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09 SEPTEMBER  /"/>
    </mc:Choice>
  </mc:AlternateContent>
  <xr:revisionPtr revIDLastSave="0" documentId="13_ncr:1_{7E9FC207-B39D-5442-B6FA-792F4C0F8229}" xr6:coauthVersionLast="45" xr6:coauthVersionMax="45" xr10:uidLastSave="{00000000-0000-0000-0000-000000000000}"/>
  <bookViews>
    <workbookView xWindow="12960" yWindow="2060" windowWidth="25440" windowHeight="1540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0" i="11" l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C281" i="1" s="1"/>
  <c r="AB258" i="1"/>
  <c r="AC257" i="1"/>
  <c r="AB257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B281" i="1" l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M20" i="1" l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K82" i="1" s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L41" i="1"/>
  <c r="AW41" i="1"/>
  <c r="AW43" i="1" s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W144" i="1" s="1"/>
  <c r="AV165" i="1"/>
  <c r="AH172" i="1"/>
  <c r="AP172" i="1"/>
  <c r="AX172" i="1"/>
  <c r="BC173" i="1"/>
  <c r="BC175" i="1" s="1"/>
  <c r="BD196" i="1"/>
  <c r="AH203" i="1"/>
  <c r="AN203" i="1"/>
  <c r="AS203" i="1"/>
  <c r="AS206" i="1" s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BE353" i="1" s="1"/>
  <c r="AH351" i="1"/>
  <c r="AS351" i="1"/>
  <c r="BC389" i="1"/>
  <c r="BA389" i="1"/>
  <c r="AV389" i="1"/>
  <c r="AV392" i="1" s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BF451" i="1" s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AL547" i="1" s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S144" i="1" s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S516" i="1" s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L421" i="1"/>
  <c r="AL423" i="1" s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Y547" i="1" s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W857" i="1" s="1"/>
  <c r="AR699" i="1"/>
  <c r="AK755" i="1"/>
  <c r="AR755" i="1"/>
  <c r="AX755" i="1"/>
  <c r="AU763" i="1"/>
  <c r="AH792" i="1"/>
  <c r="AS792" i="1"/>
  <c r="BC792" i="1"/>
  <c r="BC818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L260" i="1" s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X539" i="1" s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O105" i="1" s="1"/>
  <c r="AY164" i="1"/>
  <c r="AH165" i="1"/>
  <c r="AN165" i="1"/>
  <c r="AS165" i="1"/>
  <c r="AX165" i="1"/>
  <c r="BD165" i="1"/>
  <c r="BF165" i="1" s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AX415" i="1" s="1"/>
  <c r="BE413" i="1"/>
  <c r="AX506" i="1"/>
  <c r="AJ506" i="1"/>
  <c r="AS536" i="1"/>
  <c r="AS539" i="1" s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BD640" i="1" s="1"/>
  <c r="AQ639" i="1"/>
  <c r="BB639" i="1"/>
  <c r="AF639" i="1"/>
  <c r="AM732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G857" i="1" s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BC601" i="1" s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AP818" i="1"/>
  <c r="BB547" i="1"/>
  <c r="AF516" i="1"/>
  <c r="AV516" i="1"/>
  <c r="BC477" i="1"/>
  <c r="BC415" i="1"/>
  <c r="AN392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T547" i="1"/>
  <c r="BC539" i="1"/>
  <c r="AO477" i="1"/>
  <c r="BB485" i="1"/>
  <c r="BB423" i="1"/>
  <c r="AV454" i="1"/>
  <c r="BD454" i="1"/>
  <c r="BF351" i="1"/>
  <c r="BC353" i="1"/>
  <c r="BF235" i="1"/>
  <c r="BD206" i="1"/>
  <c r="BF110" i="1"/>
  <c r="BG9" i="1"/>
  <c r="BF17" i="1"/>
  <c r="AF12" i="1"/>
  <c r="AK71" i="1"/>
  <c r="AS71" i="1"/>
  <c r="BE105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J173" i="1"/>
  <c r="AF173" i="1"/>
  <c r="AU173" i="1"/>
  <c r="BB111" i="1"/>
  <c r="BB113" i="1" s="1"/>
  <c r="AX111" i="1"/>
  <c r="AX113" i="1" s="1"/>
  <c r="AT111" i="1"/>
  <c r="AT113" i="1" s="1"/>
  <c r="AP111" i="1"/>
  <c r="AL111" i="1"/>
  <c r="AH111" i="1"/>
  <c r="AH113" i="1" s="1"/>
  <c r="BD111" i="1"/>
  <c r="BD113" i="1" s="1"/>
  <c r="AZ111" i="1"/>
  <c r="AV111" i="1"/>
  <c r="AV113" i="1" s="1"/>
  <c r="AR111" i="1"/>
  <c r="AR113" i="1" s="1"/>
  <c r="AN111" i="1"/>
  <c r="AN113" i="1" s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N82" i="1" s="1"/>
  <c r="AJ80" i="1"/>
  <c r="AF80" i="1"/>
  <c r="BB80" i="1"/>
  <c r="AX80" i="1"/>
  <c r="AT80" i="1"/>
  <c r="AT82" i="1" s="1"/>
  <c r="AP80" i="1"/>
  <c r="AL80" i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J102" i="1"/>
  <c r="AJ105" i="1" s="1"/>
  <c r="AF102" i="1"/>
  <c r="AM102" i="1"/>
  <c r="AU102" i="1"/>
  <c r="BC102" i="1"/>
  <c r="BC105" i="1" s="1"/>
  <c r="AS105" i="1"/>
  <c r="AK111" i="1"/>
  <c r="AS111" i="1"/>
  <c r="BA111" i="1"/>
  <c r="BB164" i="1"/>
  <c r="AX164" i="1"/>
  <c r="AT164" i="1"/>
  <c r="AP164" i="1"/>
  <c r="AL164" i="1"/>
  <c r="AH164" i="1"/>
  <c r="BE164" i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AX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F51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S51" i="1" s="1"/>
  <c r="AW48" i="1"/>
  <c r="AW51" i="1" s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O82" i="1"/>
  <c r="AS82" i="1"/>
  <c r="AW82" i="1"/>
  <c r="AI103" i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K136" i="1" s="1"/>
  <c r="AO134" i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AX144" i="1" s="1"/>
  <c r="BB142" i="1"/>
  <c r="AK144" i="1"/>
  <c r="AO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BD198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T206" i="1" s="1"/>
  <c r="AX204" i="1"/>
  <c r="AX206" i="1" s="1"/>
  <c r="BB204" i="1"/>
  <c r="BB206" i="1" s="1"/>
  <c r="AO206" i="1"/>
  <c r="AW206" i="1"/>
  <c r="AF226" i="1"/>
  <c r="AJ226" i="1"/>
  <c r="AN226" i="1"/>
  <c r="AN229" i="1" s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AZ258" i="1"/>
  <c r="AV258" i="1"/>
  <c r="AV260" i="1" s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I328" i="1"/>
  <c r="AO328" i="1"/>
  <c r="AV328" i="1"/>
  <c r="AV330" i="1" s="1"/>
  <c r="BD328" i="1"/>
  <c r="BD330" i="1" s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AR384" i="1" s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W198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I51" i="1" s="1"/>
  <c r="AM48" i="1"/>
  <c r="AQ48" i="1"/>
  <c r="AU48" i="1"/>
  <c r="AY48" i="1"/>
  <c r="AY51" i="1" s="1"/>
  <c r="AI72" i="1"/>
  <c r="AM72" i="1"/>
  <c r="AQ72" i="1"/>
  <c r="AU72" i="1"/>
  <c r="AY72" i="1"/>
  <c r="AY74" i="1" s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N195" i="1"/>
  <c r="AN198" i="1" s="1"/>
  <c r="AR195" i="1"/>
  <c r="AV195" i="1"/>
  <c r="AZ195" i="1"/>
  <c r="AZ198" i="1" s="1"/>
  <c r="AI196" i="1"/>
  <c r="AM196" i="1"/>
  <c r="AQ196" i="1"/>
  <c r="AU196" i="1"/>
  <c r="AY196" i="1"/>
  <c r="AF204" i="1"/>
  <c r="AJ204" i="1"/>
  <c r="AJ206" i="1" s="1"/>
  <c r="AN204" i="1"/>
  <c r="AR204" i="1"/>
  <c r="AR206" i="1" s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W260" i="1" s="1"/>
  <c r="AS257" i="1"/>
  <c r="AS260" i="1" s="1"/>
  <c r="AO257" i="1"/>
  <c r="AK257" i="1"/>
  <c r="AK260" i="1" s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S330" i="1" s="1"/>
  <c r="AZ328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S415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K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Q260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V474" i="1"/>
  <c r="AR474" i="1"/>
  <c r="AR477" i="1" s="1"/>
  <c r="AN474" i="1"/>
  <c r="AN477" i="1" s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Z508" i="1" s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AO454" i="1"/>
  <c r="AJ454" i="1"/>
  <c r="BD483" i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W514" i="1"/>
  <c r="BA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AI671" i="1" s="1"/>
  <c r="BC669" i="1"/>
  <c r="BC671" i="1" s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J516" i="1" s="1"/>
  <c r="AO514" i="1"/>
  <c r="AU514" i="1"/>
  <c r="AZ514" i="1"/>
  <c r="BE514" i="1"/>
  <c r="AI536" i="1"/>
  <c r="AO536" i="1"/>
  <c r="AT536" i="1"/>
  <c r="AT539" i="1" s="1"/>
  <c r="AY536" i="1"/>
  <c r="BE536" i="1"/>
  <c r="BE544" i="1"/>
  <c r="BE547" i="1" s="1"/>
  <c r="BA544" i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98" i="1"/>
  <c r="AZ598" i="1"/>
  <c r="AV598" i="1"/>
  <c r="AR598" i="1"/>
  <c r="AN598" i="1"/>
  <c r="BA598" i="1"/>
  <c r="BA601" i="1" s="1"/>
  <c r="AU598" i="1"/>
  <c r="AP598" i="1"/>
  <c r="AK598" i="1"/>
  <c r="AK601" i="1" s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V640" i="1"/>
  <c r="AZ669" i="1"/>
  <c r="AI289" i="1"/>
  <c r="AM289" i="1"/>
  <c r="AQ289" i="1"/>
  <c r="AU289" i="1"/>
  <c r="AY289" i="1"/>
  <c r="AI327" i="1"/>
  <c r="AM327" i="1"/>
  <c r="AQ327" i="1"/>
  <c r="AU327" i="1"/>
  <c r="AY327" i="1"/>
  <c r="AY330" i="1" s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M415" i="1" s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BC609" i="1" s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BD609" i="1" s="1"/>
  <c r="AZ607" i="1"/>
  <c r="AV607" i="1"/>
  <c r="AR607" i="1"/>
  <c r="AR609" i="1" s="1"/>
  <c r="AN607" i="1"/>
  <c r="AN609" i="1" s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V694" i="1" s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 s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33" i="1"/>
  <c r="AX694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R787" i="1" s="1"/>
  <c r="AM786" i="1"/>
  <c r="AH786" i="1"/>
  <c r="AP786" i="1"/>
  <c r="AZ786" i="1"/>
  <c r="BE724" i="1"/>
  <c r="BA724" i="1"/>
  <c r="AW724" i="1"/>
  <c r="AW725" i="1" s="1"/>
  <c r="AS724" i="1"/>
  <c r="AS725" i="1" s="1"/>
  <c r="AO724" i="1"/>
  <c r="AK724" i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BF755" i="1"/>
  <c r="AI761" i="1"/>
  <c r="AS761" i="1"/>
  <c r="BD761" i="1"/>
  <c r="BD764" i="1" s="1"/>
  <c r="BA787" i="1"/>
  <c r="AL786" i="1"/>
  <c r="AV786" i="1"/>
  <c r="AG795" i="1"/>
  <c r="AI762" i="1"/>
  <c r="AN762" i="1"/>
  <c r="AT762" i="1"/>
  <c r="AY762" i="1"/>
  <c r="AY764" i="1" s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BD849" i="1" s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BD818" i="1" s="1"/>
  <c r="AZ816" i="1"/>
  <c r="AV816" i="1"/>
  <c r="AR816" i="1"/>
  <c r="AN816" i="1"/>
  <c r="BB816" i="1"/>
  <c r="AW816" i="1"/>
  <c r="AQ816" i="1"/>
  <c r="AL816" i="1"/>
  <c r="AH816" i="1"/>
  <c r="AH818" i="1" s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Y694" i="1" s="1"/>
  <c r="AI722" i="1"/>
  <c r="AI725" i="1" s="1"/>
  <c r="AM722" i="1"/>
  <c r="AQ722" i="1"/>
  <c r="AQ725" i="1" s="1"/>
  <c r="AU722" i="1"/>
  <c r="AY722" i="1"/>
  <c r="AY725" i="1" s="1"/>
  <c r="AI731" i="1"/>
  <c r="AM731" i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BD857" i="1" s="1"/>
  <c r="AZ854" i="1"/>
  <c r="AV854" i="1"/>
  <c r="AR854" i="1"/>
  <c r="AN854" i="1"/>
  <c r="AN857" i="1" s="1"/>
  <c r="AJ854" i="1"/>
  <c r="AF854" i="1"/>
  <c r="AK854" i="1"/>
  <c r="AP854" i="1"/>
  <c r="AU854" i="1"/>
  <c r="BA854" i="1"/>
  <c r="BA857" i="1" s="1"/>
  <c r="BB856" i="1"/>
  <c r="BB857" i="1" s="1"/>
  <c r="AX856" i="1"/>
  <c r="AX857" i="1" s="1"/>
  <c r="AT856" i="1"/>
  <c r="AP856" i="1"/>
  <c r="AL856" i="1"/>
  <c r="AL857" i="1" s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J849" i="1" s="1"/>
  <c r="AP848" i="1"/>
  <c r="AU848" i="1"/>
  <c r="AZ848" i="1"/>
  <c r="AZ849" i="1" s="1"/>
  <c r="AH877" i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BB950" i="1" s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O849" i="1" l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F787" i="1" l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C9" i="11" s="1"/>
  <c r="C37" i="11" s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26" i="11" l="1"/>
  <c r="C12" i="11"/>
  <c r="C21" i="11"/>
  <c r="C32" i="11"/>
  <c r="C18" i="11"/>
  <c r="C27" i="11"/>
  <c r="AC777" i="1"/>
  <c r="E31" i="11" s="1"/>
  <c r="AC529" i="1"/>
  <c r="AC622" i="1"/>
  <c r="CK620" i="1" s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76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65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68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07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L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2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31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36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M83" i="9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240" i="1" l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622" i="1" l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<sst xmlns="http://schemas.openxmlformats.org/spreadsheetml/2006/main" count="7876" uniqueCount="87">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</sst>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870" zoomScale="90" zoomScaleNormal="90" zoomScalePageLayoutView="50" workbookViewId="0">
      <selection activeCell="V895" sqref="V895"/>
    </sheetView>
  </sheetViews>
  <sheetFormatPr baseColWidth="10" defaultColWidth="8.83203125" defaultRowHeight="13" x14ac:dyDescent="0.15"/>
  <cols>
    <col min="1" max="1" width="10.5" style="227" customWidth="1"/>
    <col min="2" max="2" width="8.33203125" style="227" customWidth="1"/>
    <col min="3" max="3" width="6.1640625" style="227" customWidth="1"/>
    <col min="4" max="4" width="6.6640625" style="227" customWidth="1"/>
    <col min="5" max="5" width="6.33203125" style="227" customWidth="1"/>
    <col min="6" max="6" width="6" style="227" customWidth="1"/>
    <col min="7" max="7" width="6.5" style="227" customWidth="1"/>
    <col min="8" max="8" width="7" style="227" customWidth="1"/>
    <col min="9" max="9" width="7.33203125" style="227" customWidth="1"/>
    <col min="10" max="10" width="6.1640625" style="227" customWidth="1"/>
    <col min="11" max="11" width="7.33203125" style="227" customWidth="1"/>
    <col min="12" max="12" width="7.6640625" style="227" customWidth="1"/>
    <col min="13" max="14" width="7.1640625" style="227" customWidth="1"/>
    <col min="15" max="15" width="7.83203125" style="227" customWidth="1"/>
    <col min="16" max="16" width="6.6640625" style="227" customWidth="1"/>
    <col min="17" max="17" width="7.1640625" style="227" customWidth="1"/>
    <col min="18" max="18" width="6" style="227" customWidth="1"/>
    <col min="19" max="19" width="6.5" style="227" customWidth="1"/>
    <col min="20" max="20" width="6.1640625" style="227" customWidth="1"/>
    <col min="21" max="21" width="7" style="227" customWidth="1"/>
    <col min="22" max="22" width="7.5" style="227" customWidth="1"/>
    <col min="23" max="23" width="8" style="227" customWidth="1"/>
    <col min="24" max="24" width="7.1640625" style="227" customWidth="1"/>
    <col min="25" max="25" width="7.5" style="227" customWidth="1"/>
    <col min="26" max="26" width="7.5" style="228" customWidth="1"/>
    <col min="27" max="27" width="8" style="228" customWidth="1"/>
    <col min="28" max="28" width="9.83203125" style="229" customWidth="1"/>
    <col min="29" max="29" width="10.1640625" style="229" customWidth="1"/>
    <col min="30" max="30" width="9.1640625" style="227" customWidth="1"/>
    <col min="31" max="60" width="9.1640625" style="227" hidden="1" customWidth="1"/>
    <col min="61" max="61" width="11.6640625" style="227" hidden="1" customWidth="1"/>
    <col min="62" max="85" width="8.5" style="227" hidden="1" customWidth="1"/>
    <col min="86" max="87" width="8.5" style="228" hidden="1" customWidth="1"/>
    <col min="88" max="89" width="8.5" style="227" hidden="1" customWidth="1"/>
    <col min="90" max="90" width="8.83203125" style="227"/>
    <col min="91" max="91" width="13" style="227" bestFit="1" customWidth="1"/>
    <col min="92" max="92" width="12.83203125" style="227" bestFit="1" customWidth="1"/>
    <col min="93" max="16384" width="8.83203125" style="227"/>
  </cols>
  <sheetData>
    <row r="2" spans="1:93" ht="16" x14ac:dyDescent="0.2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15">
      <c r="A5" s="296">
        <v>44075</v>
      </c>
      <c r="B5" s="296"/>
      <c r="C5" s="296"/>
      <c r="D5" s="296"/>
      <c r="BI5" s="301">
        <f>A5</f>
        <v>44075</v>
      </c>
      <c r="BJ5" s="301"/>
      <c r="BK5" s="301"/>
      <c r="BL5" s="301"/>
    </row>
    <row r="6" spans="1:93" ht="14" thickBot="1" x14ac:dyDescent="0.2">
      <c r="AE6" s="272" t="s">
        <v>84</v>
      </c>
    </row>
    <row r="7" spans="1:93" ht="15" thickTop="1" thickBot="1" x14ac:dyDescent="0.2">
      <c r="A7" s="292" t="s">
        <v>0</v>
      </c>
      <c r="B7" s="294" t="s">
        <v>1</v>
      </c>
      <c r="C7" s="295"/>
      <c r="D7" s="294" t="s">
        <v>2</v>
      </c>
      <c r="E7" s="295"/>
      <c r="F7" s="294" t="s">
        <v>3</v>
      </c>
      <c r="G7" s="295"/>
      <c r="H7" s="294" t="s">
        <v>4</v>
      </c>
      <c r="I7" s="295"/>
      <c r="J7" s="294" t="s">
        <v>5</v>
      </c>
      <c r="K7" s="295"/>
      <c r="L7" s="294" t="s">
        <v>6</v>
      </c>
      <c r="M7" s="295"/>
      <c r="N7" s="294" t="s">
        <v>7</v>
      </c>
      <c r="O7" s="295"/>
      <c r="P7" s="294" t="s">
        <v>8</v>
      </c>
      <c r="Q7" s="295"/>
      <c r="R7" s="294" t="s">
        <v>9</v>
      </c>
      <c r="S7" s="295"/>
      <c r="T7" s="294" t="s">
        <v>10</v>
      </c>
      <c r="U7" s="295"/>
      <c r="V7" s="294" t="s">
        <v>11</v>
      </c>
      <c r="W7" s="295"/>
      <c r="X7" s="294" t="s">
        <v>12</v>
      </c>
      <c r="Y7" s="295"/>
      <c r="Z7" s="297" t="s">
        <v>40</v>
      </c>
      <c r="AA7" s="298"/>
      <c r="AB7" s="299" t="s">
        <v>41</v>
      </c>
      <c r="AC7" s="300"/>
      <c r="AE7" s="292" t="s">
        <v>0</v>
      </c>
      <c r="AF7" s="294" t="s">
        <v>1</v>
      </c>
      <c r="AG7" s="295"/>
      <c r="AH7" s="294" t="s">
        <v>2</v>
      </c>
      <c r="AI7" s="295"/>
      <c r="AJ7" s="294" t="s">
        <v>3</v>
      </c>
      <c r="AK7" s="295"/>
      <c r="AL7" s="294" t="s">
        <v>4</v>
      </c>
      <c r="AM7" s="295"/>
      <c r="AN7" s="294" t="s">
        <v>5</v>
      </c>
      <c r="AO7" s="295"/>
      <c r="AP7" s="294" t="s">
        <v>6</v>
      </c>
      <c r="AQ7" s="295"/>
      <c r="AR7" s="294" t="s">
        <v>7</v>
      </c>
      <c r="AS7" s="295"/>
      <c r="AT7" s="294" t="s">
        <v>8</v>
      </c>
      <c r="AU7" s="295"/>
      <c r="AV7" s="294" t="s">
        <v>9</v>
      </c>
      <c r="AW7" s="295"/>
      <c r="AX7" s="294" t="s">
        <v>10</v>
      </c>
      <c r="AY7" s="295"/>
      <c r="AZ7" s="294" t="s">
        <v>11</v>
      </c>
      <c r="BA7" s="295"/>
      <c r="BB7" s="294" t="s">
        <v>12</v>
      </c>
      <c r="BC7" s="295"/>
      <c r="BD7" s="297" t="s">
        <v>40</v>
      </c>
      <c r="BE7" s="298"/>
      <c r="BF7" s="299" t="s">
        <v>41</v>
      </c>
      <c r="BG7" s="300"/>
      <c r="BH7" s="273"/>
      <c r="BI7" s="292" t="s">
        <v>0</v>
      </c>
      <c r="BJ7" s="294" t="s">
        <v>1</v>
      </c>
      <c r="BK7" s="295"/>
      <c r="BL7" s="294" t="s">
        <v>2</v>
      </c>
      <c r="BM7" s="295"/>
      <c r="BN7" s="294" t="s">
        <v>3</v>
      </c>
      <c r="BO7" s="295"/>
      <c r="BP7" s="294" t="s">
        <v>4</v>
      </c>
      <c r="BQ7" s="295"/>
      <c r="BR7" s="294" t="s">
        <v>5</v>
      </c>
      <c r="BS7" s="295"/>
      <c r="BT7" s="294" t="s">
        <v>6</v>
      </c>
      <c r="BU7" s="295"/>
      <c r="BV7" s="294" t="s">
        <v>7</v>
      </c>
      <c r="BW7" s="295"/>
      <c r="BX7" s="294" t="s">
        <v>8</v>
      </c>
      <c r="BY7" s="295"/>
      <c r="BZ7" s="294" t="s">
        <v>9</v>
      </c>
      <c r="CA7" s="295"/>
      <c r="CB7" s="294" t="s">
        <v>10</v>
      </c>
      <c r="CC7" s="295"/>
      <c r="CD7" s="294" t="s">
        <v>11</v>
      </c>
      <c r="CE7" s="295"/>
      <c r="CF7" s="294" t="s">
        <v>12</v>
      </c>
      <c r="CG7" s="295"/>
      <c r="CH7" s="297" t="s">
        <v>40</v>
      </c>
      <c r="CI7" s="298"/>
      <c r="CJ7" s="294" t="s">
        <v>41</v>
      </c>
      <c r="CK7" s="295"/>
    </row>
    <row r="8" spans="1:93" ht="15" thickTop="1" thickBot="1" x14ac:dyDescent="0.2">
      <c r="A8" s="293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3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3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4" thickTop="1" x14ac:dyDescent="0.15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487</v>
      </c>
      <c r="AG9" s="186">
        <f t="shared" ref="AG9:AV10" si="0">SUMIF($A$9:$A$32,$AE9,C$9:C$32)</f>
        <v>356</v>
      </c>
      <c r="AH9" s="127">
        <f t="shared" si="0"/>
        <v>241</v>
      </c>
      <c r="AI9" s="180">
        <f t="shared" si="0"/>
        <v>260</v>
      </c>
      <c r="AJ9" s="126">
        <f t="shared" si="0"/>
        <v>368</v>
      </c>
      <c r="AK9" s="128">
        <f t="shared" si="0"/>
        <v>259</v>
      </c>
      <c r="AL9" s="127">
        <f t="shared" si="0"/>
        <v>583</v>
      </c>
      <c r="AM9" s="180">
        <f t="shared" si="0"/>
        <v>373</v>
      </c>
      <c r="AN9" s="126">
        <f t="shared" si="0"/>
        <v>90</v>
      </c>
      <c r="AO9" s="128">
        <f t="shared" si="0"/>
        <v>193</v>
      </c>
      <c r="AP9" s="127">
        <f t="shared" si="0"/>
        <v>198</v>
      </c>
      <c r="AQ9" s="126">
        <f t="shared" si="0"/>
        <v>334</v>
      </c>
      <c r="AR9" s="179">
        <f t="shared" si="0"/>
        <v>519</v>
      </c>
      <c r="AS9" s="181">
        <f t="shared" si="0"/>
        <v>618</v>
      </c>
      <c r="AT9" s="126">
        <f t="shared" si="0"/>
        <v>383</v>
      </c>
      <c r="AU9" s="128">
        <f t="shared" si="0"/>
        <v>327</v>
      </c>
      <c r="AV9" s="127">
        <f t="shared" si="0"/>
        <v>409</v>
      </c>
      <c r="AW9" s="180">
        <f t="shared" ref="AW9:BE10" si="1">SUMIF($A$9:$A$32,$AE9,S$9:S$32)</f>
        <v>253</v>
      </c>
      <c r="AX9" s="126">
        <f t="shared" si="1"/>
        <v>43</v>
      </c>
      <c r="AY9" s="128">
        <f t="shared" si="1"/>
        <v>149</v>
      </c>
      <c r="AZ9" s="127">
        <f t="shared" si="1"/>
        <v>239</v>
      </c>
      <c r="BA9" s="180">
        <f t="shared" si="1"/>
        <v>374</v>
      </c>
      <c r="BB9" s="126">
        <f t="shared" si="1"/>
        <v>305</v>
      </c>
      <c r="BC9" s="128">
        <f t="shared" si="1"/>
        <v>257</v>
      </c>
      <c r="BD9" s="184">
        <f t="shared" si="1"/>
        <v>477</v>
      </c>
      <c r="BE9" s="185">
        <f t="shared" si="1"/>
        <v>538</v>
      </c>
      <c r="BF9" s="170">
        <f>AF9+AH9+AJ9+AL9+AN9+AP9+AR9+AT9+AV9+AX9+AZ9+BB9+BD9</f>
        <v>4342</v>
      </c>
      <c r="BG9" s="171">
        <f>AG9+AI9+AK9+AM9+AO9+AQ9+AS9+AU9+AW9+AY9+BA9+BC9+BE9</f>
        <v>4291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15">
      <c r="A10" s="137" t="s">
        <v>17</v>
      </c>
      <c r="B10" s="189">
        <v>104</v>
      </c>
      <c r="C10" s="190">
        <v>0</v>
      </c>
      <c r="D10" s="191">
        <v>108</v>
      </c>
      <c r="E10" s="192">
        <v>0</v>
      </c>
      <c r="F10" s="189">
        <v>204</v>
      </c>
      <c r="G10" s="193">
        <v>4</v>
      </c>
      <c r="H10" s="191">
        <v>195</v>
      </c>
      <c r="I10" s="192">
        <v>16</v>
      </c>
      <c r="J10" s="189">
        <v>14</v>
      </c>
      <c r="K10" s="193">
        <v>5</v>
      </c>
      <c r="L10" s="191">
        <v>7</v>
      </c>
      <c r="M10" s="189">
        <v>16</v>
      </c>
      <c r="N10" s="194">
        <v>36</v>
      </c>
      <c r="O10" s="195">
        <v>35</v>
      </c>
      <c r="P10" s="189">
        <v>20</v>
      </c>
      <c r="Q10" s="193">
        <v>0</v>
      </c>
      <c r="R10" s="191">
        <v>5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0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693</v>
      </c>
      <c r="AC10" s="173">
        <f t="shared" ref="AC10:AC32" si="4">SUM(C10,E10,G10,I10,K10,M10,O10,Q10,S10,U10,W10,Y10,AA10)</f>
        <v>76</v>
      </c>
      <c r="AE10" s="277" t="s">
        <v>21</v>
      </c>
      <c r="AF10" s="126">
        <f>SUMIF($A$9:$A$32,$AE10,B$9:B$32)</f>
        <v>496</v>
      </c>
      <c r="AG10" s="190">
        <f t="shared" si="0"/>
        <v>323</v>
      </c>
      <c r="AH10" s="191">
        <f t="shared" si="0"/>
        <v>270</v>
      </c>
      <c r="AI10" s="192">
        <f t="shared" si="0"/>
        <v>251</v>
      </c>
      <c r="AJ10" s="278">
        <f t="shared" si="0"/>
        <v>412</v>
      </c>
      <c r="AK10" s="193">
        <f t="shared" si="0"/>
        <v>214</v>
      </c>
      <c r="AL10" s="191">
        <f t="shared" si="0"/>
        <v>597</v>
      </c>
      <c r="AM10" s="192">
        <f t="shared" si="0"/>
        <v>479</v>
      </c>
      <c r="AN10" s="278">
        <f t="shared" si="0"/>
        <v>90</v>
      </c>
      <c r="AO10" s="193">
        <f t="shared" si="0"/>
        <v>201</v>
      </c>
      <c r="AP10" s="191">
        <f t="shared" si="0"/>
        <v>154</v>
      </c>
      <c r="AQ10" s="278">
        <f t="shared" si="0"/>
        <v>362</v>
      </c>
      <c r="AR10" s="194">
        <f t="shared" si="0"/>
        <v>483</v>
      </c>
      <c r="AS10" s="195">
        <f t="shared" si="0"/>
        <v>626</v>
      </c>
      <c r="AT10" s="278">
        <f t="shared" si="0"/>
        <v>345</v>
      </c>
      <c r="AU10" s="193">
        <f t="shared" si="0"/>
        <v>266</v>
      </c>
      <c r="AV10" s="191">
        <f t="shared" si="0"/>
        <v>454</v>
      </c>
      <c r="AW10" s="192">
        <f t="shared" si="1"/>
        <v>260</v>
      </c>
      <c r="AX10" s="278">
        <f t="shared" si="1"/>
        <v>44</v>
      </c>
      <c r="AY10" s="193">
        <f t="shared" si="1"/>
        <v>133</v>
      </c>
      <c r="AZ10" s="191">
        <f t="shared" si="1"/>
        <v>248</v>
      </c>
      <c r="BA10" s="192">
        <f t="shared" si="1"/>
        <v>444</v>
      </c>
      <c r="BB10" s="278">
        <f t="shared" si="1"/>
        <v>274</v>
      </c>
      <c r="BC10" s="193">
        <f t="shared" si="1"/>
        <v>269</v>
      </c>
      <c r="BD10" s="191">
        <f t="shared" si="1"/>
        <v>457</v>
      </c>
      <c r="BE10" s="278">
        <f t="shared" si="1"/>
        <v>534</v>
      </c>
      <c r="BF10" s="172">
        <f>SUM(AF10,AH10,AJ10,AL10,AN10,AP10,AR10,AT10,AV10,AX10,AZ10,BB10,BD10)</f>
        <v>4324</v>
      </c>
      <c r="BG10" s="173">
        <f>SUM(AG10,AI10,AK10,AM10,AO10,AQ10,AS10,AU10,AW10,AY10,BA10,BC10,BE10)</f>
        <v>4362</v>
      </c>
      <c r="BH10" s="276"/>
      <c r="BI10" s="137" t="s">
        <v>17</v>
      </c>
      <c r="BJ10" s="129">
        <f t="shared" ref="BJ10:CK10" si="5">B10/B33</f>
        <v>1.77717019822283E-2</v>
      </c>
      <c r="BK10" s="130">
        <f t="shared" si="5"/>
        <v>0</v>
      </c>
      <c r="BL10" s="131">
        <f t="shared" si="5"/>
        <v>3.214285714285714E-2</v>
      </c>
      <c r="BM10" s="132">
        <f t="shared" si="5"/>
        <v>0</v>
      </c>
      <c r="BN10" s="129">
        <f t="shared" si="5"/>
        <v>3.5220994475138122E-2</v>
      </c>
      <c r="BO10" s="130">
        <f t="shared" si="5"/>
        <v>8.8495575221238937E-4</v>
      </c>
      <c r="BP10" s="131">
        <f t="shared" si="5"/>
        <v>2.3567802755620013E-2</v>
      </c>
      <c r="BQ10" s="132">
        <f t="shared" si="5"/>
        <v>2.043944813490036E-3</v>
      </c>
      <c r="BR10" s="129">
        <f t="shared" si="5"/>
        <v>7.4826296098343134E-3</v>
      </c>
      <c r="BS10" s="130">
        <f t="shared" si="5"/>
        <v>3.0712530712530711E-3</v>
      </c>
      <c r="BT10" s="131">
        <f t="shared" si="5"/>
        <v>1.8867924528301887E-3</v>
      </c>
      <c r="BU10" s="129">
        <f t="shared" si="5"/>
        <v>4.5662100456621002E-3</v>
      </c>
      <c r="BV10" s="133">
        <f t="shared" si="5"/>
        <v>4.7720042417815486E-3</v>
      </c>
      <c r="BW10" s="134">
        <f t="shared" si="5"/>
        <v>4.6443736730360933E-3</v>
      </c>
      <c r="BX10" s="129">
        <f t="shared" si="5"/>
        <v>4.6157396722824829E-3</v>
      </c>
      <c r="BY10" s="130">
        <f t="shared" si="5"/>
        <v>0</v>
      </c>
      <c r="BZ10" s="131">
        <f t="shared" si="5"/>
        <v>1.0418837257762034E-3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0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1.1147214000772102E-2</v>
      </c>
      <c r="CK10" s="136">
        <f t="shared" si="5"/>
        <v>1.2259250895247926E-3</v>
      </c>
      <c r="CN10" s="230"/>
      <c r="CO10" s="230"/>
    </row>
    <row r="11" spans="1:93" ht="14" thickBot="1" x14ac:dyDescent="0.2">
      <c r="A11" s="146" t="s">
        <v>18</v>
      </c>
      <c r="B11" s="196">
        <v>483</v>
      </c>
      <c r="C11" s="197">
        <v>0</v>
      </c>
      <c r="D11" s="198">
        <v>230</v>
      </c>
      <c r="E11" s="199">
        <v>2</v>
      </c>
      <c r="F11" s="196">
        <v>505</v>
      </c>
      <c r="G11" s="200">
        <v>7</v>
      </c>
      <c r="H11" s="198">
        <v>334</v>
      </c>
      <c r="I11" s="199">
        <v>98</v>
      </c>
      <c r="J11" s="196">
        <v>36</v>
      </c>
      <c r="K11" s="200">
        <v>24</v>
      </c>
      <c r="L11" s="198">
        <v>64</v>
      </c>
      <c r="M11" s="196">
        <v>124</v>
      </c>
      <c r="N11" s="201">
        <v>304</v>
      </c>
      <c r="O11" s="202">
        <v>266</v>
      </c>
      <c r="P11" s="196">
        <v>167</v>
      </c>
      <c r="Q11" s="200">
        <v>227</v>
      </c>
      <c r="R11" s="198">
        <v>159</v>
      </c>
      <c r="S11" s="199">
        <v>174</v>
      </c>
      <c r="T11" s="196">
        <v>17</v>
      </c>
      <c r="U11" s="200">
        <v>71</v>
      </c>
      <c r="V11" s="198">
        <v>141</v>
      </c>
      <c r="W11" s="199">
        <v>230</v>
      </c>
      <c r="X11" s="196">
        <v>138</v>
      </c>
      <c r="Y11" s="200">
        <v>129</v>
      </c>
      <c r="Z11" s="198">
        <v>427</v>
      </c>
      <c r="AA11" s="196">
        <v>262</v>
      </c>
      <c r="AB11" s="172">
        <f t="shared" si="3"/>
        <v>3005</v>
      </c>
      <c r="AC11" s="173">
        <f t="shared" si="4"/>
        <v>1614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8.2535885167464115E-2</v>
      </c>
      <c r="BK11" s="130">
        <f t="shared" si="6"/>
        <v>0</v>
      </c>
      <c r="BL11" s="131">
        <f t="shared" si="6"/>
        <v>6.8452380952380959E-2</v>
      </c>
      <c r="BM11" s="132">
        <f t="shared" si="6"/>
        <v>5.0632911392405066E-4</v>
      </c>
      <c r="BN11" s="129">
        <f t="shared" si="6"/>
        <v>8.7189226519337013E-2</v>
      </c>
      <c r="BO11" s="130">
        <f t="shared" si="6"/>
        <v>1.5486725663716814E-3</v>
      </c>
      <c r="BP11" s="131">
        <f t="shared" si="6"/>
        <v>4.0367416001933769E-2</v>
      </c>
      <c r="BQ11" s="132">
        <f t="shared" si="6"/>
        <v>1.2519161982626469E-2</v>
      </c>
      <c r="BR11" s="129">
        <f t="shared" si="6"/>
        <v>1.9241047568145375E-2</v>
      </c>
      <c r="BS11" s="130">
        <f t="shared" si="6"/>
        <v>1.4742014742014743E-2</v>
      </c>
      <c r="BT11" s="131">
        <f t="shared" si="6"/>
        <v>1.7250673854447441E-2</v>
      </c>
      <c r="BU11" s="129">
        <f t="shared" si="6"/>
        <v>3.5388127853881277E-2</v>
      </c>
      <c r="BV11" s="133">
        <f t="shared" si="6"/>
        <v>4.0296924708377521E-2</v>
      </c>
      <c r="BW11" s="134">
        <f t="shared" si="6"/>
        <v>3.5297239915074309E-2</v>
      </c>
      <c r="BX11" s="129">
        <f t="shared" si="6"/>
        <v>3.8541426263558734E-2</v>
      </c>
      <c r="BY11" s="130">
        <f t="shared" si="6"/>
        <v>5.3012610929472209E-2</v>
      </c>
      <c r="BZ11" s="131">
        <f t="shared" si="6"/>
        <v>3.313190247968327E-2</v>
      </c>
      <c r="CA11" s="132">
        <f t="shared" si="6"/>
        <v>3.5094796288826141E-2</v>
      </c>
      <c r="CB11" s="129">
        <f t="shared" si="6"/>
        <v>1.4604810996563574E-2</v>
      </c>
      <c r="CC11" s="130">
        <f t="shared" si="6"/>
        <v>6.6293183940242764E-2</v>
      </c>
      <c r="CD11" s="131">
        <f t="shared" si="6"/>
        <v>2.8490604162457061E-2</v>
      </c>
      <c r="CE11" s="132">
        <f t="shared" si="6"/>
        <v>4.9250535331905779E-2</v>
      </c>
      <c r="CF11" s="129">
        <f t="shared" si="6"/>
        <v>3.9137833238797506E-2</v>
      </c>
      <c r="CG11" s="130">
        <f t="shared" si="6"/>
        <v>4.358108108108108E-2</v>
      </c>
      <c r="CH11" s="131">
        <f t="shared" si="6"/>
        <v>6.1052330569059191E-2</v>
      </c>
      <c r="CI11" s="129">
        <f t="shared" si="6"/>
        <v>2.9762580938316484E-2</v>
      </c>
      <c r="CJ11" s="135">
        <f t="shared" si="6"/>
        <v>4.833676489512289E-2</v>
      </c>
      <c r="CK11" s="136">
        <f t="shared" si="6"/>
        <v>2.6034777559118625E-2</v>
      </c>
      <c r="CN11" s="230"/>
      <c r="CO11" s="230"/>
    </row>
    <row r="12" spans="1:93" ht="15" thickTop="1" thickBot="1" x14ac:dyDescent="0.2">
      <c r="A12" s="137" t="s">
        <v>19</v>
      </c>
      <c r="B12" s="189">
        <v>476</v>
      </c>
      <c r="C12" s="190">
        <v>177</v>
      </c>
      <c r="D12" s="191">
        <v>257</v>
      </c>
      <c r="E12" s="192">
        <v>188</v>
      </c>
      <c r="F12" s="189">
        <v>402</v>
      </c>
      <c r="G12" s="193">
        <v>220</v>
      </c>
      <c r="H12" s="191">
        <v>528</v>
      </c>
      <c r="I12" s="192">
        <v>446</v>
      </c>
      <c r="J12" s="189">
        <v>68</v>
      </c>
      <c r="K12" s="193">
        <v>151</v>
      </c>
      <c r="L12" s="191">
        <v>172</v>
      </c>
      <c r="M12" s="189">
        <v>262</v>
      </c>
      <c r="N12" s="194">
        <v>516</v>
      </c>
      <c r="O12" s="195">
        <v>495</v>
      </c>
      <c r="P12" s="189">
        <v>314</v>
      </c>
      <c r="Q12" s="193">
        <v>316</v>
      </c>
      <c r="R12" s="191">
        <v>292</v>
      </c>
      <c r="S12" s="192">
        <v>190</v>
      </c>
      <c r="T12" s="189">
        <v>34</v>
      </c>
      <c r="U12" s="193">
        <v>120</v>
      </c>
      <c r="V12" s="191">
        <v>237</v>
      </c>
      <c r="W12" s="192">
        <v>296</v>
      </c>
      <c r="X12" s="189">
        <v>233</v>
      </c>
      <c r="Y12" s="193">
        <v>211</v>
      </c>
      <c r="Z12" s="191">
        <v>493</v>
      </c>
      <c r="AA12" s="189">
        <v>460</v>
      </c>
      <c r="AB12" s="172">
        <f t="shared" si="3"/>
        <v>4022</v>
      </c>
      <c r="AC12" s="173">
        <f t="shared" si="4"/>
        <v>3532</v>
      </c>
      <c r="AE12" s="269" t="s">
        <v>13</v>
      </c>
      <c r="AF12" s="20">
        <f t="shared" ref="AF12:BG12" si="7">SUM(AF9:AF11)</f>
        <v>983</v>
      </c>
      <c r="AG12" s="21">
        <f t="shared" si="7"/>
        <v>679</v>
      </c>
      <c r="AH12" s="20">
        <f t="shared" si="7"/>
        <v>511</v>
      </c>
      <c r="AI12" s="21">
        <f t="shared" si="7"/>
        <v>511</v>
      </c>
      <c r="AJ12" s="20">
        <f t="shared" si="7"/>
        <v>780</v>
      </c>
      <c r="AK12" s="21">
        <f t="shared" si="7"/>
        <v>473</v>
      </c>
      <c r="AL12" s="20">
        <f t="shared" si="7"/>
        <v>1180</v>
      </c>
      <c r="AM12" s="21">
        <f t="shared" si="7"/>
        <v>852</v>
      </c>
      <c r="AN12" s="20">
        <f t="shared" si="7"/>
        <v>180</v>
      </c>
      <c r="AO12" s="21">
        <f t="shared" si="7"/>
        <v>394</v>
      </c>
      <c r="AP12" s="20">
        <f t="shared" si="7"/>
        <v>352</v>
      </c>
      <c r="AQ12" s="21">
        <f t="shared" si="7"/>
        <v>696</v>
      </c>
      <c r="AR12" s="20">
        <f t="shared" si="7"/>
        <v>1002</v>
      </c>
      <c r="AS12" s="21">
        <f t="shared" si="7"/>
        <v>1244</v>
      </c>
      <c r="AT12" s="20">
        <f t="shared" si="7"/>
        <v>728</v>
      </c>
      <c r="AU12" s="21">
        <f t="shared" si="7"/>
        <v>593</v>
      </c>
      <c r="AV12" s="20">
        <f t="shared" si="7"/>
        <v>863</v>
      </c>
      <c r="AW12" s="21">
        <f t="shared" si="7"/>
        <v>513</v>
      </c>
      <c r="AX12" s="20">
        <f t="shared" si="7"/>
        <v>87</v>
      </c>
      <c r="AY12" s="21">
        <f t="shared" si="7"/>
        <v>282</v>
      </c>
      <c r="AZ12" s="20">
        <f t="shared" si="7"/>
        <v>487</v>
      </c>
      <c r="BA12" s="21">
        <f t="shared" si="7"/>
        <v>818</v>
      </c>
      <c r="BB12" s="20">
        <f t="shared" si="7"/>
        <v>579</v>
      </c>
      <c r="BC12" s="21">
        <f t="shared" si="7"/>
        <v>526</v>
      </c>
      <c r="BD12" s="20">
        <f t="shared" si="7"/>
        <v>934</v>
      </c>
      <c r="BE12" s="21">
        <f t="shared" si="7"/>
        <v>1072</v>
      </c>
      <c r="BF12" s="174">
        <f t="shared" si="7"/>
        <v>8666</v>
      </c>
      <c r="BG12" s="175">
        <f t="shared" si="7"/>
        <v>8653</v>
      </c>
      <c r="BH12" s="279"/>
      <c r="BI12" s="137" t="s">
        <v>19</v>
      </c>
      <c r="BJ12" s="129">
        <f t="shared" ref="BJ12:CK12" si="8">B12/B33</f>
        <v>8.1339712918660281E-2</v>
      </c>
      <c r="BK12" s="130">
        <f t="shared" si="8"/>
        <v>2.816677275620624E-2</v>
      </c>
      <c r="BL12" s="131">
        <f t="shared" si="8"/>
        <v>7.6488095238095244E-2</v>
      </c>
      <c r="BM12" s="132">
        <f t="shared" si="8"/>
        <v>4.7594936708860759E-2</v>
      </c>
      <c r="BN12" s="129">
        <f t="shared" si="8"/>
        <v>6.9406077348066295E-2</v>
      </c>
      <c r="BO12" s="130">
        <f t="shared" si="8"/>
        <v>4.8672566371681415E-2</v>
      </c>
      <c r="BP12" s="131">
        <f t="shared" si="8"/>
        <v>6.3814358230601886E-2</v>
      </c>
      <c r="BQ12" s="132">
        <f t="shared" si="8"/>
        <v>5.6974961676034747E-2</v>
      </c>
      <c r="BR12" s="129">
        <f t="shared" si="8"/>
        <v>3.6344200962052375E-2</v>
      </c>
      <c r="BS12" s="130">
        <f t="shared" si="8"/>
        <v>9.2751842751842756E-2</v>
      </c>
      <c r="BT12" s="131">
        <f t="shared" si="8"/>
        <v>4.6361185983827491E-2</v>
      </c>
      <c r="BU12" s="129">
        <f t="shared" si="8"/>
        <v>7.4771689497716898E-2</v>
      </c>
      <c r="BV12" s="133">
        <f t="shared" si="8"/>
        <v>6.8398727465535519E-2</v>
      </c>
      <c r="BW12" s="134">
        <f t="shared" si="8"/>
        <v>6.5684713375796178E-2</v>
      </c>
      <c r="BX12" s="129">
        <f t="shared" si="8"/>
        <v>7.2467112854834981E-2</v>
      </c>
      <c r="BY12" s="130">
        <f t="shared" si="8"/>
        <v>7.3797290985520791E-2</v>
      </c>
      <c r="BZ12" s="131">
        <f t="shared" si="8"/>
        <v>6.0846009585330277E-2</v>
      </c>
      <c r="CA12" s="132">
        <f t="shared" si="8"/>
        <v>3.8321903993545785E-2</v>
      </c>
      <c r="CB12" s="129">
        <f t="shared" si="8"/>
        <v>2.9209621993127148E-2</v>
      </c>
      <c r="CC12" s="130">
        <f t="shared" si="8"/>
        <v>0.11204481792717087</v>
      </c>
      <c r="CD12" s="131">
        <f t="shared" si="8"/>
        <v>4.7888462315619315E-2</v>
      </c>
      <c r="CE12" s="132">
        <f t="shared" si="8"/>
        <v>6.3383297644539621E-2</v>
      </c>
      <c r="CF12" s="129">
        <f t="shared" si="8"/>
        <v>6.608054452637549E-2</v>
      </c>
      <c r="CG12" s="130">
        <f t="shared" si="8"/>
        <v>7.1283783783783777E-2</v>
      </c>
      <c r="CH12" s="131">
        <f t="shared" si="8"/>
        <v>7.0488990563340001E-2</v>
      </c>
      <c r="CI12" s="129">
        <f t="shared" si="8"/>
        <v>5.2254913097807568E-2</v>
      </c>
      <c r="CJ12" s="135">
        <f t="shared" si="8"/>
        <v>6.4695663363788444E-2</v>
      </c>
      <c r="CK12" s="136">
        <f t="shared" si="8"/>
        <v>5.6973255476336422E-2</v>
      </c>
      <c r="CN12" s="230"/>
      <c r="CO12" s="230"/>
    </row>
    <row r="13" spans="1:93" ht="14" thickTop="1" x14ac:dyDescent="0.15">
      <c r="A13" s="146" t="s">
        <v>20</v>
      </c>
      <c r="B13" s="196">
        <v>487</v>
      </c>
      <c r="C13" s="197">
        <v>356</v>
      </c>
      <c r="D13" s="198">
        <v>241</v>
      </c>
      <c r="E13" s="199">
        <v>260</v>
      </c>
      <c r="F13" s="196">
        <v>368</v>
      </c>
      <c r="G13" s="200">
        <v>259</v>
      </c>
      <c r="H13" s="198">
        <v>583</v>
      </c>
      <c r="I13" s="199">
        <v>373</v>
      </c>
      <c r="J13" s="196">
        <v>90</v>
      </c>
      <c r="K13" s="200">
        <v>193</v>
      </c>
      <c r="L13" s="198">
        <v>198</v>
      </c>
      <c r="M13" s="196">
        <v>334</v>
      </c>
      <c r="N13" s="201">
        <v>519</v>
      </c>
      <c r="O13" s="202">
        <v>618</v>
      </c>
      <c r="P13" s="196">
        <v>383</v>
      </c>
      <c r="Q13" s="200">
        <v>327</v>
      </c>
      <c r="R13" s="198">
        <v>409</v>
      </c>
      <c r="S13" s="199">
        <v>253</v>
      </c>
      <c r="T13" s="196">
        <v>43</v>
      </c>
      <c r="U13" s="200">
        <v>149</v>
      </c>
      <c r="V13" s="198">
        <v>239</v>
      </c>
      <c r="W13" s="199">
        <v>374</v>
      </c>
      <c r="X13" s="196">
        <v>305</v>
      </c>
      <c r="Y13" s="200">
        <v>257</v>
      </c>
      <c r="Z13" s="198">
        <v>477</v>
      </c>
      <c r="AA13" s="196">
        <v>538</v>
      </c>
      <c r="AB13" s="172">
        <f t="shared" si="3"/>
        <v>4342</v>
      </c>
      <c r="AC13" s="173">
        <f t="shared" si="4"/>
        <v>4291</v>
      </c>
      <c r="BF13" s="231">
        <f>BF12/2</f>
        <v>4333</v>
      </c>
      <c r="BI13" s="146" t="s">
        <v>20</v>
      </c>
      <c r="BJ13" s="129">
        <f t="shared" ref="BJ13:CK13" si="9">B13/B33</f>
        <v>8.3219412166780582E-2</v>
      </c>
      <c r="BK13" s="130">
        <f t="shared" si="9"/>
        <v>5.6651814131126674E-2</v>
      </c>
      <c r="BL13" s="131">
        <f t="shared" si="9"/>
        <v>7.1726190476190471E-2</v>
      </c>
      <c r="BM13" s="132">
        <f t="shared" si="9"/>
        <v>6.5822784810126586E-2</v>
      </c>
      <c r="BN13" s="129">
        <f t="shared" si="9"/>
        <v>6.3535911602209949E-2</v>
      </c>
      <c r="BO13" s="130">
        <f t="shared" si="9"/>
        <v>5.730088495575221E-2</v>
      </c>
      <c r="BP13" s="131">
        <f t="shared" si="9"/>
        <v>7.0461687212956245E-2</v>
      </c>
      <c r="BQ13" s="132">
        <f t="shared" si="9"/>
        <v>4.7649463464486459E-2</v>
      </c>
      <c r="BR13" s="129">
        <f t="shared" si="9"/>
        <v>4.8102618920363445E-2</v>
      </c>
      <c r="BS13" s="130">
        <f t="shared" si="9"/>
        <v>0.11855036855036855</v>
      </c>
      <c r="BT13" s="131">
        <f t="shared" si="9"/>
        <v>5.3369272237196765E-2</v>
      </c>
      <c r="BU13" s="129">
        <f t="shared" si="9"/>
        <v>9.5319634703196349E-2</v>
      </c>
      <c r="BV13" s="133">
        <f t="shared" si="9"/>
        <v>6.879639448568399E-2</v>
      </c>
      <c r="BW13" s="134">
        <f t="shared" si="9"/>
        <v>8.2006369426751588E-2</v>
      </c>
      <c r="BX13" s="129">
        <f t="shared" si="9"/>
        <v>8.8391414724209555E-2</v>
      </c>
      <c r="BY13" s="130">
        <f t="shared" si="9"/>
        <v>7.6366184026155998E-2</v>
      </c>
      <c r="BZ13" s="131">
        <f t="shared" si="9"/>
        <v>8.5226088768493441E-2</v>
      </c>
      <c r="CA13" s="132">
        <f t="shared" si="9"/>
        <v>5.1028640580879386E-2</v>
      </c>
      <c r="CB13" s="129">
        <f t="shared" si="9"/>
        <v>3.6941580756013746E-2</v>
      </c>
      <c r="CC13" s="130">
        <f t="shared" si="9"/>
        <v>0.13912231559290383</v>
      </c>
      <c r="CD13" s="131">
        <f t="shared" si="9"/>
        <v>4.8292584360476863E-2</v>
      </c>
      <c r="CE13" s="132">
        <f t="shared" si="9"/>
        <v>8.0085653104925048E-2</v>
      </c>
      <c r="CF13" s="129">
        <f t="shared" si="9"/>
        <v>8.6500283607487238E-2</v>
      </c>
      <c r="CG13" s="130">
        <f t="shared" si="9"/>
        <v>8.6824324324324326E-2</v>
      </c>
      <c r="CH13" s="131">
        <f t="shared" si="9"/>
        <v>6.8201315413211325E-2</v>
      </c>
      <c r="CI13" s="129">
        <f t="shared" si="9"/>
        <v>6.1115528797001023E-2</v>
      </c>
      <c r="CJ13" s="135">
        <f t="shared" si="9"/>
        <v>6.9843006048127654E-2</v>
      </c>
      <c r="CK13" s="136">
        <f t="shared" si="9"/>
        <v>6.9216375778301129E-2</v>
      </c>
      <c r="CN13" s="230"/>
      <c r="CO13" s="230"/>
    </row>
    <row r="14" spans="1:93" ht="14" thickBot="1" x14ac:dyDescent="0.2">
      <c r="A14" s="137" t="s">
        <v>21</v>
      </c>
      <c r="B14" s="189">
        <v>496</v>
      </c>
      <c r="C14" s="190">
        <v>323</v>
      </c>
      <c r="D14" s="191">
        <v>270</v>
      </c>
      <c r="E14" s="192">
        <v>251</v>
      </c>
      <c r="F14" s="189">
        <v>412</v>
      </c>
      <c r="G14" s="193">
        <v>214</v>
      </c>
      <c r="H14" s="191">
        <v>597</v>
      </c>
      <c r="I14" s="192">
        <v>479</v>
      </c>
      <c r="J14" s="189">
        <v>90</v>
      </c>
      <c r="K14" s="193">
        <v>201</v>
      </c>
      <c r="L14" s="191">
        <v>154</v>
      </c>
      <c r="M14" s="189">
        <v>362</v>
      </c>
      <c r="N14" s="194">
        <v>483</v>
      </c>
      <c r="O14" s="195">
        <v>626</v>
      </c>
      <c r="P14" s="189">
        <v>345</v>
      </c>
      <c r="Q14" s="193">
        <v>266</v>
      </c>
      <c r="R14" s="191">
        <v>454</v>
      </c>
      <c r="S14" s="192">
        <v>260</v>
      </c>
      <c r="T14" s="189">
        <v>44</v>
      </c>
      <c r="U14" s="193">
        <v>133</v>
      </c>
      <c r="V14" s="191">
        <v>248</v>
      </c>
      <c r="W14" s="192">
        <v>444</v>
      </c>
      <c r="X14" s="189">
        <v>274</v>
      </c>
      <c r="Y14" s="193">
        <v>269</v>
      </c>
      <c r="Z14" s="191">
        <v>457</v>
      </c>
      <c r="AA14" s="189">
        <v>534</v>
      </c>
      <c r="AB14" s="172">
        <f t="shared" si="3"/>
        <v>4324</v>
      </c>
      <c r="AC14" s="173">
        <f t="shared" si="4"/>
        <v>4362</v>
      </c>
      <c r="AE14" s="272" t="s">
        <v>85</v>
      </c>
      <c r="BI14" s="137" t="s">
        <v>21</v>
      </c>
      <c r="BJ14" s="129">
        <f t="shared" ref="BJ14:CK14" si="10">B14/B33</f>
        <v>8.4757347915242656E-2</v>
      </c>
      <c r="BK14" s="130">
        <f t="shared" si="10"/>
        <v>5.1400381922342454E-2</v>
      </c>
      <c r="BL14" s="131">
        <f t="shared" si="10"/>
        <v>8.0357142857142863E-2</v>
      </c>
      <c r="BM14" s="132">
        <f t="shared" si="10"/>
        <v>6.3544303797468352E-2</v>
      </c>
      <c r="BN14" s="129">
        <f t="shared" si="10"/>
        <v>7.1132596685082872E-2</v>
      </c>
      <c r="BO14" s="130">
        <f t="shared" si="10"/>
        <v>4.7345132743362835E-2</v>
      </c>
      <c r="BP14" s="131">
        <f t="shared" si="10"/>
        <v>7.215373459028282E-2</v>
      </c>
      <c r="BQ14" s="132">
        <f t="shared" si="10"/>
        <v>6.1190597853857949E-2</v>
      </c>
      <c r="BR14" s="129">
        <f t="shared" si="10"/>
        <v>4.8102618920363445E-2</v>
      </c>
      <c r="BS14" s="130">
        <f t="shared" si="10"/>
        <v>0.12346437346437346</v>
      </c>
      <c r="BT14" s="131">
        <f t="shared" si="10"/>
        <v>4.1509433962264149E-2</v>
      </c>
      <c r="BU14" s="129">
        <f t="shared" si="10"/>
        <v>0.10331050228310502</v>
      </c>
      <c r="BV14" s="133">
        <f t="shared" si="10"/>
        <v>6.402439024390244E-2</v>
      </c>
      <c r="BW14" s="134">
        <f t="shared" si="10"/>
        <v>8.3067940552016981E-2</v>
      </c>
      <c r="BX14" s="129">
        <f t="shared" si="10"/>
        <v>7.9621509346872843E-2</v>
      </c>
      <c r="BY14" s="130">
        <f t="shared" si="10"/>
        <v>6.212050443717889E-2</v>
      </c>
      <c r="BZ14" s="131">
        <f t="shared" si="10"/>
        <v>9.4603042300479265E-2</v>
      </c>
      <c r="CA14" s="132">
        <f t="shared" si="10"/>
        <v>5.2440500201694232E-2</v>
      </c>
      <c r="CB14" s="129">
        <f t="shared" si="10"/>
        <v>3.7800687285223365E-2</v>
      </c>
      <c r="CC14" s="130">
        <f t="shared" si="10"/>
        <v>0.12418300653594772</v>
      </c>
      <c r="CD14" s="131">
        <f t="shared" si="10"/>
        <v>5.0111133562335826E-2</v>
      </c>
      <c r="CE14" s="132">
        <f t="shared" si="10"/>
        <v>9.5074946466809418E-2</v>
      </c>
      <c r="CF14" s="129">
        <f t="shared" si="10"/>
        <v>7.7708451503119683E-2</v>
      </c>
      <c r="CG14" s="130">
        <f t="shared" si="10"/>
        <v>9.087837837837838E-2</v>
      </c>
      <c r="CH14" s="131">
        <f t="shared" si="10"/>
        <v>6.5341721475550466E-2</v>
      </c>
      <c r="CI14" s="129">
        <f t="shared" si="10"/>
        <v>6.0661138248324434E-2</v>
      </c>
      <c r="CJ14" s="135">
        <f t="shared" si="10"/>
        <v>6.955346802213358E-2</v>
      </c>
      <c r="CK14" s="136">
        <f t="shared" si="10"/>
        <v>7.0361647901409807E-2</v>
      </c>
      <c r="CN14" s="230"/>
      <c r="CO14" s="230"/>
    </row>
    <row r="15" spans="1:93" ht="15" thickTop="1" thickBot="1" x14ac:dyDescent="0.2">
      <c r="A15" s="146" t="s">
        <v>22</v>
      </c>
      <c r="B15" s="196">
        <v>459</v>
      </c>
      <c r="C15" s="197">
        <v>400</v>
      </c>
      <c r="D15" s="198">
        <v>273</v>
      </c>
      <c r="E15" s="199">
        <v>150</v>
      </c>
      <c r="F15" s="196">
        <v>313</v>
      </c>
      <c r="G15" s="200">
        <v>210</v>
      </c>
      <c r="H15" s="198">
        <v>550</v>
      </c>
      <c r="I15" s="199">
        <v>409</v>
      </c>
      <c r="J15" s="196">
        <v>106</v>
      </c>
      <c r="K15" s="200">
        <v>168</v>
      </c>
      <c r="L15" s="198">
        <v>188</v>
      </c>
      <c r="M15" s="196">
        <v>358</v>
      </c>
      <c r="N15" s="201">
        <v>435</v>
      </c>
      <c r="O15" s="202">
        <v>697</v>
      </c>
      <c r="P15" s="196">
        <v>314</v>
      </c>
      <c r="Q15" s="200">
        <v>276</v>
      </c>
      <c r="R15" s="198">
        <v>372</v>
      </c>
      <c r="S15" s="199">
        <v>266</v>
      </c>
      <c r="T15" s="196">
        <v>47</v>
      </c>
      <c r="U15" s="200">
        <v>108</v>
      </c>
      <c r="V15" s="198">
        <v>336</v>
      </c>
      <c r="W15" s="199">
        <v>463</v>
      </c>
      <c r="X15" s="196">
        <v>264</v>
      </c>
      <c r="Y15" s="200">
        <v>229</v>
      </c>
      <c r="Z15" s="198">
        <v>503</v>
      </c>
      <c r="AA15" s="196">
        <v>493</v>
      </c>
      <c r="AB15" s="172">
        <f t="shared" si="3"/>
        <v>4160</v>
      </c>
      <c r="AC15" s="173">
        <f t="shared" si="4"/>
        <v>4227</v>
      </c>
      <c r="AE15" s="292" t="s">
        <v>0</v>
      </c>
      <c r="AF15" s="294" t="s">
        <v>1</v>
      </c>
      <c r="AG15" s="295"/>
      <c r="AH15" s="294" t="s">
        <v>2</v>
      </c>
      <c r="AI15" s="295"/>
      <c r="AJ15" s="294" t="s">
        <v>3</v>
      </c>
      <c r="AK15" s="295"/>
      <c r="AL15" s="294" t="s">
        <v>4</v>
      </c>
      <c r="AM15" s="295"/>
      <c r="AN15" s="294" t="s">
        <v>5</v>
      </c>
      <c r="AO15" s="295"/>
      <c r="AP15" s="294" t="s">
        <v>6</v>
      </c>
      <c r="AQ15" s="295"/>
      <c r="AR15" s="294" t="s">
        <v>7</v>
      </c>
      <c r="AS15" s="295"/>
      <c r="AT15" s="294" t="s">
        <v>8</v>
      </c>
      <c r="AU15" s="295"/>
      <c r="AV15" s="294" t="s">
        <v>9</v>
      </c>
      <c r="AW15" s="295"/>
      <c r="AX15" s="294" t="s">
        <v>10</v>
      </c>
      <c r="AY15" s="295"/>
      <c r="AZ15" s="294" t="s">
        <v>11</v>
      </c>
      <c r="BA15" s="295"/>
      <c r="BB15" s="294" t="s">
        <v>12</v>
      </c>
      <c r="BC15" s="295"/>
      <c r="BD15" s="297" t="s">
        <v>40</v>
      </c>
      <c r="BE15" s="298"/>
      <c r="BF15" s="299" t="s">
        <v>41</v>
      </c>
      <c r="BG15" s="300"/>
      <c r="BI15" s="146" t="s">
        <v>22</v>
      </c>
      <c r="BJ15" s="129">
        <f t="shared" ref="BJ15:CK15" si="11">B15/B33</f>
        <v>7.8434723171565274E-2</v>
      </c>
      <c r="BK15" s="130">
        <f t="shared" si="11"/>
        <v>6.3653723742838952E-2</v>
      </c>
      <c r="BL15" s="131">
        <f t="shared" si="11"/>
        <v>8.1250000000000003E-2</v>
      </c>
      <c r="BM15" s="132">
        <f t="shared" si="11"/>
        <v>3.7974683544303799E-2</v>
      </c>
      <c r="BN15" s="129">
        <f t="shared" si="11"/>
        <v>5.4040055248618782E-2</v>
      </c>
      <c r="BO15" s="130">
        <f t="shared" si="11"/>
        <v>4.6460176991150445E-2</v>
      </c>
      <c r="BP15" s="131">
        <f t="shared" si="11"/>
        <v>6.6473289823543627E-2</v>
      </c>
      <c r="BQ15" s="132">
        <f t="shared" si="11"/>
        <v>5.224833929483904E-2</v>
      </c>
      <c r="BR15" s="129">
        <f t="shared" si="11"/>
        <v>5.6654195617316945E-2</v>
      </c>
      <c r="BS15" s="130">
        <f t="shared" si="11"/>
        <v>0.10319410319410319</v>
      </c>
      <c r="BT15" s="131">
        <f t="shared" si="11"/>
        <v>5.0673854447439354E-2</v>
      </c>
      <c r="BU15" s="129">
        <f t="shared" si="11"/>
        <v>0.1021689497716895</v>
      </c>
      <c r="BV15" s="133">
        <f t="shared" si="11"/>
        <v>5.7661717921527043E-2</v>
      </c>
      <c r="BW15" s="134">
        <f t="shared" si="11"/>
        <v>9.2489384288747339E-2</v>
      </c>
      <c r="BX15" s="129">
        <f t="shared" si="11"/>
        <v>7.2467112854834981E-2</v>
      </c>
      <c r="BY15" s="130">
        <f t="shared" si="11"/>
        <v>6.4455861746847268E-2</v>
      </c>
      <c r="BZ15" s="131">
        <f t="shared" si="11"/>
        <v>7.7516149197749531E-2</v>
      </c>
      <c r="CA15" s="132">
        <f t="shared" si="11"/>
        <v>5.3650665590964097E-2</v>
      </c>
      <c r="CB15" s="129">
        <f t="shared" si="11"/>
        <v>4.0378006872852236E-2</v>
      </c>
      <c r="CC15" s="130">
        <f t="shared" si="11"/>
        <v>0.10084033613445378</v>
      </c>
      <c r="CD15" s="131">
        <f t="shared" si="11"/>
        <v>6.7892503536067891E-2</v>
      </c>
      <c r="CE15" s="132">
        <f t="shared" si="11"/>
        <v>9.9143468950749464E-2</v>
      </c>
      <c r="CF15" s="129">
        <f t="shared" si="11"/>
        <v>7.4872376630743046E-2</v>
      </c>
      <c r="CG15" s="130">
        <f t="shared" si="11"/>
        <v>7.7364864864864866E-2</v>
      </c>
      <c r="CH15" s="131">
        <f t="shared" si="11"/>
        <v>7.1918787532170431E-2</v>
      </c>
      <c r="CI15" s="129">
        <f t="shared" si="11"/>
        <v>5.6003635124389411E-2</v>
      </c>
      <c r="CJ15" s="135">
        <f t="shared" si="11"/>
        <v>6.6915454896409723E-2</v>
      </c>
      <c r="CK15" s="136">
        <f t="shared" si="11"/>
        <v>6.8184017808174985E-2</v>
      </c>
      <c r="CN15" s="230"/>
      <c r="CO15" s="230"/>
    </row>
    <row r="16" spans="1:93" ht="15" thickTop="1" thickBot="1" x14ac:dyDescent="0.2">
      <c r="A16" s="137" t="s">
        <v>23</v>
      </c>
      <c r="B16" s="189">
        <v>408</v>
      </c>
      <c r="C16" s="190">
        <v>310</v>
      </c>
      <c r="D16" s="191">
        <v>236</v>
      </c>
      <c r="E16" s="192">
        <v>190</v>
      </c>
      <c r="F16" s="189">
        <v>429</v>
      </c>
      <c r="G16" s="193">
        <v>191</v>
      </c>
      <c r="H16" s="191">
        <v>463</v>
      </c>
      <c r="I16" s="192">
        <v>488</v>
      </c>
      <c r="J16" s="189">
        <v>129</v>
      </c>
      <c r="K16" s="193">
        <v>214</v>
      </c>
      <c r="L16" s="191">
        <v>166</v>
      </c>
      <c r="M16" s="189">
        <v>332</v>
      </c>
      <c r="N16" s="194">
        <v>432</v>
      </c>
      <c r="O16" s="195">
        <v>607</v>
      </c>
      <c r="P16" s="189">
        <v>218</v>
      </c>
      <c r="Q16" s="193">
        <v>290</v>
      </c>
      <c r="R16" s="191">
        <v>406</v>
      </c>
      <c r="S16" s="192">
        <v>325</v>
      </c>
      <c r="T16" s="189">
        <v>74</v>
      </c>
      <c r="U16" s="193">
        <v>71</v>
      </c>
      <c r="V16" s="191">
        <v>225</v>
      </c>
      <c r="W16" s="192">
        <v>326</v>
      </c>
      <c r="X16" s="189">
        <v>213</v>
      </c>
      <c r="Y16" s="193">
        <v>152</v>
      </c>
      <c r="Z16" s="191">
        <v>485</v>
      </c>
      <c r="AA16" s="189">
        <v>547</v>
      </c>
      <c r="AB16" s="172">
        <f t="shared" si="3"/>
        <v>3884</v>
      </c>
      <c r="AC16" s="173">
        <f t="shared" si="4"/>
        <v>4043</v>
      </c>
      <c r="AE16" s="293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6.9719753930280251E-2</v>
      </c>
      <c r="BK16" s="130">
        <f t="shared" si="12"/>
        <v>4.9331635900700194E-2</v>
      </c>
      <c r="BL16" s="131">
        <f t="shared" si="12"/>
        <v>7.0238095238095238E-2</v>
      </c>
      <c r="BM16" s="132">
        <f t="shared" si="12"/>
        <v>4.810126582278481E-2</v>
      </c>
      <c r="BN16" s="129">
        <f t="shared" si="12"/>
        <v>7.4067679558011051E-2</v>
      </c>
      <c r="BO16" s="130">
        <f t="shared" si="12"/>
        <v>4.2256637168141591E-2</v>
      </c>
      <c r="BP16" s="131">
        <f t="shared" si="12"/>
        <v>5.595842397872855E-2</v>
      </c>
      <c r="BQ16" s="132">
        <f t="shared" si="12"/>
        <v>6.2340316811446091E-2</v>
      </c>
      <c r="BR16" s="129">
        <f t="shared" si="12"/>
        <v>6.8947087119187594E-2</v>
      </c>
      <c r="BS16" s="130">
        <f t="shared" si="12"/>
        <v>0.13144963144963145</v>
      </c>
      <c r="BT16" s="131">
        <f t="shared" si="12"/>
        <v>4.4743935309973046E-2</v>
      </c>
      <c r="BU16" s="129">
        <f t="shared" si="12"/>
        <v>9.4748858447488579E-2</v>
      </c>
      <c r="BV16" s="133">
        <f t="shared" si="12"/>
        <v>5.726405090137858E-2</v>
      </c>
      <c r="BW16" s="134">
        <f t="shared" si="12"/>
        <v>8.0546709129511673E-2</v>
      </c>
      <c r="BX16" s="129">
        <f t="shared" si="12"/>
        <v>5.031156242787907E-2</v>
      </c>
      <c r="BY16" s="130">
        <f t="shared" si="12"/>
        <v>6.7725361980382995E-2</v>
      </c>
      <c r="BZ16" s="131">
        <f t="shared" si="12"/>
        <v>8.4600958533027709E-2</v>
      </c>
      <c r="CA16" s="132">
        <f t="shared" si="12"/>
        <v>6.5550625252117786E-2</v>
      </c>
      <c r="CB16" s="129">
        <f t="shared" si="12"/>
        <v>6.3573883161512024E-2</v>
      </c>
      <c r="CC16" s="130">
        <f t="shared" si="12"/>
        <v>6.6293183940242764E-2</v>
      </c>
      <c r="CD16" s="131">
        <f t="shared" si="12"/>
        <v>4.5463730046474034E-2</v>
      </c>
      <c r="CE16" s="132">
        <f t="shared" si="12"/>
        <v>6.9807280513918629E-2</v>
      </c>
      <c r="CF16" s="129">
        <f t="shared" si="12"/>
        <v>6.0408394781622236E-2</v>
      </c>
      <c r="CG16" s="130">
        <f t="shared" si="12"/>
        <v>5.1351351351351354E-2</v>
      </c>
      <c r="CH16" s="131">
        <f t="shared" si="12"/>
        <v>6.9345152988275663E-2</v>
      </c>
      <c r="CI16" s="129">
        <f t="shared" si="12"/>
        <v>6.2137907531523345E-2</v>
      </c>
      <c r="CJ16" s="135">
        <f t="shared" si="12"/>
        <v>6.2475871831167158E-2</v>
      </c>
      <c r="CK16" s="136">
        <f t="shared" si="12"/>
        <v>6.5215988644062334E-2</v>
      </c>
      <c r="CN16" s="230"/>
      <c r="CO16" s="230"/>
    </row>
    <row r="17" spans="1:93" ht="14" thickTop="1" x14ac:dyDescent="0.15">
      <c r="A17" s="146" t="s">
        <v>24</v>
      </c>
      <c r="B17" s="203">
        <v>389</v>
      </c>
      <c r="C17" s="197">
        <v>305</v>
      </c>
      <c r="D17" s="198">
        <v>203</v>
      </c>
      <c r="E17" s="199">
        <v>183</v>
      </c>
      <c r="F17" s="196">
        <v>363</v>
      </c>
      <c r="G17" s="200">
        <v>202</v>
      </c>
      <c r="H17" s="198">
        <v>493</v>
      </c>
      <c r="I17" s="199">
        <v>437</v>
      </c>
      <c r="J17" s="196">
        <v>136</v>
      </c>
      <c r="K17" s="200">
        <v>124</v>
      </c>
      <c r="L17" s="198">
        <v>175</v>
      </c>
      <c r="M17" s="196">
        <v>260</v>
      </c>
      <c r="N17" s="201">
        <v>409</v>
      </c>
      <c r="O17" s="204">
        <v>508</v>
      </c>
      <c r="P17" s="196">
        <v>254</v>
      </c>
      <c r="Q17" s="200">
        <v>248</v>
      </c>
      <c r="R17" s="198">
        <v>337</v>
      </c>
      <c r="S17" s="199">
        <v>307</v>
      </c>
      <c r="T17" s="196">
        <v>58</v>
      </c>
      <c r="U17" s="200">
        <v>91</v>
      </c>
      <c r="V17" s="198">
        <v>265</v>
      </c>
      <c r="W17" s="205">
        <v>334</v>
      </c>
      <c r="X17" s="196">
        <v>184</v>
      </c>
      <c r="Y17" s="200">
        <v>176</v>
      </c>
      <c r="Z17" s="198">
        <v>437</v>
      </c>
      <c r="AA17" s="196">
        <v>610</v>
      </c>
      <c r="AB17" s="172">
        <f t="shared" si="3"/>
        <v>3703</v>
      </c>
      <c r="AC17" s="173">
        <f t="shared" si="4"/>
        <v>3785</v>
      </c>
      <c r="AE17" s="275" t="s">
        <v>30</v>
      </c>
      <c r="AF17" s="126">
        <f t="shared" ref="AF17:AU18" si="13">SUMIF($A$9:$A$32,$AE17,B$9:B$32)</f>
        <v>389</v>
      </c>
      <c r="AG17" s="186">
        <f t="shared" si="13"/>
        <v>575</v>
      </c>
      <c r="AH17" s="127">
        <f t="shared" si="13"/>
        <v>223</v>
      </c>
      <c r="AI17" s="180">
        <f t="shared" si="13"/>
        <v>288</v>
      </c>
      <c r="AJ17" s="126">
        <f t="shared" si="13"/>
        <v>391</v>
      </c>
      <c r="AK17" s="128">
        <f t="shared" si="13"/>
        <v>431</v>
      </c>
      <c r="AL17" s="127">
        <f t="shared" si="13"/>
        <v>602</v>
      </c>
      <c r="AM17" s="180">
        <f t="shared" si="13"/>
        <v>684</v>
      </c>
      <c r="AN17" s="126">
        <f t="shared" si="13"/>
        <v>174</v>
      </c>
      <c r="AO17" s="128">
        <f t="shared" si="13"/>
        <v>52</v>
      </c>
      <c r="AP17" s="127">
        <f t="shared" si="13"/>
        <v>306</v>
      </c>
      <c r="AQ17" s="126">
        <f t="shared" si="13"/>
        <v>131</v>
      </c>
      <c r="AR17" s="179">
        <f t="shared" si="13"/>
        <v>583</v>
      </c>
      <c r="AS17" s="181">
        <f t="shared" si="13"/>
        <v>460</v>
      </c>
      <c r="AT17" s="126">
        <f t="shared" si="13"/>
        <v>273</v>
      </c>
      <c r="AU17" s="128">
        <f t="shared" si="13"/>
        <v>321</v>
      </c>
      <c r="AV17" s="127">
        <f t="shared" ref="AP17:BE18" si="14">SUMIF($A$9:$A$32,$AE17,R$9:R$32)</f>
        <v>282</v>
      </c>
      <c r="AW17" s="180">
        <f t="shared" si="14"/>
        <v>411</v>
      </c>
      <c r="AX17" s="126">
        <f t="shared" si="14"/>
        <v>166</v>
      </c>
      <c r="AY17" s="128">
        <f t="shared" si="14"/>
        <v>22</v>
      </c>
      <c r="AZ17" s="127">
        <f t="shared" si="14"/>
        <v>396</v>
      </c>
      <c r="BA17" s="180">
        <f t="shared" si="14"/>
        <v>267</v>
      </c>
      <c r="BB17" s="126">
        <f t="shared" si="14"/>
        <v>324</v>
      </c>
      <c r="BC17" s="128">
        <f t="shared" si="14"/>
        <v>204</v>
      </c>
      <c r="BD17" s="184">
        <f t="shared" si="14"/>
        <v>497</v>
      </c>
      <c r="BE17" s="185">
        <f t="shared" si="14"/>
        <v>644</v>
      </c>
      <c r="BF17" s="170">
        <f>AF17+AH17+AJ17+AL17+AN17+AP17+AR17+AT17+AV17+AX17+AZ17+BB17+BD17</f>
        <v>4606</v>
      </c>
      <c r="BG17" s="171">
        <f>AG17+AI17+AK17+AM17+AO17+AQ17+AS17+AU17+AW17+AY17+BA17+BC17+BE17</f>
        <v>4490</v>
      </c>
      <c r="BI17" s="146" t="s">
        <v>24</v>
      </c>
      <c r="BJ17" s="129">
        <f t="shared" ref="BJ17:CK17" si="15">B17/B33</f>
        <v>6.6473000683527003E-2</v>
      </c>
      <c r="BK17" s="130">
        <f t="shared" si="15"/>
        <v>4.8535964353914704E-2</v>
      </c>
      <c r="BL17" s="131">
        <f t="shared" si="15"/>
        <v>6.0416666666666667E-2</v>
      </c>
      <c r="BM17" s="132">
        <f t="shared" si="15"/>
        <v>4.6329113924050633E-2</v>
      </c>
      <c r="BN17" s="129">
        <f t="shared" si="15"/>
        <v>6.2672651933701654E-2</v>
      </c>
      <c r="BO17" s="130">
        <f t="shared" si="15"/>
        <v>4.4690265486725667E-2</v>
      </c>
      <c r="BP17" s="131">
        <f t="shared" si="15"/>
        <v>5.958423978728547E-2</v>
      </c>
      <c r="BQ17" s="132">
        <f t="shared" si="15"/>
        <v>5.5825242718446605E-2</v>
      </c>
      <c r="BR17" s="129">
        <f t="shared" si="15"/>
        <v>7.2688401924104751E-2</v>
      </c>
      <c r="BS17" s="130">
        <f t="shared" si="15"/>
        <v>7.6167076167076173E-2</v>
      </c>
      <c r="BT17" s="131">
        <f t="shared" si="15"/>
        <v>4.716981132075472E-2</v>
      </c>
      <c r="BU17" s="129">
        <f t="shared" si="15"/>
        <v>7.4200913242009128E-2</v>
      </c>
      <c r="BV17" s="133">
        <f t="shared" si="15"/>
        <v>5.4215270413573699E-2</v>
      </c>
      <c r="BW17" s="134">
        <f t="shared" si="15"/>
        <v>6.7409766454352441E-2</v>
      </c>
      <c r="BX17" s="129">
        <f t="shared" si="15"/>
        <v>5.861989383798754E-2</v>
      </c>
      <c r="BY17" s="130">
        <f t="shared" si="15"/>
        <v>5.7916861279775807E-2</v>
      </c>
      <c r="BZ17" s="131">
        <f t="shared" si="15"/>
        <v>7.0222963117316101E-2</v>
      </c>
      <c r="CA17" s="132">
        <f t="shared" si="15"/>
        <v>6.192012908430819E-2</v>
      </c>
      <c r="CB17" s="129">
        <f t="shared" si="15"/>
        <v>4.9828178694158079E-2</v>
      </c>
      <c r="CC17" s="130">
        <f t="shared" si="15"/>
        <v>8.4967320261437912E-2</v>
      </c>
      <c r="CD17" s="131">
        <f t="shared" si="15"/>
        <v>5.3546170943624974E-2</v>
      </c>
      <c r="CE17" s="132">
        <f t="shared" si="15"/>
        <v>7.1520342612419699E-2</v>
      </c>
      <c r="CF17" s="129">
        <f t="shared" si="15"/>
        <v>5.2183777651730004E-2</v>
      </c>
      <c r="CG17" s="130">
        <f t="shared" si="15"/>
        <v>5.9459459459459463E-2</v>
      </c>
      <c r="CH17" s="131">
        <f t="shared" si="15"/>
        <v>6.248212753788962E-2</v>
      </c>
      <c r="CI17" s="129">
        <f t="shared" si="15"/>
        <v>6.9294558673179601E-2</v>
      </c>
      <c r="CJ17" s="135">
        <f t="shared" si="15"/>
        <v>5.9564406125337796E-2</v>
      </c>
      <c r="CK17" s="136">
        <f t="shared" si="15"/>
        <v>6.1054295576991324E-2</v>
      </c>
      <c r="CN17" s="230"/>
      <c r="CO17" s="230"/>
    </row>
    <row r="18" spans="1:93" x14ac:dyDescent="0.15">
      <c r="A18" s="137" t="s">
        <v>25</v>
      </c>
      <c r="B18" s="206">
        <v>280</v>
      </c>
      <c r="C18" s="190">
        <v>298</v>
      </c>
      <c r="D18" s="191">
        <v>192</v>
      </c>
      <c r="E18" s="192">
        <v>188</v>
      </c>
      <c r="F18" s="189">
        <v>466</v>
      </c>
      <c r="G18" s="193">
        <v>188</v>
      </c>
      <c r="H18" s="191">
        <v>422</v>
      </c>
      <c r="I18" s="192">
        <v>440</v>
      </c>
      <c r="J18" s="189">
        <v>119</v>
      </c>
      <c r="K18" s="190">
        <v>108</v>
      </c>
      <c r="L18" s="191">
        <v>200</v>
      </c>
      <c r="M18" s="189">
        <v>243</v>
      </c>
      <c r="N18" s="194">
        <v>481</v>
      </c>
      <c r="O18" s="207">
        <v>457</v>
      </c>
      <c r="P18" s="189">
        <v>225</v>
      </c>
      <c r="Q18" s="190">
        <v>276</v>
      </c>
      <c r="R18" s="191">
        <v>306</v>
      </c>
      <c r="S18" s="192">
        <v>341</v>
      </c>
      <c r="T18" s="198">
        <v>46</v>
      </c>
      <c r="U18" s="189">
        <v>57</v>
      </c>
      <c r="V18" s="191">
        <v>227</v>
      </c>
      <c r="W18" s="208">
        <v>260</v>
      </c>
      <c r="X18" s="189">
        <v>152</v>
      </c>
      <c r="Y18" s="193">
        <v>149</v>
      </c>
      <c r="Z18" s="191">
        <v>479</v>
      </c>
      <c r="AA18" s="189">
        <v>657</v>
      </c>
      <c r="AB18" s="172">
        <f t="shared" si="3"/>
        <v>3595</v>
      </c>
      <c r="AC18" s="173">
        <f t="shared" si="4"/>
        <v>3662</v>
      </c>
      <c r="AE18" s="277" t="s">
        <v>31</v>
      </c>
      <c r="AF18" s="126">
        <f t="shared" si="13"/>
        <v>487</v>
      </c>
      <c r="AG18" s="190">
        <f t="shared" si="13"/>
        <v>610</v>
      </c>
      <c r="AH18" s="191">
        <f t="shared" si="13"/>
        <v>253</v>
      </c>
      <c r="AI18" s="192">
        <f t="shared" si="13"/>
        <v>300</v>
      </c>
      <c r="AJ18" s="278">
        <f t="shared" si="13"/>
        <v>276</v>
      </c>
      <c r="AK18" s="193">
        <f t="shared" si="13"/>
        <v>527</v>
      </c>
      <c r="AL18" s="191">
        <f t="shared" si="13"/>
        <v>660</v>
      </c>
      <c r="AM18" s="192">
        <f t="shared" si="13"/>
        <v>683</v>
      </c>
      <c r="AN18" s="278">
        <f t="shared" si="13"/>
        <v>148</v>
      </c>
      <c r="AO18" s="193">
        <f t="shared" si="13"/>
        <v>42</v>
      </c>
      <c r="AP18" s="191">
        <f t="shared" si="14"/>
        <v>381</v>
      </c>
      <c r="AQ18" s="278">
        <f t="shared" si="14"/>
        <v>116</v>
      </c>
      <c r="AR18" s="194">
        <f t="shared" si="14"/>
        <v>573</v>
      </c>
      <c r="AS18" s="195">
        <f t="shared" si="14"/>
        <v>434</v>
      </c>
      <c r="AT18" s="278">
        <f t="shared" si="14"/>
        <v>350</v>
      </c>
      <c r="AU18" s="193">
        <f t="shared" si="14"/>
        <v>380</v>
      </c>
      <c r="AV18" s="191">
        <f t="shared" si="14"/>
        <v>311</v>
      </c>
      <c r="AW18" s="192">
        <f t="shared" si="14"/>
        <v>438</v>
      </c>
      <c r="AX18" s="278">
        <f t="shared" si="14"/>
        <v>104</v>
      </c>
      <c r="AY18" s="193">
        <f t="shared" si="14"/>
        <v>30</v>
      </c>
      <c r="AZ18" s="191">
        <f t="shared" si="14"/>
        <v>470</v>
      </c>
      <c r="BA18" s="192">
        <f t="shared" si="14"/>
        <v>247</v>
      </c>
      <c r="BB18" s="278">
        <f t="shared" si="14"/>
        <v>295</v>
      </c>
      <c r="BC18" s="193">
        <f t="shared" si="14"/>
        <v>248</v>
      </c>
      <c r="BD18" s="191">
        <f t="shared" si="14"/>
        <v>352</v>
      </c>
      <c r="BE18" s="278">
        <f t="shared" si="14"/>
        <v>731</v>
      </c>
      <c r="BF18" s="172">
        <f>SUM(AF18,AH18,AJ18,AL18,AN18,AP18,AR18,AT18,AV18,AX18,AZ18,BB18,BD18)</f>
        <v>4660</v>
      </c>
      <c r="BG18" s="173">
        <f>SUM(AG18,AI18,AK18,AM18,AO18,AQ18,AS18,AU18,AW18,AY18,BA18,BC18,BE18)</f>
        <v>4786</v>
      </c>
      <c r="BI18" s="137" t="s">
        <v>25</v>
      </c>
      <c r="BJ18" s="129">
        <f t="shared" ref="BJ18:CK18" si="16">B18/B33</f>
        <v>4.784688995215311E-2</v>
      </c>
      <c r="BK18" s="130">
        <f t="shared" si="16"/>
        <v>4.742202418841502E-2</v>
      </c>
      <c r="BL18" s="131">
        <f t="shared" si="16"/>
        <v>5.7142857142857141E-2</v>
      </c>
      <c r="BM18" s="132">
        <f t="shared" si="16"/>
        <v>4.7594936708860759E-2</v>
      </c>
      <c r="BN18" s="129">
        <f t="shared" si="16"/>
        <v>8.0455801104972371E-2</v>
      </c>
      <c r="BO18" s="130">
        <f t="shared" si="16"/>
        <v>4.15929203539823E-2</v>
      </c>
      <c r="BP18" s="131">
        <f t="shared" si="16"/>
        <v>5.1003142373700752E-2</v>
      </c>
      <c r="BQ18" s="132">
        <f t="shared" si="16"/>
        <v>5.6208482370975983E-2</v>
      </c>
      <c r="BR18" s="129">
        <f t="shared" si="16"/>
        <v>6.3602351683591657E-2</v>
      </c>
      <c r="BS18" s="130">
        <f t="shared" si="16"/>
        <v>6.6339066339066333E-2</v>
      </c>
      <c r="BT18" s="131">
        <f t="shared" si="16"/>
        <v>5.3908355795148251E-2</v>
      </c>
      <c r="BU18" s="129">
        <f t="shared" si="16"/>
        <v>6.934931506849315E-2</v>
      </c>
      <c r="BV18" s="133">
        <f t="shared" si="16"/>
        <v>6.3759278897136798E-2</v>
      </c>
      <c r="BW18" s="134">
        <f t="shared" si="16"/>
        <v>6.0642250530785563E-2</v>
      </c>
      <c r="BX18" s="129">
        <f t="shared" si="16"/>
        <v>5.192707131317794E-2</v>
      </c>
      <c r="BY18" s="130">
        <f t="shared" si="16"/>
        <v>6.4455861746847268E-2</v>
      </c>
      <c r="BZ18" s="131">
        <f t="shared" si="16"/>
        <v>6.3763284017503641E-2</v>
      </c>
      <c r="CA18" s="132">
        <f t="shared" si="16"/>
        <v>6.8777732956837437E-2</v>
      </c>
      <c r="CB18" s="129">
        <f t="shared" si="16"/>
        <v>3.951890034364261E-2</v>
      </c>
      <c r="CC18" s="130">
        <f t="shared" si="16"/>
        <v>5.3221288515406161E-2</v>
      </c>
      <c r="CD18" s="131">
        <f t="shared" si="16"/>
        <v>4.5867852091331582E-2</v>
      </c>
      <c r="CE18" s="132">
        <f t="shared" si="16"/>
        <v>5.5674518201284794E-2</v>
      </c>
      <c r="CF18" s="129">
        <f t="shared" si="16"/>
        <v>4.310833806012479E-2</v>
      </c>
      <c r="CG18" s="130">
        <f t="shared" si="16"/>
        <v>5.0337837837837837E-2</v>
      </c>
      <c r="CH18" s="131">
        <f t="shared" si="16"/>
        <v>6.8487274806977402E-2</v>
      </c>
      <c r="CI18" s="129">
        <f t="shared" si="16"/>
        <v>7.4633647620129501E-2</v>
      </c>
      <c r="CJ18" s="135">
        <f t="shared" si="16"/>
        <v>5.7827177969373311E-2</v>
      </c>
      <c r="CK18" s="136">
        <f t="shared" si="16"/>
        <v>5.9070232603155144E-2</v>
      </c>
      <c r="CN18" s="230"/>
      <c r="CO18" s="230"/>
    </row>
    <row r="19" spans="1:93" ht="14" thickBot="1" x14ac:dyDescent="0.2">
      <c r="A19" s="146" t="s">
        <v>26</v>
      </c>
      <c r="B19" s="203">
        <v>261</v>
      </c>
      <c r="C19" s="197">
        <v>387</v>
      </c>
      <c r="D19" s="198">
        <v>172</v>
      </c>
      <c r="E19" s="199">
        <v>261</v>
      </c>
      <c r="F19" s="196">
        <v>309</v>
      </c>
      <c r="G19" s="200">
        <v>193</v>
      </c>
      <c r="H19" s="198">
        <v>446</v>
      </c>
      <c r="I19" s="199">
        <v>501</v>
      </c>
      <c r="J19" s="196">
        <v>128</v>
      </c>
      <c r="K19" s="197">
        <v>71</v>
      </c>
      <c r="L19" s="198">
        <v>167</v>
      </c>
      <c r="M19" s="196">
        <v>222</v>
      </c>
      <c r="N19" s="201">
        <v>341</v>
      </c>
      <c r="O19" s="204">
        <v>415</v>
      </c>
      <c r="P19" s="196">
        <v>275</v>
      </c>
      <c r="Q19" s="197">
        <v>165</v>
      </c>
      <c r="R19" s="198">
        <v>287</v>
      </c>
      <c r="S19" s="199">
        <v>285</v>
      </c>
      <c r="T19" s="196">
        <v>60</v>
      </c>
      <c r="U19" s="200">
        <v>53</v>
      </c>
      <c r="V19" s="198">
        <v>243</v>
      </c>
      <c r="W19" s="205">
        <v>299</v>
      </c>
      <c r="X19" s="196">
        <v>164</v>
      </c>
      <c r="Y19" s="200">
        <v>154</v>
      </c>
      <c r="Z19" s="198">
        <v>432</v>
      </c>
      <c r="AA19" s="196">
        <v>523</v>
      </c>
      <c r="AB19" s="172">
        <f t="shared" si="3"/>
        <v>3285</v>
      </c>
      <c r="AC19" s="173">
        <f t="shared" si="4"/>
        <v>3529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4.4600136705399862E-2</v>
      </c>
      <c r="BK19" s="130">
        <f t="shared" si="17"/>
        <v>6.1584977721196692E-2</v>
      </c>
      <c r="BL19" s="131">
        <f t="shared" si="17"/>
        <v>5.1190476190476189E-2</v>
      </c>
      <c r="BM19" s="132">
        <f t="shared" si="17"/>
        <v>6.6075949367088604E-2</v>
      </c>
      <c r="BN19" s="129">
        <f t="shared" si="17"/>
        <v>5.3349447513812154E-2</v>
      </c>
      <c r="BO19" s="130">
        <f t="shared" si="17"/>
        <v>4.2699115044247789E-2</v>
      </c>
      <c r="BP19" s="131">
        <f t="shared" si="17"/>
        <v>5.3903795020546291E-2</v>
      </c>
      <c r="BQ19" s="132">
        <f t="shared" si="17"/>
        <v>6.4001021972406744E-2</v>
      </c>
      <c r="BR19" s="129">
        <f t="shared" si="17"/>
        <v>6.8412613575628001E-2</v>
      </c>
      <c r="BS19" s="130">
        <f t="shared" si="17"/>
        <v>4.3611793611793612E-2</v>
      </c>
      <c r="BT19" s="131">
        <f t="shared" si="17"/>
        <v>4.5013477088948789E-2</v>
      </c>
      <c r="BU19" s="129">
        <f t="shared" si="17"/>
        <v>6.3356164383561647E-2</v>
      </c>
      <c r="BV19" s="133">
        <f t="shared" si="17"/>
        <v>4.5201484623541885E-2</v>
      </c>
      <c r="BW19" s="134">
        <f t="shared" si="17"/>
        <v>5.5069002123142252E-2</v>
      </c>
      <c r="BX19" s="129">
        <f t="shared" si="17"/>
        <v>6.3466420493884151E-2</v>
      </c>
      <c r="BY19" s="130">
        <f t="shared" si="17"/>
        <v>3.8533395609528259E-2</v>
      </c>
      <c r="BZ19" s="131">
        <f t="shared" si="17"/>
        <v>5.9804125859554073E-2</v>
      </c>
      <c r="CA19" s="132">
        <f t="shared" si="17"/>
        <v>5.7482855990318674E-2</v>
      </c>
      <c r="CB19" s="129">
        <f t="shared" si="17"/>
        <v>5.1546391752577317E-2</v>
      </c>
      <c r="CC19" s="130">
        <f t="shared" si="17"/>
        <v>4.9486461251167131E-2</v>
      </c>
      <c r="CD19" s="131">
        <f t="shared" si="17"/>
        <v>4.9100828450191959E-2</v>
      </c>
      <c r="CE19" s="132">
        <f t="shared" si="17"/>
        <v>6.4025695931477514E-2</v>
      </c>
      <c r="CF19" s="129">
        <f t="shared" si="17"/>
        <v>4.6511627906976744E-2</v>
      </c>
      <c r="CG19" s="130">
        <f t="shared" si="17"/>
        <v>5.202702702702703E-2</v>
      </c>
      <c r="CH19" s="131">
        <f t="shared" si="17"/>
        <v>6.1767229053474405E-2</v>
      </c>
      <c r="CI19" s="129">
        <f t="shared" si="17"/>
        <v>5.9411564239463817E-2</v>
      </c>
      <c r="CJ19" s="135">
        <f t="shared" si="17"/>
        <v>5.28406897439197E-2</v>
      </c>
      <c r="CK19" s="136">
        <f t="shared" si="17"/>
        <v>5.6924863696486756E-2</v>
      </c>
      <c r="CN19" s="230"/>
      <c r="CO19" s="230"/>
    </row>
    <row r="20" spans="1:93" ht="15" thickTop="1" thickBot="1" x14ac:dyDescent="0.2">
      <c r="A20" s="137" t="s">
        <v>27</v>
      </c>
      <c r="B20" s="206">
        <v>210</v>
      </c>
      <c r="C20" s="190">
        <v>478</v>
      </c>
      <c r="D20" s="191">
        <v>139</v>
      </c>
      <c r="E20" s="192">
        <v>295</v>
      </c>
      <c r="F20" s="189">
        <v>302</v>
      </c>
      <c r="G20" s="193">
        <v>286</v>
      </c>
      <c r="H20" s="191">
        <v>490</v>
      </c>
      <c r="I20" s="192">
        <v>538</v>
      </c>
      <c r="J20" s="189">
        <v>141</v>
      </c>
      <c r="K20" s="190">
        <v>70</v>
      </c>
      <c r="L20" s="191">
        <v>242</v>
      </c>
      <c r="M20" s="189">
        <v>239</v>
      </c>
      <c r="N20" s="194">
        <v>472</v>
      </c>
      <c r="O20" s="207">
        <v>354</v>
      </c>
      <c r="P20" s="189">
        <v>262</v>
      </c>
      <c r="Q20" s="190">
        <v>165</v>
      </c>
      <c r="R20" s="191">
        <v>271</v>
      </c>
      <c r="S20" s="192">
        <v>305</v>
      </c>
      <c r="T20" s="189">
        <v>65</v>
      </c>
      <c r="U20" s="193">
        <v>39</v>
      </c>
      <c r="V20" s="191">
        <v>312</v>
      </c>
      <c r="W20" s="208">
        <v>239</v>
      </c>
      <c r="X20" s="189">
        <v>169</v>
      </c>
      <c r="Y20" s="193">
        <v>104</v>
      </c>
      <c r="Z20" s="191">
        <v>409</v>
      </c>
      <c r="AA20" s="189">
        <v>431</v>
      </c>
      <c r="AB20" s="172">
        <f t="shared" si="3"/>
        <v>3484</v>
      </c>
      <c r="AC20" s="173">
        <f t="shared" si="4"/>
        <v>3543</v>
      </c>
      <c r="AE20" s="269" t="s">
        <v>13</v>
      </c>
      <c r="AF20" s="20">
        <f t="shared" ref="AF20:BG20" si="18">SUM(AF17:AF19)</f>
        <v>876</v>
      </c>
      <c r="AG20" s="21">
        <f t="shared" si="18"/>
        <v>1185</v>
      </c>
      <c r="AH20" s="20">
        <f t="shared" si="18"/>
        <v>476</v>
      </c>
      <c r="AI20" s="21">
        <f t="shared" si="18"/>
        <v>588</v>
      </c>
      <c r="AJ20" s="20">
        <f t="shared" si="18"/>
        <v>667</v>
      </c>
      <c r="AK20" s="21">
        <f t="shared" si="18"/>
        <v>958</v>
      </c>
      <c r="AL20" s="20">
        <f t="shared" si="18"/>
        <v>1262</v>
      </c>
      <c r="AM20" s="21">
        <f t="shared" si="18"/>
        <v>1367</v>
      </c>
      <c r="AN20" s="20">
        <f t="shared" si="18"/>
        <v>322</v>
      </c>
      <c r="AO20" s="21">
        <f t="shared" si="18"/>
        <v>94</v>
      </c>
      <c r="AP20" s="20">
        <f t="shared" si="18"/>
        <v>687</v>
      </c>
      <c r="AQ20" s="21">
        <f t="shared" si="18"/>
        <v>247</v>
      </c>
      <c r="AR20" s="20">
        <f t="shared" si="18"/>
        <v>1156</v>
      </c>
      <c r="AS20" s="21">
        <f t="shared" si="18"/>
        <v>894</v>
      </c>
      <c r="AT20" s="20">
        <f t="shared" si="18"/>
        <v>623</v>
      </c>
      <c r="AU20" s="21">
        <f t="shared" si="18"/>
        <v>701</v>
      </c>
      <c r="AV20" s="20">
        <f t="shared" si="18"/>
        <v>593</v>
      </c>
      <c r="AW20" s="21">
        <f t="shared" si="18"/>
        <v>849</v>
      </c>
      <c r="AX20" s="20">
        <f t="shared" si="18"/>
        <v>270</v>
      </c>
      <c r="AY20" s="21">
        <f t="shared" si="18"/>
        <v>52</v>
      </c>
      <c r="AZ20" s="20">
        <f t="shared" si="18"/>
        <v>866</v>
      </c>
      <c r="BA20" s="21">
        <f t="shared" si="18"/>
        <v>514</v>
      </c>
      <c r="BB20" s="20">
        <f t="shared" si="18"/>
        <v>619</v>
      </c>
      <c r="BC20" s="21">
        <f t="shared" si="18"/>
        <v>452</v>
      </c>
      <c r="BD20" s="20">
        <f t="shared" si="18"/>
        <v>849</v>
      </c>
      <c r="BE20" s="21">
        <f t="shared" si="18"/>
        <v>1375</v>
      </c>
      <c r="BF20" s="174">
        <f t="shared" si="18"/>
        <v>9266</v>
      </c>
      <c r="BG20" s="175">
        <f t="shared" si="18"/>
        <v>9276</v>
      </c>
      <c r="BI20" s="137" t="s">
        <v>27</v>
      </c>
      <c r="BJ20" s="129">
        <f t="shared" ref="BJ20:CK20" si="19">B20/B33</f>
        <v>3.5885167464114832E-2</v>
      </c>
      <c r="BK20" s="130">
        <f t="shared" si="19"/>
        <v>7.6066199872692558E-2</v>
      </c>
      <c r="BL20" s="131">
        <f t="shared" si="19"/>
        <v>4.1369047619047618E-2</v>
      </c>
      <c r="BM20" s="132">
        <f t="shared" si="19"/>
        <v>7.4683544303797464E-2</v>
      </c>
      <c r="BN20" s="129">
        <f t="shared" si="19"/>
        <v>5.2140883977900551E-2</v>
      </c>
      <c r="BO20" s="130">
        <f t="shared" si="19"/>
        <v>6.3274336283185836E-2</v>
      </c>
      <c r="BP20" s="131">
        <f t="shared" si="19"/>
        <v>5.9221658206429779E-2</v>
      </c>
      <c r="BQ20" s="132">
        <f t="shared" si="19"/>
        <v>6.8727644353602457E-2</v>
      </c>
      <c r="BR20" s="129">
        <f t="shared" si="19"/>
        <v>7.536076964190272E-2</v>
      </c>
      <c r="BS20" s="130">
        <f t="shared" si="19"/>
        <v>4.2997542997542999E-2</v>
      </c>
      <c r="BT20" s="131">
        <f t="shared" si="19"/>
        <v>6.5229110512129374E-2</v>
      </c>
      <c r="BU20" s="129">
        <f t="shared" si="19"/>
        <v>6.8207762557077625E-2</v>
      </c>
      <c r="BV20" s="133">
        <f t="shared" si="19"/>
        <v>6.2566277836691414E-2</v>
      </c>
      <c r="BW20" s="134">
        <f t="shared" si="19"/>
        <v>4.6974522292993634E-2</v>
      </c>
      <c r="BX20" s="129">
        <f t="shared" si="19"/>
        <v>6.0466189706900528E-2</v>
      </c>
      <c r="BY20" s="130">
        <f t="shared" si="19"/>
        <v>3.8533395609528259E-2</v>
      </c>
      <c r="BZ20" s="131">
        <f t="shared" si="19"/>
        <v>5.6470097937070224E-2</v>
      </c>
      <c r="CA20" s="132">
        <f t="shared" si="19"/>
        <v>6.151674062121823E-2</v>
      </c>
      <c r="CB20" s="129">
        <f t="shared" si="19"/>
        <v>5.5841924398625432E-2</v>
      </c>
      <c r="CC20" s="130">
        <f t="shared" si="19"/>
        <v>3.6414565826330535E-2</v>
      </c>
      <c r="CD20" s="131">
        <f t="shared" si="19"/>
        <v>6.3043038997777329E-2</v>
      </c>
      <c r="CE20" s="132">
        <f t="shared" si="19"/>
        <v>5.1177730192719484E-2</v>
      </c>
      <c r="CF20" s="129">
        <f t="shared" si="19"/>
        <v>4.7929665343165062E-2</v>
      </c>
      <c r="CG20" s="130">
        <f t="shared" si="19"/>
        <v>3.5135135135135137E-2</v>
      </c>
      <c r="CH20" s="131">
        <f t="shared" si="19"/>
        <v>5.847869602516443E-2</v>
      </c>
      <c r="CI20" s="129">
        <f t="shared" si="19"/>
        <v>4.8960581619902306E-2</v>
      </c>
      <c r="CJ20" s="135">
        <f t="shared" si="19"/>
        <v>5.604169347574315E-2</v>
      </c>
      <c r="CK20" s="136">
        <f t="shared" si="19"/>
        <v>5.7150692002451847E-2</v>
      </c>
      <c r="CN20" s="230"/>
      <c r="CO20" s="230"/>
    </row>
    <row r="21" spans="1:93" ht="14" thickTop="1" x14ac:dyDescent="0.15">
      <c r="A21" s="146" t="s">
        <v>28</v>
      </c>
      <c r="B21" s="203">
        <v>211</v>
      </c>
      <c r="C21" s="197">
        <v>395</v>
      </c>
      <c r="D21" s="198">
        <v>150</v>
      </c>
      <c r="E21" s="199">
        <v>339</v>
      </c>
      <c r="F21" s="196">
        <v>357</v>
      </c>
      <c r="G21" s="200">
        <v>290</v>
      </c>
      <c r="H21" s="198">
        <v>535</v>
      </c>
      <c r="I21" s="199">
        <v>542</v>
      </c>
      <c r="J21" s="196">
        <v>125</v>
      </c>
      <c r="K21" s="197">
        <v>42</v>
      </c>
      <c r="L21" s="198">
        <v>361</v>
      </c>
      <c r="M21" s="196">
        <v>140</v>
      </c>
      <c r="N21" s="201">
        <v>515</v>
      </c>
      <c r="O21" s="204">
        <v>376</v>
      </c>
      <c r="P21" s="196">
        <v>271</v>
      </c>
      <c r="Q21" s="197">
        <v>189</v>
      </c>
      <c r="R21" s="198">
        <v>274</v>
      </c>
      <c r="S21" s="199">
        <v>268</v>
      </c>
      <c r="T21" s="196">
        <v>108</v>
      </c>
      <c r="U21" s="200">
        <v>23</v>
      </c>
      <c r="V21" s="198">
        <v>349</v>
      </c>
      <c r="W21" s="205">
        <v>205</v>
      </c>
      <c r="X21" s="196">
        <v>164</v>
      </c>
      <c r="Y21" s="200">
        <v>112</v>
      </c>
      <c r="Z21" s="198">
        <v>442</v>
      </c>
      <c r="AA21" s="196">
        <v>421</v>
      </c>
      <c r="AB21" s="172">
        <f t="shared" si="3"/>
        <v>3862</v>
      </c>
      <c r="AC21" s="173">
        <f t="shared" si="4"/>
        <v>3342</v>
      </c>
      <c r="BF21" s="231">
        <f>BF20/2</f>
        <v>4633</v>
      </c>
      <c r="BI21" s="146" t="s">
        <v>28</v>
      </c>
      <c r="BJ21" s="129">
        <f t="shared" ref="BJ21:CK21" si="20">B21/B33</f>
        <v>3.6056049213943953E-2</v>
      </c>
      <c r="BK21" s="130">
        <f t="shared" si="20"/>
        <v>6.2858052196053463E-2</v>
      </c>
      <c r="BL21" s="131">
        <f t="shared" si="20"/>
        <v>4.4642857142857144E-2</v>
      </c>
      <c r="BM21" s="132">
        <f t="shared" si="20"/>
        <v>8.5822784810126576E-2</v>
      </c>
      <c r="BN21" s="129">
        <f t="shared" si="20"/>
        <v>6.1636740331491711E-2</v>
      </c>
      <c r="BO21" s="130">
        <f t="shared" si="20"/>
        <v>6.4159292035398233E-2</v>
      </c>
      <c r="BP21" s="131">
        <f t="shared" si="20"/>
        <v>6.4660381919265167E-2</v>
      </c>
      <c r="BQ21" s="132">
        <f t="shared" si="20"/>
        <v>6.9238630556974962E-2</v>
      </c>
      <c r="BR21" s="129">
        <f t="shared" si="20"/>
        <v>6.6809192944949219E-2</v>
      </c>
      <c r="BS21" s="130">
        <f t="shared" si="20"/>
        <v>2.5798525798525797E-2</v>
      </c>
      <c r="BT21" s="131">
        <f t="shared" si="20"/>
        <v>9.7304582210242588E-2</v>
      </c>
      <c r="BU21" s="129">
        <f t="shared" si="20"/>
        <v>3.9954337899543377E-2</v>
      </c>
      <c r="BV21" s="133">
        <f t="shared" si="20"/>
        <v>6.8266171792152705E-2</v>
      </c>
      <c r="BW21" s="134">
        <f t="shared" si="20"/>
        <v>4.9893842887473464E-2</v>
      </c>
      <c r="BX21" s="129">
        <f t="shared" si="20"/>
        <v>6.2543272559427654E-2</v>
      </c>
      <c r="BY21" s="130">
        <f t="shared" si="20"/>
        <v>4.4138253152732371E-2</v>
      </c>
      <c r="BZ21" s="131">
        <f t="shared" si="20"/>
        <v>5.7095228172535942E-2</v>
      </c>
      <c r="CA21" s="132">
        <f t="shared" si="20"/>
        <v>5.4054054054054057E-2</v>
      </c>
      <c r="CB21" s="129">
        <f t="shared" si="20"/>
        <v>9.2783505154639179E-2</v>
      </c>
      <c r="CC21" s="130">
        <f t="shared" si="20"/>
        <v>2.1475256769374416E-2</v>
      </c>
      <c r="CD21" s="131">
        <f t="shared" si="20"/>
        <v>7.051929682764195E-2</v>
      </c>
      <c r="CE21" s="132">
        <f t="shared" si="20"/>
        <v>4.3897216274089934E-2</v>
      </c>
      <c r="CF21" s="129">
        <f t="shared" si="20"/>
        <v>4.6511627906976744E-2</v>
      </c>
      <c r="CG21" s="130">
        <f t="shared" si="20"/>
        <v>3.783783783783784E-2</v>
      </c>
      <c r="CH21" s="131">
        <f t="shared" si="20"/>
        <v>6.3197026022304828E-2</v>
      </c>
      <c r="CI21" s="129">
        <f t="shared" si="20"/>
        <v>4.782460524821084E-2</v>
      </c>
      <c r="CJ21" s="135">
        <f t="shared" si="20"/>
        <v>6.212199202161884E-2</v>
      </c>
      <c r="CK21" s="136">
        <f t="shared" si="20"/>
        <v>5.3908442752524439E-2</v>
      </c>
      <c r="CN21" s="230"/>
      <c r="CO21" s="230"/>
    </row>
    <row r="22" spans="1:93" x14ac:dyDescent="0.15">
      <c r="A22" s="137" t="s">
        <v>29</v>
      </c>
      <c r="B22" s="206">
        <v>273</v>
      </c>
      <c r="C22" s="190">
        <v>526</v>
      </c>
      <c r="D22" s="191">
        <v>227</v>
      </c>
      <c r="E22" s="192">
        <v>343</v>
      </c>
      <c r="F22" s="189">
        <v>373</v>
      </c>
      <c r="G22" s="193">
        <v>283</v>
      </c>
      <c r="H22" s="191">
        <v>579</v>
      </c>
      <c r="I22" s="192">
        <v>457</v>
      </c>
      <c r="J22" s="189">
        <v>174</v>
      </c>
      <c r="K22" s="190">
        <v>41</v>
      </c>
      <c r="L22" s="191">
        <v>352</v>
      </c>
      <c r="M22" s="189">
        <v>112</v>
      </c>
      <c r="N22" s="194">
        <v>465</v>
      </c>
      <c r="O22" s="207">
        <v>390</v>
      </c>
      <c r="P22" s="189">
        <v>280</v>
      </c>
      <c r="Q22" s="190">
        <v>268</v>
      </c>
      <c r="R22" s="191">
        <v>277</v>
      </c>
      <c r="S22" s="192">
        <v>421</v>
      </c>
      <c r="T22" s="189">
        <v>170</v>
      </c>
      <c r="U22" s="193">
        <v>33</v>
      </c>
      <c r="V22" s="191">
        <v>452</v>
      </c>
      <c r="W22" s="208">
        <v>313</v>
      </c>
      <c r="X22" s="189">
        <v>268</v>
      </c>
      <c r="Y22" s="193">
        <v>178</v>
      </c>
      <c r="Z22" s="191">
        <v>539</v>
      </c>
      <c r="AA22" s="189">
        <v>681</v>
      </c>
      <c r="AB22" s="172">
        <f t="shared" si="3"/>
        <v>4429</v>
      </c>
      <c r="AC22" s="173">
        <f t="shared" si="4"/>
        <v>4046</v>
      </c>
      <c r="BI22" s="137" t="s">
        <v>29</v>
      </c>
      <c r="BJ22" s="129">
        <f t="shared" ref="BJ22:CK22" si="21">B22/B33</f>
        <v>4.6650717703349283E-2</v>
      </c>
      <c r="BK22" s="130">
        <f t="shared" si="21"/>
        <v>8.3704646721833226E-2</v>
      </c>
      <c r="BL22" s="131">
        <f t="shared" si="21"/>
        <v>6.7559523809523805E-2</v>
      </c>
      <c r="BM22" s="132">
        <f t="shared" si="21"/>
        <v>8.6835443037974677E-2</v>
      </c>
      <c r="BN22" s="129">
        <f t="shared" si="21"/>
        <v>6.4399171270718231E-2</v>
      </c>
      <c r="BO22" s="130">
        <f t="shared" si="21"/>
        <v>6.2610619469026546E-2</v>
      </c>
      <c r="BP22" s="131">
        <f t="shared" si="21"/>
        <v>6.9978245105148662E-2</v>
      </c>
      <c r="BQ22" s="132">
        <f t="shared" si="21"/>
        <v>5.8380173735309147E-2</v>
      </c>
      <c r="BR22" s="129">
        <f t="shared" si="21"/>
        <v>9.2998396579369327E-2</v>
      </c>
      <c r="BS22" s="130">
        <f t="shared" si="21"/>
        <v>2.5184275184275184E-2</v>
      </c>
      <c r="BT22" s="131">
        <f t="shared" si="21"/>
        <v>9.4878706199460913E-2</v>
      </c>
      <c r="BU22" s="129">
        <f t="shared" si="21"/>
        <v>3.1963470319634701E-2</v>
      </c>
      <c r="BV22" s="133">
        <f t="shared" si="21"/>
        <v>6.1638388123011666E-2</v>
      </c>
      <c r="BW22" s="134">
        <f t="shared" si="21"/>
        <v>5.17515923566879E-2</v>
      </c>
      <c r="BX22" s="129">
        <f t="shared" si="21"/>
        <v>6.4620355411954766E-2</v>
      </c>
      <c r="BY22" s="130">
        <f t="shared" si="21"/>
        <v>6.2587575899112569E-2</v>
      </c>
      <c r="BZ22" s="131">
        <f t="shared" si="21"/>
        <v>5.7720358408001667E-2</v>
      </c>
      <c r="CA22" s="132">
        <f t="shared" si="21"/>
        <v>8.4913271480435662E-2</v>
      </c>
      <c r="CB22" s="129">
        <f t="shared" si="21"/>
        <v>0.14604810996563575</v>
      </c>
      <c r="CC22" s="130">
        <f t="shared" si="21"/>
        <v>3.081232492997199E-2</v>
      </c>
      <c r="CD22" s="131">
        <f t="shared" si="21"/>
        <v>9.1331582137805623E-2</v>
      </c>
      <c r="CE22" s="132">
        <f t="shared" si="21"/>
        <v>6.7023554603854396E-2</v>
      </c>
      <c r="CF22" s="129">
        <f t="shared" si="21"/>
        <v>7.6006806579693706E-2</v>
      </c>
      <c r="CG22" s="130">
        <f t="shared" si="21"/>
        <v>6.0135135135135138E-2</v>
      </c>
      <c r="CH22" s="131">
        <f t="shared" si="21"/>
        <v>7.7066056619959966E-2</v>
      </c>
      <c r="CI22" s="129">
        <f t="shared" si="21"/>
        <v>7.7359990912189022E-2</v>
      </c>
      <c r="CJ22" s="135">
        <f t="shared" si="21"/>
        <v>7.1242439840432381E-2</v>
      </c>
      <c r="CK22" s="136">
        <f t="shared" si="21"/>
        <v>6.5264380423911986E-2</v>
      </c>
      <c r="CN22" s="230"/>
      <c r="CO22" s="230"/>
    </row>
    <row r="23" spans="1:93" x14ac:dyDescent="0.15">
      <c r="A23" s="146" t="s">
        <v>30</v>
      </c>
      <c r="B23" s="203">
        <v>389</v>
      </c>
      <c r="C23" s="197">
        <v>575</v>
      </c>
      <c r="D23" s="198">
        <v>223</v>
      </c>
      <c r="E23" s="199">
        <v>288</v>
      </c>
      <c r="F23" s="196">
        <v>391</v>
      </c>
      <c r="G23" s="200">
        <v>431</v>
      </c>
      <c r="H23" s="198">
        <v>602</v>
      </c>
      <c r="I23" s="199">
        <v>684</v>
      </c>
      <c r="J23" s="196">
        <v>174</v>
      </c>
      <c r="K23" s="197">
        <v>52</v>
      </c>
      <c r="L23" s="198">
        <v>306</v>
      </c>
      <c r="M23" s="196">
        <v>131</v>
      </c>
      <c r="N23" s="201">
        <v>583</v>
      </c>
      <c r="O23" s="204">
        <v>460</v>
      </c>
      <c r="P23" s="196">
        <v>273</v>
      </c>
      <c r="Q23" s="197">
        <v>321</v>
      </c>
      <c r="R23" s="198">
        <v>282</v>
      </c>
      <c r="S23" s="199">
        <v>411</v>
      </c>
      <c r="T23" s="196">
        <v>166</v>
      </c>
      <c r="U23" s="200">
        <v>22</v>
      </c>
      <c r="V23" s="198">
        <v>396</v>
      </c>
      <c r="W23" s="205">
        <v>267</v>
      </c>
      <c r="X23" s="196">
        <v>324</v>
      </c>
      <c r="Y23" s="200">
        <v>204</v>
      </c>
      <c r="Z23" s="198">
        <v>497</v>
      </c>
      <c r="AA23" s="196">
        <v>644</v>
      </c>
      <c r="AB23" s="172">
        <f t="shared" si="3"/>
        <v>4606</v>
      </c>
      <c r="AC23" s="173">
        <f t="shared" si="4"/>
        <v>4490</v>
      </c>
      <c r="BI23" s="146" t="s">
        <v>30</v>
      </c>
      <c r="BJ23" s="129">
        <f t="shared" ref="BJ23:CK23" si="22">B23/B33</f>
        <v>6.6473000683527003E-2</v>
      </c>
      <c r="BK23" s="130">
        <f t="shared" si="22"/>
        <v>9.1502227880330994E-2</v>
      </c>
      <c r="BL23" s="131">
        <f t="shared" si="22"/>
        <v>6.6369047619047619E-2</v>
      </c>
      <c r="BM23" s="132">
        <f t="shared" si="22"/>
        <v>7.2911392405063294E-2</v>
      </c>
      <c r="BN23" s="129">
        <f t="shared" si="22"/>
        <v>6.7506906077348064E-2</v>
      </c>
      <c r="BO23" s="130">
        <f t="shared" si="22"/>
        <v>9.535398230088496E-2</v>
      </c>
      <c r="BP23" s="131">
        <f t="shared" si="22"/>
        <v>7.2758037225042302E-2</v>
      </c>
      <c r="BQ23" s="132">
        <f t="shared" si="22"/>
        <v>8.7378640776699032E-2</v>
      </c>
      <c r="BR23" s="129">
        <f t="shared" si="22"/>
        <v>9.2998396579369327E-2</v>
      </c>
      <c r="BS23" s="130">
        <f t="shared" si="22"/>
        <v>3.1941031941031942E-2</v>
      </c>
      <c r="BT23" s="131">
        <f t="shared" si="22"/>
        <v>8.2479784366576825E-2</v>
      </c>
      <c r="BU23" s="129">
        <f t="shared" si="22"/>
        <v>3.7385844748858449E-2</v>
      </c>
      <c r="BV23" s="133">
        <f t="shared" si="22"/>
        <v>7.7279957582184519E-2</v>
      </c>
      <c r="BW23" s="134">
        <f t="shared" si="22"/>
        <v>6.1040339702760085E-2</v>
      </c>
      <c r="BX23" s="129">
        <f t="shared" si="22"/>
        <v>6.3004846526655903E-2</v>
      </c>
      <c r="BY23" s="130">
        <f t="shared" si="22"/>
        <v>7.496496964035497E-2</v>
      </c>
      <c r="BZ23" s="131">
        <f t="shared" si="22"/>
        <v>5.876224213377787E-2</v>
      </c>
      <c r="CA23" s="132">
        <f t="shared" si="22"/>
        <v>8.2896329164985877E-2</v>
      </c>
      <c r="CB23" s="129">
        <f t="shared" si="22"/>
        <v>0.14261168384879724</v>
      </c>
      <c r="CC23" s="130">
        <f t="shared" si="22"/>
        <v>2.0541549953314659E-2</v>
      </c>
      <c r="CD23" s="131">
        <f t="shared" si="22"/>
        <v>8.0016164881794305E-2</v>
      </c>
      <c r="CE23" s="132">
        <f t="shared" si="22"/>
        <v>5.7173447537473235E-2</v>
      </c>
      <c r="CF23" s="129">
        <f t="shared" si="22"/>
        <v>9.1888825865002841E-2</v>
      </c>
      <c r="CG23" s="130">
        <f t="shared" si="22"/>
        <v>6.8918918918918923E-2</v>
      </c>
      <c r="CH23" s="131">
        <f t="shared" si="22"/>
        <v>7.106090935087217E-2</v>
      </c>
      <c r="CI23" s="129">
        <f t="shared" si="22"/>
        <v>7.3156878336930589E-2</v>
      </c>
      <c r="CJ23" s="135">
        <f t="shared" si="22"/>
        <v>7.4089563762707505E-2</v>
      </c>
      <c r="CK23" s="136">
        <f t="shared" si="22"/>
        <v>7.2426363841662095E-2</v>
      </c>
      <c r="CN23" s="230"/>
      <c r="CO23" s="230"/>
    </row>
    <row r="24" spans="1:93" x14ac:dyDescent="0.15">
      <c r="A24" s="137" t="s">
        <v>31</v>
      </c>
      <c r="B24" s="206">
        <v>487</v>
      </c>
      <c r="C24" s="190">
        <v>610</v>
      </c>
      <c r="D24" s="191">
        <v>253</v>
      </c>
      <c r="E24" s="192">
        <v>300</v>
      </c>
      <c r="F24" s="189">
        <v>276</v>
      </c>
      <c r="G24" s="193">
        <v>527</v>
      </c>
      <c r="H24" s="191">
        <v>660</v>
      </c>
      <c r="I24" s="192">
        <v>683</v>
      </c>
      <c r="J24" s="189">
        <v>148</v>
      </c>
      <c r="K24" s="190">
        <v>42</v>
      </c>
      <c r="L24" s="191">
        <v>381</v>
      </c>
      <c r="M24" s="189">
        <v>116</v>
      </c>
      <c r="N24" s="194">
        <v>573</v>
      </c>
      <c r="O24" s="207">
        <v>434</v>
      </c>
      <c r="P24" s="189">
        <v>350</v>
      </c>
      <c r="Q24" s="190">
        <v>380</v>
      </c>
      <c r="R24" s="191">
        <v>311</v>
      </c>
      <c r="S24" s="192">
        <v>438</v>
      </c>
      <c r="T24" s="189">
        <v>104</v>
      </c>
      <c r="U24" s="193">
        <v>30</v>
      </c>
      <c r="V24" s="191">
        <v>470</v>
      </c>
      <c r="W24" s="208">
        <v>247</v>
      </c>
      <c r="X24" s="189">
        <v>295</v>
      </c>
      <c r="Y24" s="193">
        <v>248</v>
      </c>
      <c r="Z24" s="191">
        <v>352</v>
      </c>
      <c r="AA24" s="189">
        <v>731</v>
      </c>
      <c r="AB24" s="172">
        <f t="shared" si="3"/>
        <v>4660</v>
      </c>
      <c r="AC24" s="173">
        <f t="shared" si="4"/>
        <v>4786</v>
      </c>
      <c r="BI24" s="137" t="s">
        <v>31</v>
      </c>
      <c r="BJ24" s="129">
        <f t="shared" ref="BJ24:CK24" si="23">B24/B33</f>
        <v>8.3219412166780582E-2</v>
      </c>
      <c r="BK24" s="130">
        <f t="shared" si="23"/>
        <v>9.7071928707829408E-2</v>
      </c>
      <c r="BL24" s="131">
        <f t="shared" si="23"/>
        <v>7.5297619047619044E-2</v>
      </c>
      <c r="BM24" s="132">
        <f t="shared" si="23"/>
        <v>7.5949367088607597E-2</v>
      </c>
      <c r="BN24" s="129">
        <f t="shared" si="23"/>
        <v>4.7651933701657462E-2</v>
      </c>
      <c r="BO24" s="130">
        <f t="shared" si="23"/>
        <v>0.1165929203539823</v>
      </c>
      <c r="BP24" s="131">
        <f t="shared" si="23"/>
        <v>7.9767947788252358E-2</v>
      </c>
      <c r="BQ24" s="132">
        <f t="shared" si="23"/>
        <v>8.7250894225855899E-2</v>
      </c>
      <c r="BR24" s="129">
        <f t="shared" si="23"/>
        <v>7.9102084446819876E-2</v>
      </c>
      <c r="BS24" s="130">
        <f t="shared" si="23"/>
        <v>2.5798525798525797E-2</v>
      </c>
      <c r="BT24" s="131">
        <f t="shared" si="23"/>
        <v>0.10269541778975741</v>
      </c>
      <c r="BU24" s="129">
        <f t="shared" si="23"/>
        <v>3.3105022831050226E-2</v>
      </c>
      <c r="BV24" s="133">
        <f t="shared" si="23"/>
        <v>7.5954400848356307E-2</v>
      </c>
      <c r="BW24" s="134">
        <f t="shared" si="23"/>
        <v>5.7590233545647559E-2</v>
      </c>
      <c r="BX24" s="129">
        <f t="shared" si="23"/>
        <v>8.0775444264943458E-2</v>
      </c>
      <c r="BY24" s="130">
        <f t="shared" si="23"/>
        <v>8.8743577767398413E-2</v>
      </c>
      <c r="BZ24" s="131">
        <f t="shared" si="23"/>
        <v>6.4805167743279851E-2</v>
      </c>
      <c r="CA24" s="132">
        <f t="shared" si="23"/>
        <v>8.8342073416700279E-2</v>
      </c>
      <c r="CB24" s="129">
        <f t="shared" si="23"/>
        <v>8.9347079037800689E-2</v>
      </c>
      <c r="CC24" s="130">
        <f t="shared" si="23"/>
        <v>2.8011204481792718E-2</v>
      </c>
      <c r="CD24" s="131">
        <f t="shared" si="23"/>
        <v>9.4968680541523534E-2</v>
      </c>
      <c r="CE24" s="132">
        <f t="shared" si="23"/>
        <v>5.2890792291220554E-2</v>
      </c>
      <c r="CF24" s="129">
        <f t="shared" si="23"/>
        <v>8.3664208735110601E-2</v>
      </c>
      <c r="CG24" s="130">
        <f t="shared" si="23"/>
        <v>8.3783783783783788E-2</v>
      </c>
      <c r="CH24" s="131">
        <f t="shared" si="23"/>
        <v>5.0328853302830996E-2</v>
      </c>
      <c r="CI24" s="129">
        <f t="shared" si="23"/>
        <v>8.3039872770646367E-2</v>
      </c>
      <c r="CJ24" s="135">
        <f t="shared" si="23"/>
        <v>7.4958177840689741E-2</v>
      </c>
      <c r="CK24" s="136">
        <f t="shared" si="23"/>
        <v>7.7201019453495501E-2</v>
      </c>
      <c r="CN24" s="230"/>
      <c r="CO24" s="230"/>
    </row>
    <row r="25" spans="1:93" x14ac:dyDescent="0.15">
      <c r="A25" s="146" t="s">
        <v>32</v>
      </c>
      <c r="B25" s="203">
        <v>365</v>
      </c>
      <c r="C25" s="197">
        <v>524</v>
      </c>
      <c r="D25" s="198">
        <v>127</v>
      </c>
      <c r="E25" s="199">
        <v>289</v>
      </c>
      <c r="F25" s="196">
        <v>191</v>
      </c>
      <c r="G25" s="200">
        <v>537</v>
      </c>
      <c r="H25" s="198">
        <v>552</v>
      </c>
      <c r="I25" s="199">
        <v>671</v>
      </c>
      <c r="J25" s="196">
        <v>140</v>
      </c>
      <c r="K25" s="197">
        <v>57</v>
      </c>
      <c r="L25" s="198">
        <v>302</v>
      </c>
      <c r="M25" s="196">
        <v>142</v>
      </c>
      <c r="N25" s="201">
        <v>612</v>
      </c>
      <c r="O25" s="204">
        <v>483</v>
      </c>
      <c r="P25" s="196">
        <v>260</v>
      </c>
      <c r="Q25" s="197">
        <v>335</v>
      </c>
      <c r="R25" s="198">
        <v>223</v>
      </c>
      <c r="S25" s="199">
        <v>484</v>
      </c>
      <c r="T25" s="196">
        <v>82</v>
      </c>
      <c r="U25" s="200">
        <v>27</v>
      </c>
      <c r="V25" s="198">
        <v>564</v>
      </c>
      <c r="W25" s="205">
        <v>234</v>
      </c>
      <c r="X25" s="196">
        <v>261</v>
      </c>
      <c r="Y25" s="200">
        <v>206</v>
      </c>
      <c r="Z25" s="198">
        <v>336</v>
      </c>
      <c r="AA25" s="196">
        <v>723</v>
      </c>
      <c r="AB25" s="172">
        <f t="shared" si="3"/>
        <v>4015</v>
      </c>
      <c r="AC25" s="173">
        <f t="shared" si="4"/>
        <v>4712</v>
      </c>
      <c r="BI25" s="146" t="s">
        <v>32</v>
      </c>
      <c r="BJ25" s="129">
        <f t="shared" ref="BJ25:CK25" si="24">B25/B33</f>
        <v>6.2371838687628162E-2</v>
      </c>
      <c r="BK25" s="130">
        <f t="shared" si="24"/>
        <v>8.3386378103119038E-2</v>
      </c>
      <c r="BL25" s="131">
        <f t="shared" si="24"/>
        <v>3.7797619047619045E-2</v>
      </c>
      <c r="BM25" s="132">
        <f t="shared" si="24"/>
        <v>7.3164556962025312E-2</v>
      </c>
      <c r="BN25" s="129">
        <f t="shared" si="24"/>
        <v>3.2976519337016577E-2</v>
      </c>
      <c r="BO25" s="130">
        <f t="shared" si="24"/>
        <v>0.11880530973451327</v>
      </c>
      <c r="BP25" s="131">
        <f t="shared" si="24"/>
        <v>6.6715010877447425E-2</v>
      </c>
      <c r="BQ25" s="132">
        <f t="shared" si="24"/>
        <v>8.5717935615738372E-2</v>
      </c>
      <c r="BR25" s="129">
        <f t="shared" si="24"/>
        <v>7.4826296098343126E-2</v>
      </c>
      <c r="BS25" s="130">
        <f t="shared" si="24"/>
        <v>3.501228501228501E-2</v>
      </c>
      <c r="BT25" s="131">
        <f t="shared" si="24"/>
        <v>8.1401617250673852E-2</v>
      </c>
      <c r="BU25" s="129">
        <f t="shared" si="24"/>
        <v>4.0525114155251139E-2</v>
      </c>
      <c r="BV25" s="133">
        <f t="shared" si="24"/>
        <v>8.1124072110286327E-2</v>
      </c>
      <c r="BW25" s="134">
        <f t="shared" si="24"/>
        <v>6.4092356687898089E-2</v>
      </c>
      <c r="BX25" s="129">
        <f t="shared" si="24"/>
        <v>6.0004615739672279E-2</v>
      </c>
      <c r="BY25" s="130">
        <f t="shared" si="24"/>
        <v>7.8234469873890711E-2</v>
      </c>
      <c r="BZ25" s="131">
        <f t="shared" si="24"/>
        <v>4.6468014169618668E-2</v>
      </c>
      <c r="CA25" s="132">
        <f t="shared" si="24"/>
        <v>9.7620008067769257E-2</v>
      </c>
      <c r="CB25" s="129">
        <f t="shared" si="24"/>
        <v>7.0446735395189003E-2</v>
      </c>
      <c r="CC25" s="130">
        <f t="shared" si="24"/>
        <v>2.5210084033613446E-2</v>
      </c>
      <c r="CD25" s="131">
        <f t="shared" si="24"/>
        <v>0.11396241664982824</v>
      </c>
      <c r="CE25" s="132">
        <f t="shared" si="24"/>
        <v>5.0107066381156314E-2</v>
      </c>
      <c r="CF25" s="129">
        <f t="shared" si="24"/>
        <v>7.4021554169030057E-2</v>
      </c>
      <c r="CG25" s="130">
        <f t="shared" si="24"/>
        <v>6.9594594594594592E-2</v>
      </c>
      <c r="CH25" s="131">
        <f t="shared" si="24"/>
        <v>4.8041178152702313E-2</v>
      </c>
      <c r="CI25" s="129">
        <f t="shared" si="24"/>
        <v>8.2131091673293202E-2</v>
      </c>
      <c r="CJ25" s="135">
        <f t="shared" si="24"/>
        <v>6.458306524256853E-2</v>
      </c>
      <c r="CK25" s="136">
        <f t="shared" si="24"/>
        <v>7.6007355550537142E-2</v>
      </c>
      <c r="CN25" s="230"/>
      <c r="CO25" s="230"/>
    </row>
    <row r="26" spans="1:93" x14ac:dyDescent="0.15">
      <c r="A26" s="137" t="s">
        <v>33</v>
      </c>
      <c r="B26" s="206">
        <v>71</v>
      </c>
      <c r="C26" s="190">
        <v>421</v>
      </c>
      <c r="D26" s="191">
        <v>53</v>
      </c>
      <c r="E26" s="192">
        <v>308</v>
      </c>
      <c r="F26" s="189">
        <v>115</v>
      </c>
      <c r="G26" s="193">
        <v>375</v>
      </c>
      <c r="H26" s="191">
        <v>195</v>
      </c>
      <c r="I26" s="192">
        <v>471</v>
      </c>
      <c r="J26" s="189">
        <v>52</v>
      </c>
      <c r="K26" s="190">
        <v>55</v>
      </c>
      <c r="L26" s="191">
        <v>246</v>
      </c>
      <c r="M26" s="189">
        <v>86</v>
      </c>
      <c r="N26" s="194">
        <v>327</v>
      </c>
      <c r="O26" s="207">
        <v>250</v>
      </c>
      <c r="P26" s="189">
        <v>99</v>
      </c>
      <c r="Q26" s="190">
        <v>181</v>
      </c>
      <c r="R26" s="191">
        <v>95</v>
      </c>
      <c r="S26" s="192">
        <v>173</v>
      </c>
      <c r="T26" s="189">
        <v>27</v>
      </c>
      <c r="U26" s="193">
        <v>29</v>
      </c>
      <c r="V26" s="191">
        <v>199</v>
      </c>
      <c r="W26" s="208">
        <v>108</v>
      </c>
      <c r="X26" s="189">
        <v>88</v>
      </c>
      <c r="Y26" s="193">
        <v>130</v>
      </c>
      <c r="Z26" s="191">
        <v>152</v>
      </c>
      <c r="AA26" s="189">
        <v>435</v>
      </c>
      <c r="AB26" s="172">
        <f t="shared" si="3"/>
        <v>1719</v>
      </c>
      <c r="AC26" s="173">
        <f t="shared" si="4"/>
        <v>3022</v>
      </c>
      <c r="BI26" s="137" t="s">
        <v>33</v>
      </c>
      <c r="BJ26" s="129">
        <f t="shared" ref="BJ26:CK26" si="25">B26/B33</f>
        <v>1.2132604237867396E-2</v>
      </c>
      <c r="BK26" s="130">
        <f t="shared" si="25"/>
        <v>6.6995544239337998E-2</v>
      </c>
      <c r="BL26" s="131">
        <f t="shared" si="25"/>
        <v>1.5773809523809523E-2</v>
      </c>
      <c r="BM26" s="132">
        <f t="shared" si="25"/>
        <v>7.7974683544303799E-2</v>
      </c>
      <c r="BN26" s="129">
        <f t="shared" si="25"/>
        <v>1.9854972375690609E-2</v>
      </c>
      <c r="BO26" s="130">
        <f t="shared" si="25"/>
        <v>8.2964601769911508E-2</v>
      </c>
      <c r="BP26" s="131">
        <f t="shared" si="25"/>
        <v>2.3567802755620013E-2</v>
      </c>
      <c r="BQ26" s="132">
        <f t="shared" si="25"/>
        <v>6.0168625447112926E-2</v>
      </c>
      <c r="BR26" s="129">
        <f t="shared" si="25"/>
        <v>2.7792624265098879E-2</v>
      </c>
      <c r="BS26" s="130">
        <f t="shared" si="25"/>
        <v>3.3783783783783786E-2</v>
      </c>
      <c r="BT26" s="131">
        <f t="shared" si="25"/>
        <v>6.6307277628032346E-2</v>
      </c>
      <c r="BU26" s="129">
        <f t="shared" si="25"/>
        <v>2.4543378995433789E-2</v>
      </c>
      <c r="BV26" s="133">
        <f t="shared" si="25"/>
        <v>4.3345705196182395E-2</v>
      </c>
      <c r="BW26" s="134">
        <f t="shared" si="25"/>
        <v>3.3174097664543524E-2</v>
      </c>
      <c r="BX26" s="129">
        <f t="shared" si="25"/>
        <v>2.2847911377798291E-2</v>
      </c>
      <c r="BY26" s="130">
        <f t="shared" si="25"/>
        <v>4.2269967304997665E-2</v>
      </c>
      <c r="BZ26" s="131">
        <f t="shared" si="25"/>
        <v>1.9795790789747865E-2</v>
      </c>
      <c r="CA26" s="132">
        <f t="shared" si="25"/>
        <v>3.4893102057281161E-2</v>
      </c>
      <c r="CB26" s="129">
        <f t="shared" si="25"/>
        <v>2.3195876288659795E-2</v>
      </c>
      <c r="CC26" s="130">
        <f t="shared" si="25"/>
        <v>2.7077497665732961E-2</v>
      </c>
      <c r="CD26" s="131">
        <f t="shared" si="25"/>
        <v>4.0210143463325923E-2</v>
      </c>
      <c r="CE26" s="132">
        <f t="shared" si="25"/>
        <v>2.3126338329764455E-2</v>
      </c>
      <c r="CF26" s="129">
        <f t="shared" si="25"/>
        <v>2.4957458876914352E-2</v>
      </c>
      <c r="CG26" s="130">
        <f t="shared" si="25"/>
        <v>4.3918918918918921E-2</v>
      </c>
      <c r="CH26" s="131">
        <f t="shared" si="25"/>
        <v>2.1732913926222477E-2</v>
      </c>
      <c r="CI26" s="129">
        <f t="shared" si="25"/>
        <v>4.9414972168578895E-2</v>
      </c>
      <c r="CJ26" s="135">
        <f t="shared" si="25"/>
        <v>2.7650881482434692E-2</v>
      </c>
      <c r="CK26" s="136">
        <f t="shared" si="25"/>
        <v>4.8746652901893735E-2</v>
      </c>
      <c r="CN26" s="230"/>
      <c r="CO26" s="230"/>
    </row>
    <row r="27" spans="1:93" x14ac:dyDescent="0.15">
      <c r="A27" s="146" t="s">
        <v>34</v>
      </c>
      <c r="B27" s="203">
        <v>3</v>
      </c>
      <c r="C27" s="197">
        <v>168</v>
      </c>
      <c r="D27" s="198">
        <v>5</v>
      </c>
      <c r="E27" s="199">
        <v>86</v>
      </c>
      <c r="F27" s="196">
        <v>16</v>
      </c>
      <c r="G27" s="200">
        <v>96</v>
      </c>
      <c r="H27" s="198">
        <v>39</v>
      </c>
      <c r="I27" s="199">
        <v>81</v>
      </c>
      <c r="J27" s="196">
        <v>1</v>
      </c>
      <c r="K27" s="197">
        <v>8</v>
      </c>
      <c r="L27" s="198">
        <v>25</v>
      </c>
      <c r="M27" s="196">
        <v>21</v>
      </c>
      <c r="N27" s="201">
        <v>38</v>
      </c>
      <c r="O27" s="204">
        <v>58</v>
      </c>
      <c r="P27" s="196">
        <v>20</v>
      </c>
      <c r="Q27" s="197">
        <v>51</v>
      </c>
      <c r="R27" s="198">
        <v>35</v>
      </c>
      <c r="S27" s="199">
        <v>52</v>
      </c>
      <c r="T27" s="196">
        <v>18</v>
      </c>
      <c r="U27" s="200">
        <v>14</v>
      </c>
      <c r="V27" s="198">
        <v>42</v>
      </c>
      <c r="W27" s="205">
        <v>30</v>
      </c>
      <c r="X27" s="196">
        <v>27</v>
      </c>
      <c r="Y27" s="200">
        <v>50</v>
      </c>
      <c r="Z27" s="198">
        <v>75</v>
      </c>
      <c r="AA27" s="196">
        <v>104</v>
      </c>
      <c r="AB27" s="172">
        <f t="shared" si="3"/>
        <v>344</v>
      </c>
      <c r="AC27" s="173">
        <f t="shared" si="4"/>
        <v>819</v>
      </c>
      <c r="BI27" s="146" t="s">
        <v>34</v>
      </c>
      <c r="BJ27" s="129">
        <f t="shared" ref="BJ27:CK27" si="26">B27/B33</f>
        <v>5.1264524948735476E-4</v>
      </c>
      <c r="BK27" s="130">
        <f t="shared" si="26"/>
        <v>2.6734563971992361E-2</v>
      </c>
      <c r="BL27" s="131">
        <f t="shared" si="26"/>
        <v>1.488095238095238E-3</v>
      </c>
      <c r="BM27" s="132">
        <f t="shared" si="26"/>
        <v>2.1772151898734177E-2</v>
      </c>
      <c r="BN27" s="129">
        <f t="shared" si="26"/>
        <v>2.7624309392265192E-3</v>
      </c>
      <c r="BO27" s="130">
        <f t="shared" si="26"/>
        <v>2.1238938053097345E-2</v>
      </c>
      <c r="BP27" s="131">
        <f t="shared" si="26"/>
        <v>4.7135605511240027E-3</v>
      </c>
      <c r="BQ27" s="132">
        <f t="shared" si="26"/>
        <v>1.0347470618293306E-2</v>
      </c>
      <c r="BR27" s="129">
        <f t="shared" si="26"/>
        <v>5.3447354355959376E-4</v>
      </c>
      <c r="BS27" s="130">
        <f t="shared" si="26"/>
        <v>4.9140049140049139E-3</v>
      </c>
      <c r="BT27" s="131">
        <f t="shared" si="26"/>
        <v>6.7385444743935314E-3</v>
      </c>
      <c r="BU27" s="129">
        <f t="shared" si="26"/>
        <v>5.9931506849315065E-3</v>
      </c>
      <c r="BV27" s="133">
        <f t="shared" si="26"/>
        <v>5.0371155885471901E-3</v>
      </c>
      <c r="BW27" s="134">
        <f t="shared" si="26"/>
        <v>7.6963906581740977E-3</v>
      </c>
      <c r="BX27" s="129">
        <f t="shared" si="26"/>
        <v>4.6157396722824829E-3</v>
      </c>
      <c r="BY27" s="130">
        <f t="shared" si="26"/>
        <v>1.1910322279308735E-2</v>
      </c>
      <c r="BZ27" s="131">
        <f t="shared" si="26"/>
        <v>7.2931860804334239E-3</v>
      </c>
      <c r="CA27" s="132">
        <f t="shared" si="26"/>
        <v>1.0488100040338847E-2</v>
      </c>
      <c r="CB27" s="129">
        <f t="shared" si="26"/>
        <v>1.5463917525773196E-2</v>
      </c>
      <c r="CC27" s="130">
        <f t="shared" si="26"/>
        <v>1.3071895424836602E-2</v>
      </c>
      <c r="CD27" s="131">
        <f t="shared" si="26"/>
        <v>8.4865629420084864E-3</v>
      </c>
      <c r="CE27" s="132">
        <f t="shared" si="26"/>
        <v>6.4239828693790149E-3</v>
      </c>
      <c r="CF27" s="129">
        <f t="shared" si="26"/>
        <v>7.6574021554169031E-3</v>
      </c>
      <c r="CG27" s="130">
        <f t="shared" si="26"/>
        <v>1.6891891891891893E-2</v>
      </c>
      <c r="CH27" s="131">
        <f t="shared" si="26"/>
        <v>1.0723477266228196E-2</v>
      </c>
      <c r="CI27" s="129">
        <f t="shared" si="26"/>
        <v>1.1814154265591275E-2</v>
      </c>
      <c r="CJ27" s="135">
        <f t="shared" si="26"/>
        <v>5.5333933856646506E-3</v>
      </c>
      <c r="CK27" s="136">
        <f t="shared" si="26"/>
        <v>1.3210955898957964E-2</v>
      </c>
      <c r="CN27" s="230"/>
      <c r="CO27" s="230"/>
    </row>
    <row r="28" spans="1:93" x14ac:dyDescent="0.15">
      <c r="A28" s="137" t="s">
        <v>35</v>
      </c>
      <c r="B28" s="206">
        <v>0</v>
      </c>
      <c r="C28" s="190">
        <v>29</v>
      </c>
      <c r="D28" s="191">
        <v>1</v>
      </c>
      <c r="E28" s="192">
        <v>26</v>
      </c>
      <c r="F28" s="189">
        <v>0</v>
      </c>
      <c r="G28" s="193">
        <v>7</v>
      </c>
      <c r="H28" s="191">
        <v>11</v>
      </c>
      <c r="I28" s="192">
        <v>14</v>
      </c>
      <c r="J28" s="189">
        <v>0</v>
      </c>
      <c r="K28" s="190">
        <v>2</v>
      </c>
      <c r="L28" s="191">
        <v>4</v>
      </c>
      <c r="M28" s="189">
        <v>4</v>
      </c>
      <c r="N28" s="194">
        <v>3</v>
      </c>
      <c r="O28" s="207">
        <v>7</v>
      </c>
      <c r="P28" s="189">
        <v>3</v>
      </c>
      <c r="Q28" s="190">
        <v>1</v>
      </c>
      <c r="R28" s="191">
        <v>4</v>
      </c>
      <c r="S28" s="192">
        <v>5</v>
      </c>
      <c r="T28" s="189">
        <v>1</v>
      </c>
      <c r="U28" s="193">
        <v>1</v>
      </c>
      <c r="V28" s="191">
        <v>4</v>
      </c>
      <c r="W28" s="208">
        <v>1</v>
      </c>
      <c r="X28" s="189">
        <v>3</v>
      </c>
      <c r="Y28" s="193">
        <v>2</v>
      </c>
      <c r="Z28" s="191">
        <v>2</v>
      </c>
      <c r="AA28" s="189">
        <v>9</v>
      </c>
      <c r="AB28" s="172">
        <f t="shared" si="3"/>
        <v>36</v>
      </c>
      <c r="AC28" s="173">
        <f t="shared" si="4"/>
        <v>108</v>
      </c>
      <c r="BI28" s="137" t="s">
        <v>35</v>
      </c>
      <c r="BJ28" s="129">
        <f t="shared" ref="BJ28:CK28" si="27">B28/B33</f>
        <v>0</v>
      </c>
      <c r="BK28" s="130">
        <f t="shared" si="27"/>
        <v>4.6148949713558244E-3</v>
      </c>
      <c r="BL28" s="131">
        <f t="shared" si="27"/>
        <v>2.9761904761904765E-4</v>
      </c>
      <c r="BM28" s="132">
        <f t="shared" si="27"/>
        <v>6.5822784810126581E-3</v>
      </c>
      <c r="BN28" s="129">
        <f t="shared" si="27"/>
        <v>0</v>
      </c>
      <c r="BO28" s="130">
        <f t="shared" si="27"/>
        <v>1.5486725663716814E-3</v>
      </c>
      <c r="BP28" s="131">
        <f t="shared" si="27"/>
        <v>1.3294657964708727E-3</v>
      </c>
      <c r="BQ28" s="132">
        <f t="shared" si="27"/>
        <v>1.7884517118037812E-3</v>
      </c>
      <c r="BR28" s="129">
        <f t="shared" si="27"/>
        <v>0</v>
      </c>
      <c r="BS28" s="130">
        <f t="shared" si="27"/>
        <v>1.2285012285012285E-3</v>
      </c>
      <c r="BT28" s="131">
        <f t="shared" si="27"/>
        <v>1.0781671159029651E-3</v>
      </c>
      <c r="BU28" s="129">
        <f t="shared" si="27"/>
        <v>1.1415525114155251E-3</v>
      </c>
      <c r="BV28" s="133">
        <f t="shared" si="27"/>
        <v>3.9766702014846237E-4</v>
      </c>
      <c r="BW28" s="134">
        <f t="shared" si="27"/>
        <v>9.2887473460721869E-4</v>
      </c>
      <c r="BX28" s="129">
        <f t="shared" si="27"/>
        <v>6.9236095084237244E-4</v>
      </c>
      <c r="BY28" s="130">
        <f t="shared" si="27"/>
        <v>2.3353573096683791E-4</v>
      </c>
      <c r="BZ28" s="131">
        <f t="shared" si="27"/>
        <v>8.3350698062096271E-4</v>
      </c>
      <c r="CA28" s="132">
        <f t="shared" si="27"/>
        <v>1.0084711577248891E-3</v>
      </c>
      <c r="CB28" s="129">
        <f t="shared" si="27"/>
        <v>8.5910652920962198E-4</v>
      </c>
      <c r="CC28" s="130">
        <f t="shared" si="27"/>
        <v>9.3370681605975728E-4</v>
      </c>
      <c r="CD28" s="131">
        <f t="shared" si="27"/>
        <v>8.0824408971509392E-4</v>
      </c>
      <c r="CE28" s="132">
        <f t="shared" si="27"/>
        <v>2.1413276231263382E-4</v>
      </c>
      <c r="CF28" s="129">
        <f t="shared" si="27"/>
        <v>8.5082246171298923E-4</v>
      </c>
      <c r="CG28" s="130">
        <f t="shared" si="27"/>
        <v>6.7567567567567571E-4</v>
      </c>
      <c r="CH28" s="131">
        <f t="shared" si="27"/>
        <v>2.8595939376608524E-4</v>
      </c>
      <c r="CI28" s="129">
        <f t="shared" si="27"/>
        <v>1.0223787345223219E-3</v>
      </c>
      <c r="CJ28" s="135">
        <f t="shared" si="27"/>
        <v>5.7907605198816115E-4</v>
      </c>
      <c r="CK28" s="136">
        <f t="shared" si="27"/>
        <v>1.7421040745878634E-3</v>
      </c>
      <c r="CN28" s="230"/>
      <c r="CO28" s="230"/>
    </row>
    <row r="29" spans="1:93" x14ac:dyDescent="0.15">
      <c r="A29" s="146" t="s">
        <v>36</v>
      </c>
      <c r="B29" s="203">
        <v>0</v>
      </c>
      <c r="C29" s="197">
        <v>2</v>
      </c>
      <c r="D29" s="198">
        <v>0</v>
      </c>
      <c r="E29" s="199">
        <v>3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5</v>
      </c>
      <c r="BI29" s="146" t="s">
        <v>36</v>
      </c>
      <c r="BJ29" s="129">
        <f t="shared" ref="BJ29:CK29" si="28">B29/B33</f>
        <v>0</v>
      </c>
      <c r="BK29" s="130">
        <f t="shared" si="28"/>
        <v>3.1826861871419476E-4</v>
      </c>
      <c r="BL29" s="131">
        <f t="shared" si="28"/>
        <v>0</v>
      </c>
      <c r="BM29" s="132">
        <f t="shared" si="28"/>
        <v>7.5949367088607594E-4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8.0652966416104788E-5</v>
      </c>
      <c r="CN29" s="230"/>
      <c r="CO29" s="230"/>
    </row>
    <row r="30" spans="1:93" x14ac:dyDescent="0.15">
      <c r="A30" s="137" t="s">
        <v>37</v>
      </c>
      <c r="B30" s="59">
        <v>0</v>
      </c>
      <c r="C30" s="60">
        <v>0</v>
      </c>
      <c r="D30" s="139">
        <v>0</v>
      </c>
      <c r="E30" s="140">
        <v>0</v>
      </c>
      <c r="F30" s="138">
        <v>0</v>
      </c>
      <c r="G30" s="141">
        <v>0</v>
      </c>
      <c r="H30" s="139">
        <v>0</v>
      </c>
      <c r="I30" s="140">
        <v>0</v>
      </c>
      <c r="J30" s="138">
        <v>0</v>
      </c>
      <c r="K30" s="141">
        <v>0</v>
      </c>
      <c r="L30" s="139">
        <v>0</v>
      </c>
      <c r="M30" s="138">
        <v>0</v>
      </c>
      <c r="N30" s="142">
        <v>0</v>
      </c>
      <c r="O30" s="143">
        <v>0</v>
      </c>
      <c r="P30" s="138">
        <v>0</v>
      </c>
      <c r="Q30" s="141">
        <v>0</v>
      </c>
      <c r="R30" s="139"/>
      <c r="S30" s="140">
        <v>0</v>
      </c>
      <c r="T30" s="138">
        <v>0</v>
      </c>
      <c r="U30" s="141">
        <v>0</v>
      </c>
      <c r="V30" s="139">
        <v>0</v>
      </c>
      <c r="W30" s="140">
        <v>0</v>
      </c>
      <c r="X30" s="138">
        <v>0</v>
      </c>
      <c r="Y30" s="141">
        <v>0</v>
      </c>
      <c r="Z30" s="144">
        <v>0</v>
      </c>
      <c r="AA30" s="145">
        <v>0</v>
      </c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15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4" thickBot="1" x14ac:dyDescent="0.2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5" thickTop="1" thickBot="1" x14ac:dyDescent="0.2">
      <c r="A33" s="269" t="s">
        <v>13</v>
      </c>
      <c r="B33" s="20">
        <f>SUM(B10:B32)</f>
        <v>5852</v>
      </c>
      <c r="C33" s="21">
        <f t="shared" ref="C33:AA33" si="32">SUM(C10:C32)</f>
        <v>6284</v>
      </c>
      <c r="D33" s="20">
        <f t="shared" si="32"/>
        <v>3360</v>
      </c>
      <c r="E33" s="21">
        <f t="shared" si="32"/>
        <v>3950</v>
      </c>
      <c r="F33" s="20">
        <f t="shared" si="32"/>
        <v>5792</v>
      </c>
      <c r="G33" s="21">
        <f t="shared" si="32"/>
        <v>4520</v>
      </c>
      <c r="H33" s="20">
        <f t="shared" si="32"/>
        <v>8274</v>
      </c>
      <c r="I33" s="21">
        <f t="shared" si="32"/>
        <v>7828</v>
      </c>
      <c r="J33" s="20">
        <f t="shared" si="32"/>
        <v>1871</v>
      </c>
      <c r="K33" s="21">
        <f t="shared" si="32"/>
        <v>1628</v>
      </c>
      <c r="L33" s="20">
        <f t="shared" si="32"/>
        <v>3710</v>
      </c>
      <c r="M33" s="21">
        <f t="shared" si="32"/>
        <v>3504</v>
      </c>
      <c r="N33" s="20">
        <f t="shared" si="32"/>
        <v>7544</v>
      </c>
      <c r="O33" s="21">
        <f t="shared" si="32"/>
        <v>7536</v>
      </c>
      <c r="P33" s="20">
        <f t="shared" si="32"/>
        <v>4333</v>
      </c>
      <c r="Q33" s="21">
        <f t="shared" si="32"/>
        <v>4282</v>
      </c>
      <c r="R33" s="20">
        <f t="shared" si="32"/>
        <v>4799</v>
      </c>
      <c r="S33" s="21">
        <f t="shared" si="32"/>
        <v>4958</v>
      </c>
      <c r="T33" s="20">
        <f t="shared" si="32"/>
        <v>1164</v>
      </c>
      <c r="U33" s="21">
        <f t="shared" si="32"/>
        <v>1071</v>
      </c>
      <c r="V33" s="20">
        <f t="shared" si="32"/>
        <v>4949</v>
      </c>
      <c r="W33" s="21">
        <f t="shared" si="32"/>
        <v>4670</v>
      </c>
      <c r="X33" s="20">
        <f t="shared" si="32"/>
        <v>3526</v>
      </c>
      <c r="Y33" s="21">
        <f t="shared" si="32"/>
        <v>2960</v>
      </c>
      <c r="Z33" s="20">
        <f t="shared" si="32"/>
        <v>6994</v>
      </c>
      <c r="AA33" s="21">
        <f t="shared" si="32"/>
        <v>8803</v>
      </c>
      <c r="AB33" s="174">
        <f t="shared" ref="AB33:AC33" si="33">SUM(AB9:AB32)</f>
        <v>62168</v>
      </c>
      <c r="AC33" s="175">
        <f t="shared" si="33"/>
        <v>61994</v>
      </c>
      <c r="BI33" s="269" t="s">
        <v>13</v>
      </c>
      <c r="BJ33" s="155">
        <f>SUM(BJ9:BJ32)</f>
        <v>1</v>
      </c>
      <c r="BK33" s="156">
        <f t="shared" ref="BK33:CK33" si="34">SUM(BK9:BK32)</f>
        <v>0.99999999999999989</v>
      </c>
      <c r="BL33" s="155">
        <f t="shared" si="34"/>
        <v>0.99999999999999978</v>
      </c>
      <c r="BM33" s="156">
        <f t="shared" si="34"/>
        <v>1</v>
      </c>
      <c r="BN33" s="155">
        <f t="shared" si="34"/>
        <v>1</v>
      </c>
      <c r="BO33" s="156">
        <f t="shared" si="34"/>
        <v>1</v>
      </c>
      <c r="BP33" s="155">
        <f t="shared" si="34"/>
        <v>0.99999999999999989</v>
      </c>
      <c r="BQ33" s="156">
        <f t="shared" si="34"/>
        <v>0.99999999999999989</v>
      </c>
      <c r="BR33" s="155">
        <f t="shared" si="34"/>
        <v>1</v>
      </c>
      <c r="BS33" s="156">
        <f t="shared" si="34"/>
        <v>1</v>
      </c>
      <c r="BT33" s="155">
        <f t="shared" si="34"/>
        <v>0.99999999999999989</v>
      </c>
      <c r="BU33" s="156">
        <f t="shared" si="34"/>
        <v>1</v>
      </c>
      <c r="BV33" s="155">
        <f t="shared" si="34"/>
        <v>1.0000000000000002</v>
      </c>
      <c r="BW33" s="156">
        <f t="shared" si="34"/>
        <v>1</v>
      </c>
      <c r="BX33" s="155">
        <f t="shared" si="34"/>
        <v>1.0000000000000002</v>
      </c>
      <c r="BY33" s="156">
        <f t="shared" si="34"/>
        <v>1</v>
      </c>
      <c r="BZ33" s="155">
        <f t="shared" si="34"/>
        <v>1.0000000000000002</v>
      </c>
      <c r="CA33" s="156">
        <f t="shared" si="34"/>
        <v>1</v>
      </c>
      <c r="CB33" s="155">
        <f t="shared" si="34"/>
        <v>1</v>
      </c>
      <c r="CC33" s="156">
        <f t="shared" si="34"/>
        <v>1.0000000000000002</v>
      </c>
      <c r="CD33" s="155">
        <f t="shared" si="34"/>
        <v>0.99999999999999989</v>
      </c>
      <c r="CE33" s="156">
        <f t="shared" si="34"/>
        <v>0.99999999999999989</v>
      </c>
      <c r="CF33" s="155">
        <f t="shared" si="34"/>
        <v>0.99999999999999989</v>
      </c>
      <c r="CG33" s="156">
        <f t="shared" si="34"/>
        <v>1</v>
      </c>
      <c r="CH33" s="155">
        <f t="shared" si="34"/>
        <v>1</v>
      </c>
      <c r="CI33" s="156">
        <f t="shared" si="34"/>
        <v>1.0000000000000002</v>
      </c>
      <c r="CJ33" s="155">
        <f t="shared" si="34"/>
        <v>0.99999999999999989</v>
      </c>
      <c r="CK33" s="156">
        <f t="shared" si="34"/>
        <v>1.0000000000000002</v>
      </c>
      <c r="CM33" s="123"/>
      <c r="CN33" s="123"/>
      <c r="CO33" s="230"/>
    </row>
    <row r="34" spans="1:93" ht="14" thickTop="1" x14ac:dyDescent="0.15">
      <c r="A34" s="187"/>
    </row>
    <row r="35" spans="1:93" x14ac:dyDescent="0.15">
      <c r="A35" s="188"/>
    </row>
    <row r="36" spans="1:93" x14ac:dyDescent="0.15">
      <c r="A36" s="296">
        <f>+A5+1</f>
        <v>44076</v>
      </c>
      <c r="B36" s="296"/>
      <c r="C36" s="296"/>
      <c r="D36" s="296"/>
      <c r="BI36" s="301">
        <f>+BI5+1</f>
        <v>44076</v>
      </c>
      <c r="BJ36" s="301"/>
      <c r="BK36" s="301"/>
      <c r="BL36" s="301"/>
    </row>
    <row r="37" spans="1:93" ht="14" thickBot="1" x14ac:dyDescent="0.2">
      <c r="AE37" s="272" t="s">
        <v>84</v>
      </c>
    </row>
    <row r="38" spans="1:93" ht="15" thickTop="1" thickBot="1" x14ac:dyDescent="0.2">
      <c r="A38" s="292" t="s">
        <v>0</v>
      </c>
      <c r="B38" s="294" t="s">
        <v>1</v>
      </c>
      <c r="C38" s="295"/>
      <c r="D38" s="294" t="s">
        <v>2</v>
      </c>
      <c r="E38" s="295"/>
      <c r="F38" s="294" t="s">
        <v>3</v>
      </c>
      <c r="G38" s="295"/>
      <c r="H38" s="294" t="s">
        <v>4</v>
      </c>
      <c r="I38" s="295"/>
      <c r="J38" s="294" t="s">
        <v>5</v>
      </c>
      <c r="K38" s="295"/>
      <c r="L38" s="294" t="s">
        <v>6</v>
      </c>
      <c r="M38" s="295"/>
      <c r="N38" s="294" t="s">
        <v>7</v>
      </c>
      <c r="O38" s="295"/>
      <c r="P38" s="294" t="s">
        <v>8</v>
      </c>
      <c r="Q38" s="295"/>
      <c r="R38" s="294" t="s">
        <v>9</v>
      </c>
      <c r="S38" s="295"/>
      <c r="T38" s="294" t="s">
        <v>10</v>
      </c>
      <c r="U38" s="295"/>
      <c r="V38" s="294" t="s">
        <v>11</v>
      </c>
      <c r="W38" s="295"/>
      <c r="X38" s="294" t="s">
        <v>12</v>
      </c>
      <c r="Y38" s="295"/>
      <c r="Z38" s="297" t="s">
        <v>40</v>
      </c>
      <c r="AA38" s="298"/>
      <c r="AB38" s="299" t="s">
        <v>41</v>
      </c>
      <c r="AC38" s="300"/>
      <c r="AE38" s="292" t="s">
        <v>0</v>
      </c>
      <c r="AF38" s="294" t="s">
        <v>1</v>
      </c>
      <c r="AG38" s="295"/>
      <c r="AH38" s="294" t="s">
        <v>2</v>
      </c>
      <c r="AI38" s="295"/>
      <c r="AJ38" s="294" t="s">
        <v>3</v>
      </c>
      <c r="AK38" s="295"/>
      <c r="AL38" s="294" t="s">
        <v>4</v>
      </c>
      <c r="AM38" s="295"/>
      <c r="AN38" s="294" t="s">
        <v>5</v>
      </c>
      <c r="AO38" s="295"/>
      <c r="AP38" s="294" t="s">
        <v>6</v>
      </c>
      <c r="AQ38" s="295"/>
      <c r="AR38" s="294" t="s">
        <v>7</v>
      </c>
      <c r="AS38" s="295"/>
      <c r="AT38" s="294" t="s">
        <v>8</v>
      </c>
      <c r="AU38" s="295"/>
      <c r="AV38" s="294" t="s">
        <v>9</v>
      </c>
      <c r="AW38" s="295"/>
      <c r="AX38" s="294" t="s">
        <v>10</v>
      </c>
      <c r="AY38" s="295"/>
      <c r="AZ38" s="294" t="s">
        <v>11</v>
      </c>
      <c r="BA38" s="295"/>
      <c r="BB38" s="294" t="s">
        <v>12</v>
      </c>
      <c r="BC38" s="295"/>
      <c r="BD38" s="297" t="s">
        <v>40</v>
      </c>
      <c r="BE38" s="298"/>
      <c r="BF38" s="299" t="s">
        <v>41</v>
      </c>
      <c r="BG38" s="300"/>
      <c r="BI38" s="292" t="s">
        <v>0</v>
      </c>
      <c r="BJ38" s="294" t="s">
        <v>1</v>
      </c>
      <c r="BK38" s="295"/>
      <c r="BL38" s="294" t="s">
        <v>2</v>
      </c>
      <c r="BM38" s="295"/>
      <c r="BN38" s="294" t="s">
        <v>3</v>
      </c>
      <c r="BO38" s="295"/>
      <c r="BP38" s="294" t="s">
        <v>4</v>
      </c>
      <c r="BQ38" s="295"/>
      <c r="BR38" s="294" t="s">
        <v>5</v>
      </c>
      <c r="BS38" s="295"/>
      <c r="BT38" s="294" t="s">
        <v>6</v>
      </c>
      <c r="BU38" s="295"/>
      <c r="BV38" s="294" t="s">
        <v>7</v>
      </c>
      <c r="BW38" s="295"/>
      <c r="BX38" s="294" t="s">
        <v>8</v>
      </c>
      <c r="BY38" s="295"/>
      <c r="BZ38" s="294" t="s">
        <v>9</v>
      </c>
      <c r="CA38" s="295"/>
      <c r="CB38" s="294" t="s">
        <v>10</v>
      </c>
      <c r="CC38" s="295"/>
      <c r="CD38" s="294" t="s">
        <v>11</v>
      </c>
      <c r="CE38" s="295"/>
      <c r="CF38" s="294" t="s">
        <v>12</v>
      </c>
      <c r="CG38" s="295"/>
      <c r="CH38" s="297" t="s">
        <v>40</v>
      </c>
      <c r="CI38" s="298"/>
      <c r="CJ38" s="294" t="s">
        <v>41</v>
      </c>
      <c r="CK38" s="295"/>
    </row>
    <row r="39" spans="1:93" ht="15" thickTop="1" thickBot="1" x14ac:dyDescent="0.2">
      <c r="A39" s="293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3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3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4" thickTop="1" x14ac:dyDescent="0.15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481</v>
      </c>
      <c r="AG40" s="186">
        <f t="shared" ref="AG40:AV41" si="35">SUMIF($A$9:$A$32,$AE40,C$40:C$63)</f>
        <v>298</v>
      </c>
      <c r="AH40" s="127">
        <f t="shared" si="35"/>
        <v>201</v>
      </c>
      <c r="AI40" s="180">
        <f t="shared" si="35"/>
        <v>267</v>
      </c>
      <c r="AJ40" s="126">
        <f t="shared" si="35"/>
        <v>260</v>
      </c>
      <c r="AK40" s="128">
        <f t="shared" si="35"/>
        <v>251</v>
      </c>
      <c r="AL40" s="127">
        <f t="shared" si="35"/>
        <v>552</v>
      </c>
      <c r="AM40" s="180">
        <f t="shared" si="35"/>
        <v>396</v>
      </c>
      <c r="AN40" s="126">
        <f t="shared" si="35"/>
        <v>79</v>
      </c>
      <c r="AO40" s="128">
        <f t="shared" si="35"/>
        <v>160</v>
      </c>
      <c r="AP40" s="127">
        <f t="shared" si="35"/>
        <v>172</v>
      </c>
      <c r="AQ40" s="126">
        <f t="shared" si="35"/>
        <v>330</v>
      </c>
      <c r="AR40" s="179">
        <f t="shared" si="35"/>
        <v>440</v>
      </c>
      <c r="AS40" s="181">
        <f t="shared" si="35"/>
        <v>560</v>
      </c>
      <c r="AT40" s="126">
        <f t="shared" si="35"/>
        <v>356</v>
      </c>
      <c r="AU40" s="128">
        <f t="shared" si="35"/>
        <v>280</v>
      </c>
      <c r="AV40" s="127">
        <f t="shared" si="35"/>
        <v>417</v>
      </c>
      <c r="AW40" s="180">
        <f t="shared" ref="AW40:BE41" si="36">SUMIF($A$9:$A$32,$AE40,S$40:S$63)</f>
        <v>254</v>
      </c>
      <c r="AX40" s="126">
        <f t="shared" si="36"/>
        <v>54</v>
      </c>
      <c r="AY40" s="128">
        <f t="shared" si="36"/>
        <v>139</v>
      </c>
      <c r="AZ40" s="127">
        <f t="shared" si="36"/>
        <v>204</v>
      </c>
      <c r="BA40" s="180">
        <f t="shared" si="36"/>
        <v>317</v>
      </c>
      <c r="BB40" s="126">
        <f t="shared" si="36"/>
        <v>312</v>
      </c>
      <c r="BC40" s="128">
        <f t="shared" si="36"/>
        <v>291</v>
      </c>
      <c r="BD40" s="184">
        <f t="shared" si="36"/>
        <v>492</v>
      </c>
      <c r="BE40" s="185">
        <f t="shared" si="36"/>
        <v>502</v>
      </c>
      <c r="BF40" s="170">
        <f>AF40+AH40+AJ40+AL40+AN40+AP40+AR40+AT40+AV40+AX40+AZ40+BB40+BD40</f>
        <v>4020</v>
      </c>
      <c r="BG40" s="171">
        <f>AG40+AI40+AK40+AM40+AO40+AQ40+AS40+AU40+AW40+AY40+BA40+BC40+BE40</f>
        <v>4045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15">
      <c r="A41" s="137" t="s">
        <v>17</v>
      </c>
      <c r="B41" s="189">
        <v>74</v>
      </c>
      <c r="C41" s="190">
        <v>0</v>
      </c>
      <c r="D41" s="191">
        <v>60</v>
      </c>
      <c r="E41" s="192">
        <v>0</v>
      </c>
      <c r="F41" s="189">
        <v>164</v>
      </c>
      <c r="G41" s="193">
        <v>4</v>
      </c>
      <c r="H41" s="191">
        <v>101</v>
      </c>
      <c r="I41" s="192">
        <v>14</v>
      </c>
      <c r="J41" s="189">
        <v>8</v>
      </c>
      <c r="K41" s="193">
        <v>5</v>
      </c>
      <c r="L41" s="191">
        <v>2</v>
      </c>
      <c r="M41" s="189">
        <v>17</v>
      </c>
      <c r="N41" s="194">
        <v>19</v>
      </c>
      <c r="O41" s="195">
        <v>23</v>
      </c>
      <c r="P41" s="189">
        <v>15</v>
      </c>
      <c r="Q41" s="193">
        <v>0</v>
      </c>
      <c r="R41" s="191">
        <v>5</v>
      </c>
      <c r="S41" s="192">
        <v>0</v>
      </c>
      <c r="T41" s="189">
        <v>0</v>
      </c>
      <c r="U41" s="193">
        <v>0</v>
      </c>
      <c r="V41" s="191">
        <v>0</v>
      </c>
      <c r="W41" s="192">
        <v>0</v>
      </c>
      <c r="X41" s="189">
        <v>0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448</v>
      </c>
      <c r="AC41" s="173">
        <f t="shared" ref="AC41:AC63" si="65">SUM(C41,E41,G41,I41,K41,M41,O41,Q41,S41,U41,W41,Y41,AA41)</f>
        <v>63</v>
      </c>
      <c r="AE41" s="277" t="str">
        <f>$AE$10</f>
        <v>08:00 - 08:59</v>
      </c>
      <c r="AF41" s="126">
        <f>SUMIF($A$9:$A$32,$AE41,B$40:B$63)</f>
        <v>437</v>
      </c>
      <c r="AG41" s="190">
        <f t="shared" si="35"/>
        <v>341</v>
      </c>
      <c r="AH41" s="191">
        <f t="shared" si="35"/>
        <v>226</v>
      </c>
      <c r="AI41" s="192">
        <f t="shared" si="35"/>
        <v>208</v>
      </c>
      <c r="AJ41" s="278">
        <f t="shared" si="35"/>
        <v>378</v>
      </c>
      <c r="AK41" s="193">
        <f t="shared" si="35"/>
        <v>227</v>
      </c>
      <c r="AL41" s="191">
        <f t="shared" si="35"/>
        <v>639</v>
      </c>
      <c r="AM41" s="192">
        <f t="shared" si="35"/>
        <v>372</v>
      </c>
      <c r="AN41" s="278">
        <f t="shared" si="35"/>
        <v>95</v>
      </c>
      <c r="AO41" s="193">
        <f t="shared" si="35"/>
        <v>181</v>
      </c>
      <c r="AP41" s="191">
        <f t="shared" si="35"/>
        <v>176</v>
      </c>
      <c r="AQ41" s="278">
        <f t="shared" si="35"/>
        <v>372</v>
      </c>
      <c r="AR41" s="194">
        <f t="shared" si="35"/>
        <v>476</v>
      </c>
      <c r="AS41" s="195">
        <f t="shared" si="35"/>
        <v>673</v>
      </c>
      <c r="AT41" s="278">
        <f t="shared" si="35"/>
        <v>355</v>
      </c>
      <c r="AU41" s="193">
        <f t="shared" si="35"/>
        <v>255</v>
      </c>
      <c r="AV41" s="191">
        <f t="shared" si="35"/>
        <v>412</v>
      </c>
      <c r="AW41" s="192">
        <f t="shared" si="36"/>
        <v>260</v>
      </c>
      <c r="AX41" s="278">
        <f t="shared" si="36"/>
        <v>43</v>
      </c>
      <c r="AY41" s="193">
        <f t="shared" si="36"/>
        <v>148</v>
      </c>
      <c r="AZ41" s="191">
        <f t="shared" si="36"/>
        <v>214</v>
      </c>
      <c r="BA41" s="192">
        <f t="shared" si="36"/>
        <v>385</v>
      </c>
      <c r="BB41" s="278">
        <f t="shared" si="36"/>
        <v>254</v>
      </c>
      <c r="BC41" s="193">
        <f t="shared" si="36"/>
        <v>229</v>
      </c>
      <c r="BD41" s="191">
        <f t="shared" si="36"/>
        <v>437</v>
      </c>
      <c r="BE41" s="278">
        <f t="shared" si="36"/>
        <v>482</v>
      </c>
      <c r="BF41" s="172">
        <f>SUM(AF41,AH41,AJ41,AL41,AN41,AP41,AR41,AT41,AV41,AX41,AZ41,BB41,BD41)</f>
        <v>4142</v>
      </c>
      <c r="BG41" s="173">
        <f>SUM(AG41,AI41,AK41,AM41,AO41,AQ41,AS41,AU41,AW41,AY41,BA41,BC41,BE41)</f>
        <v>4133</v>
      </c>
      <c r="BI41" s="137" t="s">
        <v>17</v>
      </c>
      <c r="BJ41" s="129">
        <f t="shared" ref="BJ41:CI41" si="66">B41/B64</f>
        <v>1.3724035608308606E-2</v>
      </c>
      <c r="BK41" s="130">
        <f t="shared" si="66"/>
        <v>0</v>
      </c>
      <c r="BL41" s="131">
        <f t="shared" si="66"/>
        <v>1.979544704717915E-2</v>
      </c>
      <c r="BM41" s="132">
        <f t="shared" si="66"/>
        <v>0</v>
      </c>
      <c r="BN41" s="129">
        <f t="shared" si="66"/>
        <v>3.1131359149582385E-2</v>
      </c>
      <c r="BO41" s="130">
        <f t="shared" si="66"/>
        <v>8.9106705279572292E-4</v>
      </c>
      <c r="BP41" s="131">
        <f t="shared" si="66"/>
        <v>1.2236491398110007E-2</v>
      </c>
      <c r="BQ41" s="132">
        <f t="shared" si="66"/>
        <v>1.796023091725465E-3</v>
      </c>
      <c r="BR41" s="129">
        <f t="shared" si="66"/>
        <v>4.6756282875511394E-3</v>
      </c>
      <c r="BS41" s="130">
        <f t="shared" si="66"/>
        <v>3.4891835310537334E-3</v>
      </c>
      <c r="BT41" s="131">
        <f t="shared" si="66"/>
        <v>5.4481067828929448E-4</v>
      </c>
      <c r="BU41" s="129">
        <f t="shared" si="66"/>
        <v>4.960606944849723E-3</v>
      </c>
      <c r="BV41" s="133">
        <f t="shared" si="66"/>
        <v>2.6488219712811935E-3</v>
      </c>
      <c r="BW41" s="134">
        <f t="shared" si="66"/>
        <v>3.1953320366768546E-3</v>
      </c>
      <c r="BX41" s="129">
        <f t="shared" si="66"/>
        <v>3.5038542396636299E-3</v>
      </c>
      <c r="BY41" s="130">
        <f t="shared" si="66"/>
        <v>0</v>
      </c>
      <c r="BZ41" s="131">
        <f t="shared" si="66"/>
        <v>1.0515247108307045E-3</v>
      </c>
      <c r="CA41" s="132">
        <f t="shared" si="66"/>
        <v>0</v>
      </c>
      <c r="CB41" s="129">
        <f t="shared" si="66"/>
        <v>0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0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7.5278935340771609E-3</v>
      </c>
      <c r="CK41" s="136">
        <f t="shared" ref="CK41" si="68">AC41/AC64</f>
        <v>1.0616605719485684E-3</v>
      </c>
    </row>
    <row r="42" spans="1:93" ht="14" thickBot="1" x14ac:dyDescent="0.2">
      <c r="A42" s="146" t="s">
        <v>18</v>
      </c>
      <c r="B42" s="196">
        <v>345</v>
      </c>
      <c r="C42" s="197">
        <v>0</v>
      </c>
      <c r="D42" s="198">
        <v>206</v>
      </c>
      <c r="E42" s="199">
        <v>4</v>
      </c>
      <c r="F42" s="196">
        <v>404</v>
      </c>
      <c r="G42" s="200">
        <v>6</v>
      </c>
      <c r="H42" s="198">
        <v>386</v>
      </c>
      <c r="I42" s="199">
        <v>92</v>
      </c>
      <c r="J42" s="196">
        <v>35</v>
      </c>
      <c r="K42" s="200">
        <v>33</v>
      </c>
      <c r="L42" s="198">
        <v>53</v>
      </c>
      <c r="M42" s="196">
        <v>142</v>
      </c>
      <c r="N42" s="201">
        <v>271</v>
      </c>
      <c r="O42" s="202">
        <v>243</v>
      </c>
      <c r="P42" s="196">
        <v>160</v>
      </c>
      <c r="Q42" s="200">
        <v>169</v>
      </c>
      <c r="R42" s="198">
        <v>161</v>
      </c>
      <c r="S42" s="199">
        <v>128</v>
      </c>
      <c r="T42" s="196">
        <v>16</v>
      </c>
      <c r="U42" s="200">
        <v>57</v>
      </c>
      <c r="V42" s="198">
        <v>103</v>
      </c>
      <c r="W42" s="199">
        <v>174</v>
      </c>
      <c r="X42" s="196">
        <v>147</v>
      </c>
      <c r="Y42" s="200">
        <v>100</v>
      </c>
      <c r="Z42" s="198">
        <v>346</v>
      </c>
      <c r="AA42" s="196">
        <v>205</v>
      </c>
      <c r="AB42" s="172">
        <f t="shared" si="64"/>
        <v>2633</v>
      </c>
      <c r="AC42" s="173">
        <f t="shared" si="65"/>
        <v>1353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6.3983679525222548E-2</v>
      </c>
      <c r="BK42" s="130">
        <f t="shared" si="69"/>
        <v>0</v>
      </c>
      <c r="BL42" s="131">
        <f t="shared" si="69"/>
        <v>6.7964368195315081E-2</v>
      </c>
      <c r="BM42" s="132">
        <f t="shared" si="69"/>
        <v>1.0222335803731152E-3</v>
      </c>
      <c r="BN42" s="129">
        <f t="shared" si="69"/>
        <v>7.6689445709946846E-2</v>
      </c>
      <c r="BO42" s="130">
        <f t="shared" si="69"/>
        <v>1.3366005791935842E-3</v>
      </c>
      <c r="BP42" s="131">
        <f t="shared" si="69"/>
        <v>4.6765204749212502E-2</v>
      </c>
      <c r="BQ42" s="132">
        <f t="shared" si="69"/>
        <v>1.1802437459910199E-2</v>
      </c>
      <c r="BR42" s="129">
        <f t="shared" si="69"/>
        <v>2.0455873758036237E-2</v>
      </c>
      <c r="BS42" s="130">
        <f t="shared" si="69"/>
        <v>2.3028611304954642E-2</v>
      </c>
      <c r="BT42" s="131">
        <f t="shared" si="69"/>
        <v>1.4437482974666304E-2</v>
      </c>
      <c r="BU42" s="129">
        <f t="shared" si="69"/>
        <v>4.1435658009921217E-2</v>
      </c>
      <c r="BV42" s="133">
        <f t="shared" si="69"/>
        <v>3.778056601143176E-2</v>
      </c>
      <c r="BW42" s="134">
        <f t="shared" si="69"/>
        <v>3.3759377604890249E-2</v>
      </c>
      <c r="BX42" s="129">
        <f t="shared" si="69"/>
        <v>3.7374445223078721E-2</v>
      </c>
      <c r="BY42" s="130">
        <f t="shared" si="69"/>
        <v>4.1966724608889991E-2</v>
      </c>
      <c r="BZ42" s="131">
        <f t="shared" si="69"/>
        <v>3.3859095688748689E-2</v>
      </c>
      <c r="CA42" s="132">
        <f t="shared" si="69"/>
        <v>2.7147401908801695E-2</v>
      </c>
      <c r="CB42" s="129">
        <f t="shared" si="69"/>
        <v>1.3675213675213675E-2</v>
      </c>
      <c r="CC42" s="130">
        <f t="shared" si="69"/>
        <v>5.8222676200204292E-2</v>
      </c>
      <c r="CD42" s="131">
        <f t="shared" si="69"/>
        <v>2.1794329242488364E-2</v>
      </c>
      <c r="CE42" s="132">
        <f t="shared" si="69"/>
        <v>3.9286520659291037E-2</v>
      </c>
      <c r="CF42" s="129">
        <f t="shared" si="69"/>
        <v>4.2707728065078443E-2</v>
      </c>
      <c r="CG42" s="130">
        <f t="shared" si="69"/>
        <v>3.6670333700036667E-2</v>
      </c>
      <c r="CH42" s="131">
        <f t="shared" si="69"/>
        <v>5.2124133775233505E-2</v>
      </c>
      <c r="CI42" s="129">
        <f t="shared" si="69"/>
        <v>2.5064188776134002E-2</v>
      </c>
      <c r="CJ42" s="135">
        <f t="shared" ref="CJ42" si="70">AB42/AB64</f>
        <v>4.4243177846484745E-2</v>
      </c>
      <c r="CK42" s="136">
        <f t="shared" ref="CK42" si="71">AC42/AC64</f>
        <v>2.2800424664228779E-2</v>
      </c>
    </row>
    <row r="43" spans="1:93" ht="15" thickTop="1" thickBot="1" x14ac:dyDescent="0.2">
      <c r="A43" s="137" t="s">
        <v>19</v>
      </c>
      <c r="B43" s="189">
        <v>476</v>
      </c>
      <c r="C43" s="190">
        <v>157</v>
      </c>
      <c r="D43" s="191">
        <v>285</v>
      </c>
      <c r="E43" s="192">
        <v>174</v>
      </c>
      <c r="F43" s="189">
        <v>431</v>
      </c>
      <c r="G43" s="193">
        <v>215</v>
      </c>
      <c r="H43" s="191">
        <v>566</v>
      </c>
      <c r="I43" s="192">
        <v>413</v>
      </c>
      <c r="J43" s="189">
        <v>62</v>
      </c>
      <c r="K43" s="193">
        <v>159</v>
      </c>
      <c r="L43" s="191">
        <v>181</v>
      </c>
      <c r="M43" s="189">
        <v>275</v>
      </c>
      <c r="N43" s="194">
        <v>441</v>
      </c>
      <c r="O43" s="195">
        <v>551</v>
      </c>
      <c r="P43" s="189">
        <v>303</v>
      </c>
      <c r="Q43" s="193">
        <v>249</v>
      </c>
      <c r="R43" s="191">
        <v>347</v>
      </c>
      <c r="S43" s="192">
        <v>207</v>
      </c>
      <c r="T43" s="189">
        <v>35</v>
      </c>
      <c r="U43" s="193">
        <v>127</v>
      </c>
      <c r="V43" s="191">
        <v>247</v>
      </c>
      <c r="W43" s="192">
        <v>295</v>
      </c>
      <c r="X43" s="189">
        <v>231</v>
      </c>
      <c r="Y43" s="193">
        <v>200</v>
      </c>
      <c r="Z43" s="191">
        <v>470</v>
      </c>
      <c r="AA43" s="189">
        <v>373</v>
      </c>
      <c r="AB43" s="172">
        <f t="shared" si="64"/>
        <v>4075</v>
      </c>
      <c r="AC43" s="173">
        <f t="shared" si="65"/>
        <v>3395</v>
      </c>
      <c r="AE43" s="269" t="s">
        <v>13</v>
      </c>
      <c r="AF43" s="20">
        <f t="shared" ref="AF43:BG43" si="72">SUM(AF40:AF42)</f>
        <v>918</v>
      </c>
      <c r="AG43" s="21">
        <f t="shared" si="72"/>
        <v>639</v>
      </c>
      <c r="AH43" s="20">
        <f t="shared" si="72"/>
        <v>427</v>
      </c>
      <c r="AI43" s="21">
        <f t="shared" si="72"/>
        <v>475</v>
      </c>
      <c r="AJ43" s="20">
        <f t="shared" si="72"/>
        <v>638</v>
      </c>
      <c r="AK43" s="21">
        <f t="shared" si="72"/>
        <v>478</v>
      </c>
      <c r="AL43" s="20">
        <f t="shared" si="72"/>
        <v>1191</v>
      </c>
      <c r="AM43" s="21">
        <f t="shared" si="72"/>
        <v>768</v>
      </c>
      <c r="AN43" s="20">
        <f t="shared" si="72"/>
        <v>174</v>
      </c>
      <c r="AO43" s="21">
        <f t="shared" si="72"/>
        <v>341</v>
      </c>
      <c r="AP43" s="20">
        <f t="shared" si="72"/>
        <v>348</v>
      </c>
      <c r="AQ43" s="21">
        <f t="shared" si="72"/>
        <v>702</v>
      </c>
      <c r="AR43" s="20">
        <f t="shared" si="72"/>
        <v>916</v>
      </c>
      <c r="AS43" s="21">
        <f t="shared" si="72"/>
        <v>1233</v>
      </c>
      <c r="AT43" s="20">
        <f t="shared" si="72"/>
        <v>711</v>
      </c>
      <c r="AU43" s="21">
        <f t="shared" si="72"/>
        <v>535</v>
      </c>
      <c r="AV43" s="20">
        <f t="shared" si="72"/>
        <v>829</v>
      </c>
      <c r="AW43" s="21">
        <f t="shared" si="72"/>
        <v>514</v>
      </c>
      <c r="AX43" s="20">
        <f t="shared" si="72"/>
        <v>97</v>
      </c>
      <c r="AY43" s="21">
        <f t="shared" si="72"/>
        <v>287</v>
      </c>
      <c r="AZ43" s="20">
        <f t="shared" si="72"/>
        <v>418</v>
      </c>
      <c r="BA43" s="21">
        <f t="shared" si="72"/>
        <v>702</v>
      </c>
      <c r="BB43" s="20">
        <f t="shared" si="72"/>
        <v>566</v>
      </c>
      <c r="BC43" s="21">
        <f t="shared" si="72"/>
        <v>520</v>
      </c>
      <c r="BD43" s="20">
        <f t="shared" si="72"/>
        <v>929</v>
      </c>
      <c r="BE43" s="21">
        <f t="shared" si="72"/>
        <v>984</v>
      </c>
      <c r="BF43" s="174">
        <f t="shared" si="72"/>
        <v>8162</v>
      </c>
      <c r="BG43" s="175">
        <f t="shared" si="72"/>
        <v>8178</v>
      </c>
      <c r="BI43" s="137" t="s">
        <v>19</v>
      </c>
      <c r="BJ43" s="129">
        <f t="shared" ref="BJ43:CI43" si="73">B43/B64</f>
        <v>8.8278931750741835E-2</v>
      </c>
      <c r="BK43" s="130">
        <f t="shared" si="73"/>
        <v>2.6036484245439469E-2</v>
      </c>
      <c r="BL43" s="131">
        <f t="shared" si="73"/>
        <v>9.4028373474100951E-2</v>
      </c>
      <c r="BM43" s="132">
        <f t="shared" si="73"/>
        <v>4.4467160746230514E-2</v>
      </c>
      <c r="BN43" s="129">
        <f t="shared" si="73"/>
        <v>8.1814730447987857E-2</v>
      </c>
      <c r="BO43" s="130">
        <f t="shared" si="73"/>
        <v>4.7894854087770104E-2</v>
      </c>
      <c r="BP43" s="131">
        <f t="shared" si="73"/>
        <v>6.8572813181487766E-2</v>
      </c>
      <c r="BQ43" s="132">
        <f t="shared" si="73"/>
        <v>5.2982681205901216E-2</v>
      </c>
      <c r="BR43" s="129">
        <f t="shared" si="73"/>
        <v>3.6236119228521331E-2</v>
      </c>
      <c r="BS43" s="130">
        <f t="shared" si="73"/>
        <v>0.11095603628750872</v>
      </c>
      <c r="BT43" s="131">
        <f t="shared" si="73"/>
        <v>4.9305366385181147E-2</v>
      </c>
      <c r="BU43" s="129">
        <f t="shared" si="73"/>
        <v>8.0245112343157274E-2</v>
      </c>
      <c r="BV43" s="133">
        <f t="shared" si="73"/>
        <v>6.148055207026349E-2</v>
      </c>
      <c r="BW43" s="134">
        <f t="shared" si="73"/>
        <v>7.6549041400388998E-2</v>
      </c>
      <c r="BX43" s="129">
        <f t="shared" si="73"/>
        <v>7.0777855641205326E-2</v>
      </c>
      <c r="BY43" s="130">
        <f t="shared" si="73"/>
        <v>6.1832629749192951E-2</v>
      </c>
      <c r="BZ43" s="131">
        <f t="shared" si="73"/>
        <v>7.2975814931650895E-2</v>
      </c>
      <c r="CA43" s="132">
        <f t="shared" si="73"/>
        <v>4.3902439024390241E-2</v>
      </c>
      <c r="CB43" s="129">
        <f t="shared" si="73"/>
        <v>2.9914529914529916E-2</v>
      </c>
      <c r="CC43" s="130">
        <f t="shared" si="73"/>
        <v>0.12972420837589377</v>
      </c>
      <c r="CD43" s="131">
        <f t="shared" si="73"/>
        <v>5.2264071096064325E-2</v>
      </c>
      <c r="CE43" s="132">
        <f t="shared" si="73"/>
        <v>6.6606457439602626E-2</v>
      </c>
      <c r="CF43" s="129">
        <f t="shared" si="73"/>
        <v>6.7112144102266125E-2</v>
      </c>
      <c r="CG43" s="130">
        <f t="shared" si="73"/>
        <v>7.3340667400073334E-2</v>
      </c>
      <c r="CH43" s="131">
        <f t="shared" si="73"/>
        <v>7.0804459174450135E-2</v>
      </c>
      <c r="CI43" s="129">
        <f t="shared" si="73"/>
        <v>4.5604597139014547E-2</v>
      </c>
      <c r="CJ43" s="135">
        <f t="shared" ref="CJ43" si="74">AB43/AB64</f>
        <v>6.8473585159295608E-2</v>
      </c>
      <c r="CK43" s="136">
        <f t="shared" ref="CK43" si="75">AC43/AC64</f>
        <v>5.7211708599450635E-2</v>
      </c>
    </row>
    <row r="44" spans="1:93" ht="14" thickTop="1" x14ac:dyDescent="0.15">
      <c r="A44" s="146" t="s">
        <v>20</v>
      </c>
      <c r="B44" s="196">
        <v>481</v>
      </c>
      <c r="C44" s="197">
        <v>298</v>
      </c>
      <c r="D44" s="198">
        <v>201</v>
      </c>
      <c r="E44" s="199">
        <v>267</v>
      </c>
      <c r="F44" s="196">
        <v>260</v>
      </c>
      <c r="G44" s="200">
        <v>251</v>
      </c>
      <c r="H44" s="198">
        <v>552</v>
      </c>
      <c r="I44" s="199">
        <v>396</v>
      </c>
      <c r="J44" s="196">
        <v>79</v>
      </c>
      <c r="K44" s="200">
        <v>160</v>
      </c>
      <c r="L44" s="198">
        <v>172</v>
      </c>
      <c r="M44" s="196">
        <v>330</v>
      </c>
      <c r="N44" s="201">
        <v>440</v>
      </c>
      <c r="O44" s="202">
        <v>560</v>
      </c>
      <c r="P44" s="196">
        <v>356</v>
      </c>
      <c r="Q44" s="200">
        <v>280</v>
      </c>
      <c r="R44" s="198">
        <v>417</v>
      </c>
      <c r="S44" s="199">
        <v>254</v>
      </c>
      <c r="T44" s="196">
        <v>54</v>
      </c>
      <c r="U44" s="200">
        <v>139</v>
      </c>
      <c r="V44" s="198">
        <v>204</v>
      </c>
      <c r="W44" s="199">
        <v>317</v>
      </c>
      <c r="X44" s="196">
        <v>312</v>
      </c>
      <c r="Y44" s="200">
        <v>291</v>
      </c>
      <c r="Z44" s="198">
        <v>492</v>
      </c>
      <c r="AA44" s="196">
        <v>502</v>
      </c>
      <c r="AB44" s="172">
        <f t="shared" si="64"/>
        <v>4020</v>
      </c>
      <c r="AC44" s="173">
        <f t="shared" si="65"/>
        <v>4045</v>
      </c>
      <c r="BI44" s="146" t="s">
        <v>20</v>
      </c>
      <c r="BJ44" s="129">
        <f t="shared" ref="BJ44:CI44" si="76">B44/B64</f>
        <v>8.9206231454005941E-2</v>
      </c>
      <c r="BK44" s="130">
        <f t="shared" si="76"/>
        <v>4.9419568822553897E-2</v>
      </c>
      <c r="BL44" s="131">
        <f t="shared" si="76"/>
        <v>6.6314747608050145E-2</v>
      </c>
      <c r="BM44" s="132">
        <f t="shared" si="76"/>
        <v>6.8234091489905446E-2</v>
      </c>
      <c r="BN44" s="129">
        <f t="shared" si="76"/>
        <v>4.9354593773728167E-2</v>
      </c>
      <c r="BO44" s="130">
        <f t="shared" si="76"/>
        <v>5.5914457562931612E-2</v>
      </c>
      <c r="BP44" s="131">
        <f t="shared" si="76"/>
        <v>6.687666585897746E-2</v>
      </c>
      <c r="BQ44" s="132">
        <f t="shared" si="76"/>
        <v>5.0801796023091726E-2</v>
      </c>
      <c r="BR44" s="129">
        <f t="shared" si="76"/>
        <v>4.6171829339567504E-2</v>
      </c>
      <c r="BS44" s="130">
        <f t="shared" si="76"/>
        <v>0.11165387299371947</v>
      </c>
      <c r="BT44" s="131">
        <f t="shared" si="76"/>
        <v>4.6853718332879324E-2</v>
      </c>
      <c r="BU44" s="129">
        <f t="shared" si="76"/>
        <v>9.6294134811788737E-2</v>
      </c>
      <c r="BV44" s="133">
        <f t="shared" si="76"/>
        <v>6.1341140387564476E-2</v>
      </c>
      <c r="BW44" s="134">
        <f t="shared" si="76"/>
        <v>7.7799388719088633E-2</v>
      </c>
      <c r="BX44" s="129">
        <f t="shared" si="76"/>
        <v>8.3158140621350157E-2</v>
      </c>
      <c r="BY44" s="130">
        <f t="shared" si="76"/>
        <v>6.9530667991060349E-2</v>
      </c>
      <c r="BZ44" s="131">
        <f t="shared" si="76"/>
        <v>8.769716088328075E-2</v>
      </c>
      <c r="CA44" s="132">
        <f t="shared" si="76"/>
        <v>5.3870625662778365E-2</v>
      </c>
      <c r="CB44" s="129">
        <f t="shared" si="76"/>
        <v>4.6153846153846156E-2</v>
      </c>
      <c r="CC44" s="130">
        <f t="shared" si="76"/>
        <v>0.14198161389172625</v>
      </c>
      <c r="CD44" s="131">
        <f t="shared" si="76"/>
        <v>4.3165467625899283E-2</v>
      </c>
      <c r="CE44" s="132">
        <f t="shared" si="76"/>
        <v>7.1573718672386544E-2</v>
      </c>
      <c r="CF44" s="129">
        <f t="shared" si="76"/>
        <v>9.0644973852411395E-2</v>
      </c>
      <c r="CG44" s="130">
        <f t="shared" si="76"/>
        <v>0.10671067106710672</v>
      </c>
      <c r="CH44" s="131">
        <f t="shared" si="76"/>
        <v>7.4118710454956313E-2</v>
      </c>
      <c r="CI44" s="129">
        <f t="shared" si="76"/>
        <v>6.1376696417654968E-2</v>
      </c>
      <c r="CJ44" s="135">
        <f t="shared" ref="CJ44" si="77">AB44/AB64</f>
        <v>6.7549401801317382E-2</v>
      </c>
      <c r="CK44" s="136">
        <f t="shared" ref="CK44" si="78">AC44/AC64</f>
        <v>6.8165349421142218E-2</v>
      </c>
    </row>
    <row r="45" spans="1:93" ht="14" thickBot="1" x14ac:dyDescent="0.2">
      <c r="A45" s="137" t="s">
        <v>21</v>
      </c>
      <c r="B45" s="189">
        <v>437</v>
      </c>
      <c r="C45" s="190">
        <v>341</v>
      </c>
      <c r="D45" s="191">
        <v>226</v>
      </c>
      <c r="E45" s="192">
        <v>208</v>
      </c>
      <c r="F45" s="189">
        <v>378</v>
      </c>
      <c r="G45" s="193">
        <v>227</v>
      </c>
      <c r="H45" s="191">
        <v>639</v>
      </c>
      <c r="I45" s="192">
        <v>372</v>
      </c>
      <c r="J45" s="189">
        <v>95</v>
      </c>
      <c r="K45" s="193">
        <v>181</v>
      </c>
      <c r="L45" s="191">
        <v>176</v>
      </c>
      <c r="M45" s="189">
        <v>372</v>
      </c>
      <c r="N45" s="194">
        <v>476</v>
      </c>
      <c r="O45" s="195">
        <v>673</v>
      </c>
      <c r="P45" s="189">
        <v>355</v>
      </c>
      <c r="Q45" s="193">
        <v>255</v>
      </c>
      <c r="R45" s="191">
        <v>412</v>
      </c>
      <c r="S45" s="192">
        <v>260</v>
      </c>
      <c r="T45" s="189">
        <v>43</v>
      </c>
      <c r="U45" s="193">
        <v>148</v>
      </c>
      <c r="V45" s="191">
        <v>214</v>
      </c>
      <c r="W45" s="192">
        <v>385</v>
      </c>
      <c r="X45" s="189">
        <v>254</v>
      </c>
      <c r="Y45" s="193">
        <v>229</v>
      </c>
      <c r="Z45" s="191">
        <v>437</v>
      </c>
      <c r="AA45" s="189">
        <v>482</v>
      </c>
      <c r="AB45" s="172">
        <f t="shared" si="64"/>
        <v>4142</v>
      </c>
      <c r="AC45" s="173">
        <f t="shared" si="65"/>
        <v>4133</v>
      </c>
      <c r="AE45" s="272" t="s">
        <v>85</v>
      </c>
      <c r="BI45" s="137" t="s">
        <v>21</v>
      </c>
      <c r="BJ45" s="129">
        <f t="shared" ref="BJ45:CI45" si="79">B45/B64</f>
        <v>8.1045994065281901E-2</v>
      </c>
      <c r="BK45" s="130">
        <f t="shared" si="79"/>
        <v>5.6550580431177444E-2</v>
      </c>
      <c r="BL45" s="131">
        <f t="shared" si="79"/>
        <v>7.4562850544374795E-2</v>
      </c>
      <c r="BM45" s="132">
        <f t="shared" si="79"/>
        <v>5.3156146179401995E-2</v>
      </c>
      <c r="BN45" s="129">
        <f t="shared" si="79"/>
        <v>7.175398633257403E-2</v>
      </c>
      <c r="BO45" s="130">
        <f t="shared" si="79"/>
        <v>5.0568055246157276E-2</v>
      </c>
      <c r="BP45" s="131">
        <f t="shared" si="79"/>
        <v>7.7417009934577175E-2</v>
      </c>
      <c r="BQ45" s="132">
        <f t="shared" si="79"/>
        <v>4.7722899294419502E-2</v>
      </c>
      <c r="BR45" s="129">
        <f t="shared" si="79"/>
        <v>5.5523085914669784E-2</v>
      </c>
      <c r="BS45" s="130">
        <f t="shared" si="79"/>
        <v>0.12630844382414516</v>
      </c>
      <c r="BT45" s="131">
        <f t="shared" si="79"/>
        <v>4.7943339689457916E-2</v>
      </c>
      <c r="BU45" s="129">
        <f t="shared" si="79"/>
        <v>0.10854975196965276</v>
      </c>
      <c r="BV45" s="133">
        <f t="shared" si="79"/>
        <v>6.6359960964728848E-2</v>
      </c>
      <c r="BW45" s="134">
        <f t="shared" si="79"/>
        <v>9.3498193942761876E-2</v>
      </c>
      <c r="BX45" s="129">
        <f t="shared" si="79"/>
        <v>8.292455033870591E-2</v>
      </c>
      <c r="BY45" s="130">
        <f t="shared" si="79"/>
        <v>6.3322572634715663E-2</v>
      </c>
      <c r="BZ45" s="131">
        <f t="shared" si="79"/>
        <v>8.6645636172450052E-2</v>
      </c>
      <c r="CA45" s="132">
        <f t="shared" si="79"/>
        <v>5.5143160127253447E-2</v>
      </c>
      <c r="CB45" s="129">
        <f t="shared" si="79"/>
        <v>3.6752136752136753E-2</v>
      </c>
      <c r="CC45" s="130">
        <f t="shared" si="79"/>
        <v>0.15117466802860061</v>
      </c>
      <c r="CD45" s="131">
        <f t="shared" si="79"/>
        <v>4.5281421921286501E-2</v>
      </c>
      <c r="CE45" s="132">
        <f t="shared" si="79"/>
        <v>8.6927071573718678E-2</v>
      </c>
      <c r="CF45" s="129">
        <f t="shared" si="79"/>
        <v>7.3794305636257995E-2</v>
      </c>
      <c r="CG45" s="130">
        <f t="shared" si="79"/>
        <v>8.397506417308398E-2</v>
      </c>
      <c r="CH45" s="131">
        <f t="shared" si="79"/>
        <v>6.5833082253690875E-2</v>
      </c>
      <c r="CI45" s="129">
        <f t="shared" si="79"/>
        <v>5.8931409707788235E-2</v>
      </c>
      <c r="CJ45" s="135">
        <f t="shared" ref="CJ45" si="80">AB45/AB64</f>
        <v>6.9599408522650896E-2</v>
      </c>
      <c r="CK45" s="136">
        <f t="shared" ref="CK45" si="81">AC45/AC64</f>
        <v>6.9648303870848152E-2</v>
      </c>
    </row>
    <row r="46" spans="1:93" ht="15" thickTop="1" thickBot="1" x14ac:dyDescent="0.2">
      <c r="A46" s="146" t="s">
        <v>22</v>
      </c>
      <c r="B46" s="196">
        <v>421</v>
      </c>
      <c r="C46" s="197">
        <v>470</v>
      </c>
      <c r="D46" s="198">
        <v>330</v>
      </c>
      <c r="E46" s="199">
        <v>199</v>
      </c>
      <c r="F46" s="196">
        <v>392</v>
      </c>
      <c r="G46" s="200">
        <v>211</v>
      </c>
      <c r="H46" s="198">
        <v>603</v>
      </c>
      <c r="I46" s="199">
        <v>555</v>
      </c>
      <c r="J46" s="196">
        <v>114</v>
      </c>
      <c r="K46" s="200">
        <v>159</v>
      </c>
      <c r="L46" s="198">
        <v>174</v>
      </c>
      <c r="M46" s="196">
        <v>418</v>
      </c>
      <c r="N46" s="201">
        <v>516</v>
      </c>
      <c r="O46" s="202">
        <v>603</v>
      </c>
      <c r="P46" s="196">
        <v>318</v>
      </c>
      <c r="Q46" s="200">
        <v>248</v>
      </c>
      <c r="R46" s="198">
        <v>368</v>
      </c>
      <c r="S46" s="199">
        <v>275</v>
      </c>
      <c r="T46" s="196">
        <v>44</v>
      </c>
      <c r="U46" s="200">
        <v>89</v>
      </c>
      <c r="V46" s="198">
        <v>230</v>
      </c>
      <c r="W46" s="199">
        <v>416</v>
      </c>
      <c r="X46" s="196">
        <v>248</v>
      </c>
      <c r="Y46" s="200">
        <v>192</v>
      </c>
      <c r="Z46" s="198">
        <v>479</v>
      </c>
      <c r="AA46" s="196">
        <v>430</v>
      </c>
      <c r="AB46" s="172">
        <f t="shared" si="64"/>
        <v>4237</v>
      </c>
      <c r="AC46" s="173">
        <f t="shared" si="65"/>
        <v>4265</v>
      </c>
      <c r="AE46" s="292" t="s">
        <v>0</v>
      </c>
      <c r="AF46" s="294" t="s">
        <v>1</v>
      </c>
      <c r="AG46" s="295"/>
      <c r="AH46" s="294" t="s">
        <v>2</v>
      </c>
      <c r="AI46" s="295"/>
      <c r="AJ46" s="294" t="s">
        <v>3</v>
      </c>
      <c r="AK46" s="295"/>
      <c r="AL46" s="294" t="s">
        <v>4</v>
      </c>
      <c r="AM46" s="295"/>
      <c r="AN46" s="294" t="s">
        <v>5</v>
      </c>
      <c r="AO46" s="295"/>
      <c r="AP46" s="294" t="s">
        <v>6</v>
      </c>
      <c r="AQ46" s="295"/>
      <c r="AR46" s="294" t="s">
        <v>7</v>
      </c>
      <c r="AS46" s="295"/>
      <c r="AT46" s="294" t="s">
        <v>8</v>
      </c>
      <c r="AU46" s="295"/>
      <c r="AV46" s="294" t="s">
        <v>9</v>
      </c>
      <c r="AW46" s="295"/>
      <c r="AX46" s="294" t="s">
        <v>10</v>
      </c>
      <c r="AY46" s="295"/>
      <c r="AZ46" s="294" t="s">
        <v>11</v>
      </c>
      <c r="BA46" s="295"/>
      <c r="BB46" s="294" t="s">
        <v>12</v>
      </c>
      <c r="BC46" s="295"/>
      <c r="BD46" s="297" t="s">
        <v>40</v>
      </c>
      <c r="BE46" s="298"/>
      <c r="BF46" s="299" t="s">
        <v>41</v>
      </c>
      <c r="BG46" s="300"/>
      <c r="BI46" s="146" t="s">
        <v>22</v>
      </c>
      <c r="BJ46" s="129">
        <f t="shared" ref="BJ46:CI46" si="82">B46/B64</f>
        <v>7.8078635014836792E-2</v>
      </c>
      <c r="BK46" s="130">
        <f t="shared" si="82"/>
        <v>7.7943615257048099E-2</v>
      </c>
      <c r="BL46" s="131">
        <f t="shared" si="82"/>
        <v>0.10887495875948532</v>
      </c>
      <c r="BM46" s="132">
        <f t="shared" si="82"/>
        <v>5.0856120623562484E-2</v>
      </c>
      <c r="BN46" s="129">
        <f t="shared" si="82"/>
        <v>7.4411541381928625E-2</v>
      </c>
      <c r="BO46" s="130">
        <f t="shared" si="82"/>
        <v>4.7003787034974383E-2</v>
      </c>
      <c r="BP46" s="131">
        <f t="shared" si="82"/>
        <v>7.3055488248122122E-2</v>
      </c>
      <c r="BQ46" s="132">
        <f t="shared" si="82"/>
        <v>7.1199486850545224E-2</v>
      </c>
      <c r="BR46" s="129">
        <f t="shared" si="82"/>
        <v>6.6627703097603741E-2</v>
      </c>
      <c r="BS46" s="130">
        <f t="shared" si="82"/>
        <v>0.11095603628750872</v>
      </c>
      <c r="BT46" s="131">
        <f t="shared" si="82"/>
        <v>4.7398529011168616E-2</v>
      </c>
      <c r="BU46" s="129">
        <f t="shared" si="82"/>
        <v>0.12197257076159906</v>
      </c>
      <c r="BV46" s="133">
        <f t="shared" si="82"/>
        <v>7.1936428272689257E-2</v>
      </c>
      <c r="BW46" s="134">
        <f t="shared" si="82"/>
        <v>8.3773270352875795E-2</v>
      </c>
      <c r="BX46" s="129">
        <f t="shared" si="82"/>
        <v>7.4281709880868962E-2</v>
      </c>
      <c r="BY46" s="130">
        <f t="shared" si="82"/>
        <v>6.158430593493916E-2</v>
      </c>
      <c r="BZ46" s="131">
        <f t="shared" si="82"/>
        <v>7.7392218717139846E-2</v>
      </c>
      <c r="CA46" s="132">
        <f t="shared" si="82"/>
        <v>5.8324496288441142E-2</v>
      </c>
      <c r="CB46" s="129">
        <f t="shared" si="82"/>
        <v>3.7606837606837605E-2</v>
      </c>
      <c r="CC46" s="130">
        <f t="shared" si="82"/>
        <v>9.0909090909090912E-2</v>
      </c>
      <c r="CD46" s="131">
        <f t="shared" si="82"/>
        <v>4.8666948793906054E-2</v>
      </c>
      <c r="CE46" s="132">
        <f t="shared" si="82"/>
        <v>9.3926394219914208E-2</v>
      </c>
      <c r="CF46" s="129">
        <f t="shared" si="82"/>
        <v>7.2051133062173159E-2</v>
      </c>
      <c r="CG46" s="130">
        <f t="shared" si="82"/>
        <v>7.0407040704070403E-2</v>
      </c>
      <c r="CH46" s="131">
        <f t="shared" si="82"/>
        <v>7.2160289243748121E-2</v>
      </c>
      <c r="CI46" s="129">
        <f t="shared" si="82"/>
        <v>5.2573664262134737E-2</v>
      </c>
      <c r="CJ46" s="135">
        <f t="shared" ref="CJ46" si="83">AB46/AB64</f>
        <v>7.1195725231886012E-2</v>
      </c>
      <c r="CK46" s="136">
        <f t="shared" ref="CK46" si="84">AC46/AC64</f>
        <v>7.187273554540706E-2</v>
      </c>
    </row>
    <row r="47" spans="1:93" ht="15" thickTop="1" thickBot="1" x14ac:dyDescent="0.2">
      <c r="A47" s="137" t="s">
        <v>23</v>
      </c>
      <c r="B47" s="189">
        <v>415</v>
      </c>
      <c r="C47" s="190">
        <v>356</v>
      </c>
      <c r="D47" s="191">
        <v>236</v>
      </c>
      <c r="E47" s="192">
        <v>190</v>
      </c>
      <c r="F47" s="189">
        <v>397</v>
      </c>
      <c r="G47" s="193">
        <v>162</v>
      </c>
      <c r="H47" s="191">
        <v>438</v>
      </c>
      <c r="I47" s="192">
        <v>457</v>
      </c>
      <c r="J47" s="189">
        <v>107</v>
      </c>
      <c r="K47" s="193">
        <v>152</v>
      </c>
      <c r="L47" s="191">
        <v>171</v>
      </c>
      <c r="M47" s="189">
        <v>293</v>
      </c>
      <c r="N47" s="194">
        <v>406</v>
      </c>
      <c r="O47" s="195">
        <v>554</v>
      </c>
      <c r="P47" s="189">
        <v>259</v>
      </c>
      <c r="Q47" s="193">
        <v>272</v>
      </c>
      <c r="R47" s="191">
        <v>338</v>
      </c>
      <c r="S47" s="192">
        <v>286</v>
      </c>
      <c r="T47" s="189">
        <v>63</v>
      </c>
      <c r="U47" s="193">
        <v>70</v>
      </c>
      <c r="V47" s="191">
        <v>220</v>
      </c>
      <c r="W47" s="192">
        <v>377</v>
      </c>
      <c r="X47" s="189">
        <v>176</v>
      </c>
      <c r="Y47" s="193">
        <v>164</v>
      </c>
      <c r="Z47" s="191">
        <v>452</v>
      </c>
      <c r="AA47" s="189">
        <v>517</v>
      </c>
      <c r="AB47" s="172">
        <f t="shared" si="64"/>
        <v>3678</v>
      </c>
      <c r="AC47" s="173">
        <f t="shared" si="65"/>
        <v>3850</v>
      </c>
      <c r="AE47" s="293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7.6965875370919881E-2</v>
      </c>
      <c r="BK47" s="130">
        <f t="shared" si="85"/>
        <v>5.9038142620232173E-2</v>
      </c>
      <c r="BL47" s="131">
        <f t="shared" si="85"/>
        <v>7.7862091718904652E-2</v>
      </c>
      <c r="BM47" s="132">
        <f t="shared" si="85"/>
        <v>4.8556095067722974E-2</v>
      </c>
      <c r="BN47" s="129">
        <f t="shared" si="85"/>
        <v>7.5360668185269555E-2</v>
      </c>
      <c r="BO47" s="130">
        <f t="shared" si="85"/>
        <v>3.6088215638226777E-2</v>
      </c>
      <c r="BP47" s="131">
        <f t="shared" si="85"/>
        <v>5.3065180518536467E-2</v>
      </c>
      <c r="BQ47" s="132">
        <f t="shared" si="85"/>
        <v>5.8627325208466967E-2</v>
      </c>
      <c r="BR47" s="129">
        <f t="shared" si="85"/>
        <v>6.2536528345996489E-2</v>
      </c>
      <c r="BS47" s="130">
        <f t="shared" si="85"/>
        <v>0.1060711793440335</v>
      </c>
      <c r="BT47" s="131">
        <f t="shared" si="85"/>
        <v>4.6581312993734678E-2</v>
      </c>
      <c r="BU47" s="129">
        <f t="shared" si="85"/>
        <v>8.549751969652758E-2</v>
      </c>
      <c r="BV47" s="133">
        <f t="shared" si="85"/>
        <v>5.6601143175798133E-2</v>
      </c>
      <c r="BW47" s="134">
        <f t="shared" si="85"/>
        <v>7.6965823839955538E-2</v>
      </c>
      <c r="BX47" s="129">
        <f t="shared" si="85"/>
        <v>6.0499883204858676E-2</v>
      </c>
      <c r="BY47" s="130">
        <f t="shared" si="85"/>
        <v>6.7544077477030048E-2</v>
      </c>
      <c r="BZ47" s="131">
        <f t="shared" si="85"/>
        <v>7.1083070452155631E-2</v>
      </c>
      <c r="CA47" s="132">
        <f t="shared" si="85"/>
        <v>6.0657476139978794E-2</v>
      </c>
      <c r="CB47" s="129">
        <f t="shared" si="85"/>
        <v>5.3846153846153849E-2</v>
      </c>
      <c r="CC47" s="130">
        <f t="shared" si="85"/>
        <v>7.1501532175689483E-2</v>
      </c>
      <c r="CD47" s="131">
        <f t="shared" si="85"/>
        <v>4.6550994498518829E-2</v>
      </c>
      <c r="CE47" s="132">
        <f t="shared" si="85"/>
        <v>8.512079476179725E-2</v>
      </c>
      <c r="CF47" s="129">
        <f t="shared" si="85"/>
        <v>5.1133062173155143E-2</v>
      </c>
      <c r="CG47" s="130">
        <f t="shared" si="85"/>
        <v>6.0139347268060139E-2</v>
      </c>
      <c r="CH47" s="131">
        <f t="shared" si="85"/>
        <v>6.8092799035854176E-2</v>
      </c>
      <c r="CI47" s="129">
        <f t="shared" si="85"/>
        <v>6.3210661450055022E-2</v>
      </c>
      <c r="CJ47" s="135">
        <f t="shared" ref="CJ47" si="86">AB47/AB64</f>
        <v>6.1802661648070981E-2</v>
      </c>
      <c r="CK47" s="136">
        <f t="shared" ref="CK47" si="87">AC47/AC64</f>
        <v>6.4879257174634733E-2</v>
      </c>
    </row>
    <row r="48" spans="1:93" ht="14" thickTop="1" x14ac:dyDescent="0.15">
      <c r="A48" s="146" t="s">
        <v>24</v>
      </c>
      <c r="B48" s="203">
        <v>294</v>
      </c>
      <c r="C48" s="197">
        <v>294</v>
      </c>
      <c r="D48" s="198">
        <v>181</v>
      </c>
      <c r="E48" s="199">
        <v>179</v>
      </c>
      <c r="F48" s="196">
        <v>447</v>
      </c>
      <c r="G48" s="200">
        <v>194</v>
      </c>
      <c r="H48" s="198">
        <v>430</v>
      </c>
      <c r="I48" s="199">
        <v>487</v>
      </c>
      <c r="J48" s="196">
        <v>128</v>
      </c>
      <c r="K48" s="200">
        <v>101</v>
      </c>
      <c r="L48" s="198">
        <v>193</v>
      </c>
      <c r="M48" s="196">
        <v>279</v>
      </c>
      <c r="N48" s="201">
        <v>416</v>
      </c>
      <c r="O48" s="204">
        <v>505</v>
      </c>
      <c r="P48" s="196">
        <v>224</v>
      </c>
      <c r="Q48" s="200">
        <v>246</v>
      </c>
      <c r="R48" s="198">
        <v>335</v>
      </c>
      <c r="S48" s="199">
        <v>306</v>
      </c>
      <c r="T48" s="196">
        <v>57</v>
      </c>
      <c r="U48" s="200">
        <v>54</v>
      </c>
      <c r="V48" s="198">
        <v>215</v>
      </c>
      <c r="W48" s="205">
        <v>360</v>
      </c>
      <c r="X48" s="196">
        <v>161</v>
      </c>
      <c r="Y48" s="200">
        <v>151</v>
      </c>
      <c r="Z48" s="198">
        <v>398</v>
      </c>
      <c r="AA48" s="196">
        <v>528</v>
      </c>
      <c r="AB48" s="172">
        <f t="shared" si="64"/>
        <v>3479</v>
      </c>
      <c r="AC48" s="173">
        <f t="shared" si="65"/>
        <v>3684</v>
      </c>
      <c r="AE48" s="275" t="str">
        <f>$AE$17</f>
        <v>17:00 - 17:59</v>
      </c>
      <c r="AF48" s="126">
        <f t="shared" ref="AF48:AU49" si="88">SUMIF($A$9:$A$32,$AE48,B$40:B$63)</f>
        <v>391</v>
      </c>
      <c r="AG48" s="186">
        <f t="shared" si="88"/>
        <v>593</v>
      </c>
      <c r="AH48" s="127">
        <f t="shared" si="88"/>
        <v>213</v>
      </c>
      <c r="AI48" s="180">
        <f t="shared" si="88"/>
        <v>273</v>
      </c>
      <c r="AJ48" s="126">
        <f t="shared" si="88"/>
        <v>387</v>
      </c>
      <c r="AK48" s="128">
        <f t="shared" si="88"/>
        <v>434</v>
      </c>
      <c r="AL48" s="127">
        <f t="shared" si="88"/>
        <v>685</v>
      </c>
      <c r="AM48" s="180">
        <f t="shared" si="88"/>
        <v>635</v>
      </c>
      <c r="AN48" s="126">
        <f t="shared" si="88"/>
        <v>170</v>
      </c>
      <c r="AO48" s="128">
        <f t="shared" si="88"/>
        <v>49</v>
      </c>
      <c r="AP48" s="127">
        <f t="shared" si="88"/>
        <v>319</v>
      </c>
      <c r="AQ48" s="126">
        <f t="shared" si="88"/>
        <v>100</v>
      </c>
      <c r="AR48" s="179">
        <f t="shared" si="88"/>
        <v>492</v>
      </c>
      <c r="AS48" s="181">
        <f t="shared" si="88"/>
        <v>397</v>
      </c>
      <c r="AT48" s="126">
        <f t="shared" si="88"/>
        <v>320</v>
      </c>
      <c r="AU48" s="128">
        <f t="shared" si="88"/>
        <v>335</v>
      </c>
      <c r="AV48" s="127">
        <f t="shared" ref="AP48:BE49" si="89">SUMIF($A$9:$A$32,$AE48,R$40:R$63)</f>
        <v>307</v>
      </c>
      <c r="AW48" s="180">
        <f t="shared" si="89"/>
        <v>408</v>
      </c>
      <c r="AX48" s="126">
        <f t="shared" si="89"/>
        <v>157</v>
      </c>
      <c r="AY48" s="128">
        <f t="shared" si="89"/>
        <v>22</v>
      </c>
      <c r="AZ48" s="127">
        <f t="shared" si="89"/>
        <v>418</v>
      </c>
      <c r="BA48" s="180">
        <f t="shared" si="89"/>
        <v>244</v>
      </c>
      <c r="BB48" s="126">
        <f t="shared" si="89"/>
        <v>320</v>
      </c>
      <c r="BC48" s="128">
        <f t="shared" si="89"/>
        <v>171</v>
      </c>
      <c r="BD48" s="184">
        <f t="shared" si="89"/>
        <v>507</v>
      </c>
      <c r="BE48" s="185">
        <f t="shared" si="89"/>
        <v>623</v>
      </c>
      <c r="BF48" s="170">
        <f>AF48+AH48+AJ48+AL48+AN48+AP48+AR48+AT48+AV48+AX48+AZ48+BB48+BD48</f>
        <v>4686</v>
      </c>
      <c r="BG48" s="171">
        <f>AG48+AI48+AK48+AM48+AO48+AQ48+AS48+AU48+AW48+AY48+BA48+BC48+BE48</f>
        <v>4284</v>
      </c>
      <c r="BI48" s="146" t="s">
        <v>24</v>
      </c>
      <c r="BJ48" s="129">
        <f t="shared" ref="BJ48:CI48" si="90">B48/B64</f>
        <v>5.4525222551928786E-2</v>
      </c>
      <c r="BK48" s="130">
        <f t="shared" si="90"/>
        <v>4.8756218905472638E-2</v>
      </c>
      <c r="BL48" s="131">
        <f t="shared" si="90"/>
        <v>5.9716265258990431E-2</v>
      </c>
      <c r="BM48" s="132">
        <f t="shared" si="90"/>
        <v>4.5744952721696909E-2</v>
      </c>
      <c r="BN48" s="129">
        <f t="shared" si="90"/>
        <v>8.4851936218678814E-2</v>
      </c>
      <c r="BO48" s="130">
        <f t="shared" si="90"/>
        <v>4.3216752060592563E-2</v>
      </c>
      <c r="BP48" s="131">
        <f t="shared" si="90"/>
        <v>5.2095953477102011E-2</v>
      </c>
      <c r="BQ48" s="132">
        <f t="shared" si="90"/>
        <v>6.2475946119307249E-2</v>
      </c>
      <c r="BR48" s="129">
        <f t="shared" si="90"/>
        <v>7.481005260081823E-2</v>
      </c>
      <c r="BS48" s="130">
        <f t="shared" si="90"/>
        <v>7.048150732728542E-2</v>
      </c>
      <c r="BT48" s="131">
        <f t="shared" si="90"/>
        <v>5.2574230454916916E-2</v>
      </c>
      <c r="BU48" s="129">
        <f t="shared" si="90"/>
        <v>8.1412313977239567E-2</v>
      </c>
      <c r="BV48" s="133">
        <f t="shared" si="90"/>
        <v>5.7995260002788235E-2</v>
      </c>
      <c r="BW48" s="134">
        <f t="shared" si="90"/>
        <v>7.0158377327035282E-2</v>
      </c>
      <c r="BX48" s="129">
        <f t="shared" si="90"/>
        <v>5.2324223312310209E-2</v>
      </c>
      <c r="BY48" s="130">
        <f t="shared" si="90"/>
        <v>6.1087658306431585E-2</v>
      </c>
      <c r="BZ48" s="131">
        <f t="shared" si="90"/>
        <v>7.0452155625657209E-2</v>
      </c>
      <c r="CA48" s="132">
        <f t="shared" si="90"/>
        <v>6.4899257688229059E-2</v>
      </c>
      <c r="CB48" s="129">
        <f t="shared" si="90"/>
        <v>4.8717948717948718E-2</v>
      </c>
      <c r="CC48" s="130">
        <f t="shared" si="90"/>
        <v>5.515832482124617E-2</v>
      </c>
      <c r="CD48" s="131">
        <f t="shared" si="90"/>
        <v>4.549301735082522E-2</v>
      </c>
      <c r="CE48" s="132">
        <f t="shared" si="90"/>
        <v>8.1282456536464209E-2</v>
      </c>
      <c r="CF48" s="129">
        <f t="shared" si="90"/>
        <v>4.6775130737943059E-2</v>
      </c>
      <c r="CG48" s="130">
        <f t="shared" si="90"/>
        <v>5.5372203887055375E-2</v>
      </c>
      <c r="CH48" s="131">
        <f t="shared" si="90"/>
        <v>5.9957818620066286E-2</v>
      </c>
      <c r="CI48" s="129">
        <f t="shared" si="90"/>
        <v>6.4555569140481717E-2</v>
      </c>
      <c r="CJ48" s="135">
        <f t="shared" ref="CJ48" si="91">AB48/AB64</f>
        <v>5.8458798225567953E-2</v>
      </c>
      <c r="CK48" s="136">
        <f t="shared" ref="CK48" si="92">AC48/AC64</f>
        <v>6.2081865826325813E-2</v>
      </c>
    </row>
    <row r="49" spans="1:89" x14ac:dyDescent="0.15">
      <c r="A49" s="137" t="s">
        <v>25</v>
      </c>
      <c r="B49" s="206">
        <v>253</v>
      </c>
      <c r="C49" s="190">
        <v>340</v>
      </c>
      <c r="D49" s="191">
        <v>161</v>
      </c>
      <c r="E49" s="192">
        <v>278</v>
      </c>
      <c r="F49" s="189">
        <v>318</v>
      </c>
      <c r="G49" s="193">
        <v>175</v>
      </c>
      <c r="H49" s="191">
        <v>452</v>
      </c>
      <c r="I49" s="192">
        <v>454</v>
      </c>
      <c r="J49" s="189">
        <v>98</v>
      </c>
      <c r="K49" s="190">
        <v>84</v>
      </c>
      <c r="L49" s="191">
        <v>188</v>
      </c>
      <c r="M49" s="189">
        <v>216</v>
      </c>
      <c r="N49" s="194">
        <v>353</v>
      </c>
      <c r="O49" s="207">
        <v>419</v>
      </c>
      <c r="P49" s="189">
        <v>202</v>
      </c>
      <c r="Q49" s="190">
        <v>223</v>
      </c>
      <c r="R49" s="191">
        <v>288</v>
      </c>
      <c r="S49" s="192">
        <v>312</v>
      </c>
      <c r="T49" s="198">
        <v>60</v>
      </c>
      <c r="U49" s="189">
        <v>73</v>
      </c>
      <c r="V49" s="191">
        <v>247</v>
      </c>
      <c r="W49" s="208">
        <v>305</v>
      </c>
      <c r="X49" s="189">
        <v>146</v>
      </c>
      <c r="Y49" s="193">
        <v>146</v>
      </c>
      <c r="Z49" s="191">
        <v>389</v>
      </c>
      <c r="AA49" s="189">
        <v>575</v>
      </c>
      <c r="AB49" s="172">
        <f t="shared" si="64"/>
        <v>3155</v>
      </c>
      <c r="AC49" s="173">
        <f t="shared" si="65"/>
        <v>3600</v>
      </c>
      <c r="AE49" s="277" t="str">
        <f>$AE$18</f>
        <v>18:00 - 18:59</v>
      </c>
      <c r="AF49" s="126">
        <f t="shared" si="88"/>
        <v>426</v>
      </c>
      <c r="AG49" s="190">
        <f t="shared" si="88"/>
        <v>553</v>
      </c>
      <c r="AH49" s="191">
        <f t="shared" si="88"/>
        <v>162</v>
      </c>
      <c r="AI49" s="192">
        <f t="shared" si="88"/>
        <v>341</v>
      </c>
      <c r="AJ49" s="278">
        <f t="shared" si="88"/>
        <v>238</v>
      </c>
      <c r="AK49" s="193">
        <f t="shared" si="88"/>
        <v>562</v>
      </c>
      <c r="AL49" s="191">
        <f t="shared" si="88"/>
        <v>646</v>
      </c>
      <c r="AM49" s="192">
        <f t="shared" si="88"/>
        <v>668</v>
      </c>
      <c r="AN49" s="278">
        <f t="shared" si="88"/>
        <v>139</v>
      </c>
      <c r="AO49" s="193">
        <f t="shared" si="88"/>
        <v>47</v>
      </c>
      <c r="AP49" s="191">
        <f t="shared" si="89"/>
        <v>300</v>
      </c>
      <c r="AQ49" s="278">
        <f t="shared" si="89"/>
        <v>118</v>
      </c>
      <c r="AR49" s="194">
        <f t="shared" si="89"/>
        <v>619</v>
      </c>
      <c r="AS49" s="195">
        <f t="shared" si="89"/>
        <v>518</v>
      </c>
      <c r="AT49" s="278">
        <f t="shared" si="89"/>
        <v>280</v>
      </c>
      <c r="AU49" s="193">
        <f t="shared" si="89"/>
        <v>354</v>
      </c>
      <c r="AV49" s="191">
        <f t="shared" si="89"/>
        <v>324</v>
      </c>
      <c r="AW49" s="192">
        <f t="shared" si="89"/>
        <v>403</v>
      </c>
      <c r="AX49" s="278">
        <f t="shared" si="89"/>
        <v>125</v>
      </c>
      <c r="AY49" s="193">
        <f t="shared" si="89"/>
        <v>17</v>
      </c>
      <c r="AZ49" s="191">
        <f t="shared" si="89"/>
        <v>502</v>
      </c>
      <c r="BA49" s="192">
        <f t="shared" si="89"/>
        <v>236</v>
      </c>
      <c r="BB49" s="278">
        <f t="shared" si="89"/>
        <v>291</v>
      </c>
      <c r="BC49" s="193">
        <f t="shared" si="89"/>
        <v>232</v>
      </c>
      <c r="BD49" s="191">
        <f t="shared" si="89"/>
        <v>355</v>
      </c>
      <c r="BE49" s="278">
        <f t="shared" si="89"/>
        <v>689</v>
      </c>
      <c r="BF49" s="172">
        <f>SUM(AF49,AH49,AJ49,AL49,AN49,AP49,AR49,AT49,AV49,AX49,AZ49,BB49,BD49)</f>
        <v>4407</v>
      </c>
      <c r="BG49" s="173">
        <f>SUM(AG49,AI49,AK49,AM49,AO49,AQ49,AS49,AU49,AW49,AY49,BA49,BC49,BE49)</f>
        <v>4738</v>
      </c>
      <c r="BI49" s="137" t="s">
        <v>25</v>
      </c>
      <c r="BJ49" s="129">
        <f t="shared" ref="BJ49:CI49" si="93">B49/B64</f>
        <v>4.6921364985163208E-2</v>
      </c>
      <c r="BK49" s="130">
        <f t="shared" si="93"/>
        <v>5.6384742951907131E-2</v>
      </c>
      <c r="BL49" s="131">
        <f t="shared" si="93"/>
        <v>5.3117782909930716E-2</v>
      </c>
      <c r="BM49" s="132">
        <f t="shared" si="93"/>
        <v>7.1045233835931504E-2</v>
      </c>
      <c r="BN49" s="129">
        <f t="shared" si="93"/>
        <v>6.0364464692482918E-2</v>
      </c>
      <c r="BO49" s="130">
        <f t="shared" si="93"/>
        <v>3.8984183559812875E-2</v>
      </c>
      <c r="BP49" s="131">
        <f t="shared" si="93"/>
        <v>5.4761327841046765E-2</v>
      </c>
      <c r="BQ49" s="132">
        <f t="shared" si="93"/>
        <v>5.8242463117382938E-2</v>
      </c>
      <c r="BR49" s="129">
        <f t="shared" si="93"/>
        <v>5.727644652250146E-2</v>
      </c>
      <c r="BS49" s="130">
        <f t="shared" si="93"/>
        <v>5.861828332170272E-2</v>
      </c>
      <c r="BT49" s="131">
        <f t="shared" si="93"/>
        <v>5.1212203759193678E-2</v>
      </c>
      <c r="BU49" s="129">
        <f t="shared" si="93"/>
        <v>6.3028888240443531E-2</v>
      </c>
      <c r="BV49" s="133">
        <f t="shared" si="93"/>
        <v>4.9212323992750592E-2</v>
      </c>
      <c r="BW49" s="134">
        <f t="shared" si="93"/>
        <v>5.8210614059460965E-2</v>
      </c>
      <c r="BX49" s="129">
        <f t="shared" si="93"/>
        <v>4.7185237094136884E-2</v>
      </c>
      <c r="BY49" s="130">
        <f t="shared" si="93"/>
        <v>5.5376210578594487E-2</v>
      </c>
      <c r="BZ49" s="131">
        <f t="shared" si="93"/>
        <v>6.0567823343848581E-2</v>
      </c>
      <c r="CA49" s="132">
        <f t="shared" si="93"/>
        <v>6.6171792152704134E-2</v>
      </c>
      <c r="CB49" s="129">
        <f t="shared" si="93"/>
        <v>5.128205128205128E-2</v>
      </c>
      <c r="CC49" s="130">
        <f t="shared" si="93"/>
        <v>7.4565883554647605E-2</v>
      </c>
      <c r="CD49" s="131">
        <f t="shared" si="93"/>
        <v>5.2264071096064325E-2</v>
      </c>
      <c r="CE49" s="132">
        <f t="shared" si="93"/>
        <v>6.8864303454504408E-2</v>
      </c>
      <c r="CF49" s="129">
        <f t="shared" si="93"/>
        <v>4.2417199302730968E-2</v>
      </c>
      <c r="CG49" s="130">
        <f t="shared" si="93"/>
        <v>5.3538687202053542E-2</v>
      </c>
      <c r="CH49" s="131">
        <f t="shared" si="93"/>
        <v>5.8601988550768307E-2</v>
      </c>
      <c r="CI49" s="129">
        <f t="shared" si="93"/>
        <v>7.0301992908668537E-2</v>
      </c>
      <c r="CJ49" s="135">
        <f t="shared" ref="CJ49" si="94">AB49/AB64</f>
        <v>5.3014518080387152E-2</v>
      </c>
      <c r="CK49" s="136">
        <f t="shared" ref="CK49" si="95">AC49/AC64</f>
        <v>6.0666318397061055E-2</v>
      </c>
    </row>
    <row r="50" spans="1:89" ht="14" thickBot="1" x14ac:dyDescent="0.2">
      <c r="A50" s="146" t="s">
        <v>26</v>
      </c>
      <c r="B50" s="203">
        <v>214</v>
      </c>
      <c r="C50" s="197">
        <v>332</v>
      </c>
      <c r="D50" s="198">
        <v>144</v>
      </c>
      <c r="E50" s="199">
        <v>252</v>
      </c>
      <c r="F50" s="196">
        <v>306</v>
      </c>
      <c r="G50" s="200">
        <v>193</v>
      </c>
      <c r="H50" s="198">
        <v>455</v>
      </c>
      <c r="I50" s="199">
        <v>482</v>
      </c>
      <c r="J50" s="196">
        <v>120</v>
      </c>
      <c r="K50" s="197">
        <v>51</v>
      </c>
      <c r="L50" s="198">
        <v>214</v>
      </c>
      <c r="M50" s="196">
        <v>165</v>
      </c>
      <c r="N50" s="201">
        <v>368</v>
      </c>
      <c r="O50" s="204">
        <v>309</v>
      </c>
      <c r="P50" s="196">
        <v>240</v>
      </c>
      <c r="Q50" s="197">
        <v>152</v>
      </c>
      <c r="R50" s="198">
        <v>273</v>
      </c>
      <c r="S50" s="199">
        <v>276</v>
      </c>
      <c r="T50" s="196">
        <v>49</v>
      </c>
      <c r="U50" s="200">
        <v>40</v>
      </c>
      <c r="V50" s="198">
        <v>234</v>
      </c>
      <c r="W50" s="205">
        <v>226</v>
      </c>
      <c r="X50" s="196">
        <v>123</v>
      </c>
      <c r="Y50" s="200">
        <v>107</v>
      </c>
      <c r="Z50" s="198">
        <v>356</v>
      </c>
      <c r="AA50" s="196">
        <v>454</v>
      </c>
      <c r="AB50" s="172">
        <f t="shared" si="64"/>
        <v>3096</v>
      </c>
      <c r="AC50" s="173">
        <f t="shared" si="65"/>
        <v>3039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3.9688427299703267E-2</v>
      </c>
      <c r="BK50" s="130">
        <f t="shared" si="96"/>
        <v>5.5058043117744614E-2</v>
      </c>
      <c r="BL50" s="131">
        <f t="shared" si="96"/>
        <v>4.7509072913229956E-2</v>
      </c>
      <c r="BM50" s="132">
        <f t="shared" si="96"/>
        <v>6.4400715563506267E-2</v>
      </c>
      <c r="BN50" s="129">
        <f t="shared" si="96"/>
        <v>5.808656036446469E-2</v>
      </c>
      <c r="BO50" s="130">
        <f t="shared" si="96"/>
        <v>4.2993985297393629E-2</v>
      </c>
      <c r="BP50" s="131">
        <f t="shared" si="96"/>
        <v>5.5124787981584683E-2</v>
      </c>
      <c r="BQ50" s="132">
        <f t="shared" si="96"/>
        <v>6.1834509300833868E-2</v>
      </c>
      <c r="BR50" s="129">
        <f t="shared" si="96"/>
        <v>7.0134424313267094E-2</v>
      </c>
      <c r="BS50" s="130">
        <f t="shared" si="96"/>
        <v>3.5589672016748078E-2</v>
      </c>
      <c r="BT50" s="131">
        <f t="shared" si="96"/>
        <v>5.8294742576954509E-2</v>
      </c>
      <c r="BU50" s="129">
        <f t="shared" si="96"/>
        <v>4.8147067405894368E-2</v>
      </c>
      <c r="BV50" s="133">
        <f t="shared" si="96"/>
        <v>5.1303499233235746E-2</v>
      </c>
      <c r="BW50" s="134">
        <f t="shared" si="96"/>
        <v>4.2928591275354262E-2</v>
      </c>
      <c r="BX50" s="129">
        <f t="shared" si="96"/>
        <v>5.6061667834618079E-2</v>
      </c>
      <c r="BY50" s="130">
        <f t="shared" si="96"/>
        <v>3.7745219766575612E-2</v>
      </c>
      <c r="BZ50" s="131">
        <f t="shared" si="96"/>
        <v>5.7413249211356467E-2</v>
      </c>
      <c r="CA50" s="132">
        <f t="shared" si="96"/>
        <v>5.8536585365853662E-2</v>
      </c>
      <c r="CB50" s="129">
        <f t="shared" si="96"/>
        <v>4.1880341880341877E-2</v>
      </c>
      <c r="CC50" s="130">
        <f t="shared" si="96"/>
        <v>4.0858018386108273E-2</v>
      </c>
      <c r="CD50" s="131">
        <f t="shared" si="96"/>
        <v>4.9513330512060937E-2</v>
      </c>
      <c r="CE50" s="132">
        <f t="shared" si="96"/>
        <v>5.1027319936780315E-2</v>
      </c>
      <c r="CF50" s="129">
        <f t="shared" si="96"/>
        <v>3.5735037768739104E-2</v>
      </c>
      <c r="CG50" s="130">
        <f t="shared" si="96"/>
        <v>3.9237257059039236E-2</v>
      </c>
      <c r="CH50" s="131">
        <f t="shared" si="96"/>
        <v>5.363061163000904E-2</v>
      </c>
      <c r="CI50" s="129">
        <f t="shared" si="96"/>
        <v>5.5508008313974816E-2</v>
      </c>
      <c r="CJ50" s="135">
        <f t="shared" ref="CJ50" si="97">AB50/AB64</f>
        <v>5.2023121387283239E-2</v>
      </c>
      <c r="CK50" s="136">
        <f t="shared" ref="CK50" si="98">AC50/AC64</f>
        <v>5.1212483780185704E-2</v>
      </c>
    </row>
    <row r="51" spans="1:89" ht="15" thickTop="1" thickBot="1" x14ac:dyDescent="0.2">
      <c r="A51" s="137" t="s">
        <v>27</v>
      </c>
      <c r="B51" s="206">
        <v>235</v>
      </c>
      <c r="C51" s="190">
        <v>406</v>
      </c>
      <c r="D51" s="191">
        <v>96</v>
      </c>
      <c r="E51" s="192">
        <v>243</v>
      </c>
      <c r="F51" s="189">
        <v>248</v>
      </c>
      <c r="G51" s="193">
        <v>219</v>
      </c>
      <c r="H51" s="191">
        <v>456</v>
      </c>
      <c r="I51" s="192">
        <v>472</v>
      </c>
      <c r="J51" s="189">
        <v>96</v>
      </c>
      <c r="K51" s="190">
        <v>44</v>
      </c>
      <c r="L51" s="191">
        <v>224</v>
      </c>
      <c r="M51" s="189">
        <v>168</v>
      </c>
      <c r="N51" s="194">
        <v>412</v>
      </c>
      <c r="O51" s="207">
        <v>330</v>
      </c>
      <c r="P51" s="189">
        <v>275</v>
      </c>
      <c r="Q51" s="190">
        <v>159</v>
      </c>
      <c r="R51" s="191">
        <v>247</v>
      </c>
      <c r="S51" s="192">
        <v>248</v>
      </c>
      <c r="T51" s="189">
        <v>65</v>
      </c>
      <c r="U51" s="193">
        <v>33</v>
      </c>
      <c r="V51" s="191">
        <v>273</v>
      </c>
      <c r="W51" s="208">
        <v>248</v>
      </c>
      <c r="X51" s="189">
        <v>154</v>
      </c>
      <c r="Y51" s="193">
        <v>110</v>
      </c>
      <c r="Z51" s="191">
        <v>404</v>
      </c>
      <c r="AA51" s="189">
        <v>483</v>
      </c>
      <c r="AB51" s="172">
        <f t="shared" si="64"/>
        <v>3185</v>
      </c>
      <c r="AC51" s="173">
        <f t="shared" si="65"/>
        <v>3163</v>
      </c>
      <c r="AE51" s="269" t="s">
        <v>13</v>
      </c>
      <c r="AF51" s="20">
        <f t="shared" ref="AF51:BG51" si="99">SUM(AF48:AF50)</f>
        <v>817</v>
      </c>
      <c r="AG51" s="21">
        <f t="shared" si="99"/>
        <v>1146</v>
      </c>
      <c r="AH51" s="20">
        <f t="shared" si="99"/>
        <v>375</v>
      </c>
      <c r="AI51" s="21">
        <f t="shared" si="99"/>
        <v>614</v>
      </c>
      <c r="AJ51" s="20">
        <f t="shared" si="99"/>
        <v>625</v>
      </c>
      <c r="AK51" s="21">
        <f t="shared" si="99"/>
        <v>996</v>
      </c>
      <c r="AL51" s="20">
        <f t="shared" si="99"/>
        <v>1331</v>
      </c>
      <c r="AM51" s="21">
        <f t="shared" si="99"/>
        <v>1303</v>
      </c>
      <c r="AN51" s="20">
        <f t="shared" si="99"/>
        <v>309</v>
      </c>
      <c r="AO51" s="21">
        <f t="shared" si="99"/>
        <v>96</v>
      </c>
      <c r="AP51" s="20">
        <f t="shared" si="99"/>
        <v>619</v>
      </c>
      <c r="AQ51" s="21">
        <f t="shared" si="99"/>
        <v>218</v>
      </c>
      <c r="AR51" s="20">
        <f t="shared" si="99"/>
        <v>1111</v>
      </c>
      <c r="AS51" s="21">
        <f t="shared" si="99"/>
        <v>915</v>
      </c>
      <c r="AT51" s="20">
        <f t="shared" si="99"/>
        <v>600</v>
      </c>
      <c r="AU51" s="21">
        <f t="shared" si="99"/>
        <v>689</v>
      </c>
      <c r="AV51" s="20">
        <f t="shared" si="99"/>
        <v>631</v>
      </c>
      <c r="AW51" s="21">
        <f t="shared" si="99"/>
        <v>811</v>
      </c>
      <c r="AX51" s="20">
        <f t="shared" si="99"/>
        <v>282</v>
      </c>
      <c r="AY51" s="21">
        <f t="shared" si="99"/>
        <v>39</v>
      </c>
      <c r="AZ51" s="20">
        <f t="shared" si="99"/>
        <v>920</v>
      </c>
      <c r="BA51" s="21">
        <f t="shared" si="99"/>
        <v>480</v>
      </c>
      <c r="BB51" s="20">
        <f t="shared" si="99"/>
        <v>611</v>
      </c>
      <c r="BC51" s="21">
        <f t="shared" si="99"/>
        <v>403</v>
      </c>
      <c r="BD51" s="20">
        <f t="shared" si="99"/>
        <v>862</v>
      </c>
      <c r="BE51" s="21">
        <f t="shared" si="99"/>
        <v>1312</v>
      </c>
      <c r="BF51" s="174">
        <f t="shared" si="99"/>
        <v>9093</v>
      </c>
      <c r="BG51" s="175">
        <f t="shared" si="99"/>
        <v>9022</v>
      </c>
      <c r="BI51" s="137" t="s">
        <v>27</v>
      </c>
      <c r="BJ51" s="129">
        <f t="shared" ref="BJ51:CI51" si="100">B51/B64</f>
        <v>4.3583086053412462E-2</v>
      </c>
      <c r="BK51" s="130">
        <f t="shared" si="100"/>
        <v>6.7330016583747931E-2</v>
      </c>
      <c r="BL51" s="131">
        <f t="shared" si="100"/>
        <v>3.1672715275486638E-2</v>
      </c>
      <c r="BM51" s="132">
        <f t="shared" si="100"/>
        <v>6.2100690007666749E-2</v>
      </c>
      <c r="BN51" s="129">
        <f t="shared" si="100"/>
        <v>4.7076689445709946E-2</v>
      </c>
      <c r="BO51" s="130">
        <f t="shared" si="100"/>
        <v>4.8785921140565826E-2</v>
      </c>
      <c r="BP51" s="131">
        <f t="shared" si="100"/>
        <v>5.5245941361763994E-2</v>
      </c>
      <c r="BQ51" s="132">
        <f t="shared" si="100"/>
        <v>6.0551635663887104E-2</v>
      </c>
      <c r="BR51" s="129">
        <f t="shared" si="100"/>
        <v>5.6107539450613676E-2</v>
      </c>
      <c r="BS51" s="130">
        <f t="shared" si="100"/>
        <v>3.0704815073272853E-2</v>
      </c>
      <c r="BT51" s="131">
        <f t="shared" si="100"/>
        <v>6.1018795968400978E-2</v>
      </c>
      <c r="BU51" s="129">
        <f t="shared" si="100"/>
        <v>4.9022468631456081E-2</v>
      </c>
      <c r="BV51" s="133">
        <f t="shared" si="100"/>
        <v>5.7437613271992191E-2</v>
      </c>
      <c r="BW51" s="134">
        <f t="shared" si="100"/>
        <v>4.5846068352320087E-2</v>
      </c>
      <c r="BX51" s="129">
        <f t="shared" si="100"/>
        <v>6.4237327727166546E-2</v>
      </c>
      <c r="BY51" s="130">
        <f t="shared" si="100"/>
        <v>3.9483486466352122E-2</v>
      </c>
      <c r="BZ51" s="131">
        <f t="shared" si="100"/>
        <v>5.1945320715036804E-2</v>
      </c>
      <c r="CA51" s="132">
        <f t="shared" si="100"/>
        <v>5.259809119830329E-2</v>
      </c>
      <c r="CB51" s="129">
        <f t="shared" si="100"/>
        <v>5.5555555555555552E-2</v>
      </c>
      <c r="CC51" s="130">
        <f t="shared" si="100"/>
        <v>3.3707865168539325E-2</v>
      </c>
      <c r="CD51" s="131">
        <f t="shared" si="100"/>
        <v>5.7765552264071096E-2</v>
      </c>
      <c r="CE51" s="132">
        <f t="shared" si="100"/>
        <v>5.5994581169564232E-2</v>
      </c>
      <c r="CF51" s="129">
        <f t="shared" si="100"/>
        <v>4.4741429401510747E-2</v>
      </c>
      <c r="CG51" s="130">
        <f t="shared" si="100"/>
        <v>4.0337367070040341E-2</v>
      </c>
      <c r="CH51" s="131">
        <f t="shared" si="100"/>
        <v>6.0861705332931608E-2</v>
      </c>
      <c r="CI51" s="129">
        <f t="shared" si="100"/>
        <v>5.9053674043281573E-2</v>
      </c>
      <c r="CJ51" s="135">
        <f t="shared" ref="CJ51" si="101">AB51/AB64</f>
        <v>5.3518618093829816E-2</v>
      </c>
      <c r="CK51" s="136">
        <f t="shared" ref="CK51" si="102">AC51/AC64</f>
        <v>5.3302101413862255E-2</v>
      </c>
    </row>
    <row r="52" spans="1:89" ht="14" thickTop="1" x14ac:dyDescent="0.15">
      <c r="A52" s="146" t="s">
        <v>28</v>
      </c>
      <c r="B52" s="203">
        <v>210</v>
      </c>
      <c r="C52" s="197">
        <v>412</v>
      </c>
      <c r="D52" s="198">
        <v>151</v>
      </c>
      <c r="E52" s="199">
        <v>311</v>
      </c>
      <c r="F52" s="196">
        <v>250</v>
      </c>
      <c r="G52" s="200">
        <v>282</v>
      </c>
      <c r="H52" s="198">
        <v>487</v>
      </c>
      <c r="I52" s="199">
        <v>472</v>
      </c>
      <c r="J52" s="196">
        <v>117</v>
      </c>
      <c r="K52" s="197">
        <v>46</v>
      </c>
      <c r="L52" s="198">
        <v>348</v>
      </c>
      <c r="M52" s="196">
        <v>148</v>
      </c>
      <c r="N52" s="201">
        <v>527</v>
      </c>
      <c r="O52" s="204">
        <v>322</v>
      </c>
      <c r="P52" s="196">
        <v>270</v>
      </c>
      <c r="Q52" s="197">
        <v>198</v>
      </c>
      <c r="R52" s="198">
        <v>264</v>
      </c>
      <c r="S52" s="199">
        <v>295</v>
      </c>
      <c r="T52" s="196">
        <v>90</v>
      </c>
      <c r="U52" s="200">
        <v>24</v>
      </c>
      <c r="V52" s="198">
        <v>364</v>
      </c>
      <c r="W52" s="205">
        <v>249</v>
      </c>
      <c r="X52" s="196">
        <v>206</v>
      </c>
      <c r="Y52" s="200">
        <v>105</v>
      </c>
      <c r="Z52" s="198">
        <v>450</v>
      </c>
      <c r="AA52" s="196">
        <v>444</v>
      </c>
      <c r="AB52" s="172">
        <f t="shared" si="64"/>
        <v>3734</v>
      </c>
      <c r="AC52" s="173">
        <f t="shared" si="65"/>
        <v>3308</v>
      </c>
      <c r="BI52" s="146" t="s">
        <v>28</v>
      </c>
      <c r="BJ52" s="129">
        <f t="shared" ref="BJ52:CI52" si="103">B52/B64</f>
        <v>3.8946587537091987E-2</v>
      </c>
      <c r="BK52" s="130">
        <f t="shared" si="103"/>
        <v>6.8325041459369823E-2</v>
      </c>
      <c r="BL52" s="131">
        <f t="shared" si="103"/>
        <v>4.9818541735400859E-2</v>
      </c>
      <c r="BM52" s="132">
        <f t="shared" si="103"/>
        <v>7.9478660874009704E-2</v>
      </c>
      <c r="BN52" s="129">
        <f t="shared" si="103"/>
        <v>4.7456340167046321E-2</v>
      </c>
      <c r="BO52" s="130">
        <f t="shared" si="103"/>
        <v>6.2820227222098457E-2</v>
      </c>
      <c r="BP52" s="131">
        <f t="shared" si="103"/>
        <v>5.9001696147322508E-2</v>
      </c>
      <c r="BQ52" s="132">
        <f t="shared" si="103"/>
        <v>6.0551635663887104E-2</v>
      </c>
      <c r="BR52" s="129">
        <f t="shared" si="103"/>
        <v>6.8381063705435424E-2</v>
      </c>
      <c r="BS52" s="130">
        <f t="shared" si="103"/>
        <v>3.2100488485694349E-2</v>
      </c>
      <c r="BT52" s="131">
        <f t="shared" si="103"/>
        <v>9.4797058022337233E-2</v>
      </c>
      <c r="BU52" s="129">
        <f t="shared" si="103"/>
        <v>4.3186460461044643E-2</v>
      </c>
      <c r="BV52" s="133">
        <f t="shared" si="103"/>
        <v>7.3469956782378359E-2</v>
      </c>
      <c r="BW52" s="134">
        <f t="shared" si="103"/>
        <v>4.4734648513475965E-2</v>
      </c>
      <c r="BX52" s="129">
        <f t="shared" si="103"/>
        <v>6.3069376313945338E-2</v>
      </c>
      <c r="BY52" s="130">
        <f t="shared" si="103"/>
        <v>4.9168115222249814E-2</v>
      </c>
      <c r="BZ52" s="131">
        <f t="shared" si="103"/>
        <v>5.5520504731861202E-2</v>
      </c>
      <c r="CA52" s="132">
        <f t="shared" si="103"/>
        <v>6.2566277836691414E-2</v>
      </c>
      <c r="CB52" s="129">
        <f t="shared" si="103"/>
        <v>7.6923076923076927E-2</v>
      </c>
      <c r="CC52" s="130">
        <f t="shared" si="103"/>
        <v>2.4514811031664963E-2</v>
      </c>
      <c r="CD52" s="131">
        <f t="shared" si="103"/>
        <v>7.702073635209479E-2</v>
      </c>
      <c r="CE52" s="132">
        <f t="shared" si="103"/>
        <v>5.6220365771054416E-2</v>
      </c>
      <c r="CF52" s="129">
        <f t="shared" si="103"/>
        <v>5.9848925043579311E-2</v>
      </c>
      <c r="CG52" s="130">
        <f t="shared" si="103"/>
        <v>3.8503850385038507E-2</v>
      </c>
      <c r="CH52" s="131">
        <f t="shared" si="103"/>
        <v>6.7791503464899067E-2</v>
      </c>
      <c r="CI52" s="129">
        <f t="shared" si="103"/>
        <v>5.4285364959041446E-2</v>
      </c>
      <c r="CJ52" s="135">
        <f t="shared" ref="CJ52" si="104">AB52/AB64</f>
        <v>6.2743648339830621E-2</v>
      </c>
      <c r="CK52" s="136">
        <f t="shared" ref="CK52" si="105">AC52/AC64</f>
        <v>5.5745605904854993E-2</v>
      </c>
    </row>
    <row r="53" spans="1:89" x14ac:dyDescent="0.15">
      <c r="A53" s="137" t="s">
        <v>29</v>
      </c>
      <c r="B53" s="206">
        <v>243</v>
      </c>
      <c r="C53" s="190">
        <v>514</v>
      </c>
      <c r="D53" s="191">
        <v>218</v>
      </c>
      <c r="E53" s="192">
        <v>336</v>
      </c>
      <c r="F53" s="189">
        <v>330</v>
      </c>
      <c r="G53" s="193">
        <v>322</v>
      </c>
      <c r="H53" s="191">
        <v>560</v>
      </c>
      <c r="I53" s="192">
        <v>565</v>
      </c>
      <c r="J53" s="189">
        <v>192</v>
      </c>
      <c r="K53" s="190">
        <v>54</v>
      </c>
      <c r="L53" s="191">
        <v>345</v>
      </c>
      <c r="M53" s="189">
        <v>134</v>
      </c>
      <c r="N53" s="194">
        <v>519</v>
      </c>
      <c r="O53" s="207">
        <v>407</v>
      </c>
      <c r="P53" s="189">
        <v>292</v>
      </c>
      <c r="Q53" s="190">
        <v>280</v>
      </c>
      <c r="R53" s="191">
        <v>300</v>
      </c>
      <c r="S53" s="192">
        <v>361</v>
      </c>
      <c r="T53" s="189">
        <v>175</v>
      </c>
      <c r="U53" s="193">
        <v>18</v>
      </c>
      <c r="V53" s="191">
        <v>421</v>
      </c>
      <c r="W53" s="208">
        <v>219</v>
      </c>
      <c r="X53" s="189">
        <v>288</v>
      </c>
      <c r="Y53" s="193">
        <v>153</v>
      </c>
      <c r="Z53" s="191">
        <v>516</v>
      </c>
      <c r="AA53" s="189">
        <v>621</v>
      </c>
      <c r="AB53" s="172">
        <f t="shared" si="64"/>
        <v>4399</v>
      </c>
      <c r="AC53" s="173">
        <f t="shared" si="65"/>
        <v>3984</v>
      </c>
      <c r="BI53" s="137" t="s">
        <v>29</v>
      </c>
      <c r="BJ53" s="129">
        <f t="shared" ref="BJ53:CI53" si="106">B53/B64</f>
        <v>4.5066765578635017E-2</v>
      </c>
      <c r="BK53" s="130">
        <f t="shared" si="106"/>
        <v>8.5240464344941952E-2</v>
      </c>
      <c r="BL53" s="131">
        <f t="shared" si="106"/>
        <v>7.1923457604750912E-2</v>
      </c>
      <c r="BM53" s="132">
        <f t="shared" si="106"/>
        <v>8.5867620751341675E-2</v>
      </c>
      <c r="BN53" s="129">
        <f t="shared" si="106"/>
        <v>6.2642369020501146E-2</v>
      </c>
      <c r="BO53" s="130">
        <f t="shared" si="106"/>
        <v>7.1730897750055686E-2</v>
      </c>
      <c r="BP53" s="131">
        <f t="shared" si="106"/>
        <v>6.7845892900411917E-2</v>
      </c>
      <c r="BQ53" s="132">
        <f t="shared" si="106"/>
        <v>7.2482360487491987E-2</v>
      </c>
      <c r="BR53" s="129">
        <f t="shared" si="106"/>
        <v>0.11221507890122735</v>
      </c>
      <c r="BS53" s="130">
        <f t="shared" si="106"/>
        <v>3.7683182135380321E-2</v>
      </c>
      <c r="BT53" s="131">
        <f t="shared" si="106"/>
        <v>9.3979842004903294E-2</v>
      </c>
      <c r="BU53" s="129">
        <f t="shared" si="106"/>
        <v>3.9101254741756637E-2</v>
      </c>
      <c r="BV53" s="133">
        <f t="shared" si="106"/>
        <v>7.2354663320786286E-2</v>
      </c>
      <c r="BW53" s="134">
        <f t="shared" si="106"/>
        <v>5.6543484301194775E-2</v>
      </c>
      <c r="BX53" s="129">
        <f t="shared" si="106"/>
        <v>6.8208362532118663E-2</v>
      </c>
      <c r="BY53" s="130">
        <f t="shared" si="106"/>
        <v>6.9530667991060349E-2</v>
      </c>
      <c r="BZ53" s="131">
        <f t="shared" si="106"/>
        <v>6.3091482649842268E-2</v>
      </c>
      <c r="CA53" s="132">
        <f t="shared" si="106"/>
        <v>7.6564156945917283E-2</v>
      </c>
      <c r="CB53" s="129">
        <f t="shared" si="106"/>
        <v>0.14957264957264957</v>
      </c>
      <c r="CC53" s="130">
        <f t="shared" si="106"/>
        <v>1.8386108273748723E-2</v>
      </c>
      <c r="CD53" s="131">
        <f t="shared" si="106"/>
        <v>8.9081675835801941E-2</v>
      </c>
      <c r="CE53" s="132">
        <f t="shared" si="106"/>
        <v>4.9446827726349063E-2</v>
      </c>
      <c r="CF53" s="129">
        <f t="shared" si="106"/>
        <v>8.367228355607205E-2</v>
      </c>
      <c r="CG53" s="130">
        <f t="shared" si="106"/>
        <v>5.6105610561056105E-2</v>
      </c>
      <c r="CH53" s="131">
        <f t="shared" si="106"/>
        <v>7.7734257306417601E-2</v>
      </c>
      <c r="CI53" s="129">
        <f t="shared" si="106"/>
        <v>7.5926152341362019E-2</v>
      </c>
      <c r="CJ53" s="135">
        <f t="shared" ref="CJ53" si="107">AB53/AB64</f>
        <v>7.3917865304476402E-2</v>
      </c>
      <c r="CK53" s="136">
        <f t="shared" ref="CK53" si="108">AC53/AC64</f>
        <v>6.7137392359414239E-2</v>
      </c>
    </row>
    <row r="54" spans="1:89" x14ac:dyDescent="0.15">
      <c r="A54" s="146" t="s">
        <v>30</v>
      </c>
      <c r="B54" s="203">
        <v>391</v>
      </c>
      <c r="C54" s="197">
        <v>593</v>
      </c>
      <c r="D54" s="198">
        <v>213</v>
      </c>
      <c r="E54" s="199">
        <v>273</v>
      </c>
      <c r="F54" s="196">
        <v>387</v>
      </c>
      <c r="G54" s="200">
        <v>434</v>
      </c>
      <c r="H54" s="198">
        <v>685</v>
      </c>
      <c r="I54" s="199">
        <v>635</v>
      </c>
      <c r="J54" s="196">
        <v>170</v>
      </c>
      <c r="K54" s="197">
        <v>49</v>
      </c>
      <c r="L54" s="198">
        <v>319</v>
      </c>
      <c r="M54" s="196">
        <v>100</v>
      </c>
      <c r="N54" s="201">
        <v>492</v>
      </c>
      <c r="O54" s="204">
        <v>397</v>
      </c>
      <c r="P54" s="196">
        <v>320</v>
      </c>
      <c r="Q54" s="197">
        <v>335</v>
      </c>
      <c r="R54" s="198">
        <v>307</v>
      </c>
      <c r="S54" s="199">
        <v>408</v>
      </c>
      <c r="T54" s="196">
        <v>157</v>
      </c>
      <c r="U54" s="200">
        <v>22</v>
      </c>
      <c r="V54" s="198">
        <v>418</v>
      </c>
      <c r="W54" s="205">
        <v>244</v>
      </c>
      <c r="X54" s="196">
        <v>320</v>
      </c>
      <c r="Y54" s="200">
        <v>171</v>
      </c>
      <c r="Z54" s="198">
        <v>507</v>
      </c>
      <c r="AA54" s="196">
        <v>623</v>
      </c>
      <c r="AB54" s="172">
        <f t="shared" si="64"/>
        <v>4686</v>
      </c>
      <c r="AC54" s="173">
        <f t="shared" si="65"/>
        <v>4284</v>
      </c>
      <c r="BI54" s="146" t="s">
        <v>30</v>
      </c>
      <c r="BJ54" s="129">
        <f t="shared" ref="BJ54:CI54" si="109">B54/B64</f>
        <v>7.2514836795252224E-2</v>
      </c>
      <c r="BK54" s="130">
        <f t="shared" si="109"/>
        <v>9.8341625207296848E-2</v>
      </c>
      <c r="BL54" s="131">
        <f t="shared" si="109"/>
        <v>7.0273837017485977E-2</v>
      </c>
      <c r="BM54" s="132">
        <f t="shared" si="109"/>
        <v>6.9767441860465115E-2</v>
      </c>
      <c r="BN54" s="129">
        <f t="shared" si="109"/>
        <v>7.3462414578587695E-2</v>
      </c>
      <c r="BO54" s="130">
        <f t="shared" si="109"/>
        <v>9.668077522833593E-2</v>
      </c>
      <c r="BP54" s="131">
        <f t="shared" si="109"/>
        <v>8.299006542282529E-2</v>
      </c>
      <c r="BQ54" s="132">
        <f t="shared" si="109"/>
        <v>8.14624759461193E-2</v>
      </c>
      <c r="BR54" s="129">
        <f t="shared" si="109"/>
        <v>9.9357101110461712E-2</v>
      </c>
      <c r="BS54" s="130">
        <f t="shared" si="109"/>
        <v>3.4193998604326585E-2</v>
      </c>
      <c r="BT54" s="131">
        <f t="shared" si="109"/>
        <v>8.6897303187142463E-2</v>
      </c>
      <c r="BU54" s="129">
        <f t="shared" si="109"/>
        <v>2.9180040852057193E-2</v>
      </c>
      <c r="BV54" s="133">
        <f t="shared" si="109"/>
        <v>6.8590547887913009E-2</v>
      </c>
      <c r="BW54" s="134">
        <f t="shared" si="109"/>
        <v>5.515420950263962E-2</v>
      </c>
      <c r="BX54" s="129">
        <f t="shared" si="109"/>
        <v>7.4748890446157443E-2</v>
      </c>
      <c r="BY54" s="130">
        <f t="shared" si="109"/>
        <v>8.3188477775018629E-2</v>
      </c>
      <c r="BZ54" s="131">
        <f t="shared" si="109"/>
        <v>6.4563617245005256E-2</v>
      </c>
      <c r="CA54" s="132">
        <f t="shared" si="109"/>
        <v>8.6532343584305407E-2</v>
      </c>
      <c r="CB54" s="129">
        <f t="shared" si="109"/>
        <v>0.13418803418803418</v>
      </c>
      <c r="CC54" s="130">
        <f t="shared" si="109"/>
        <v>2.247191011235955E-2</v>
      </c>
      <c r="CD54" s="131">
        <f t="shared" si="109"/>
        <v>8.8446889547185784E-2</v>
      </c>
      <c r="CE54" s="132">
        <f t="shared" si="109"/>
        <v>5.5091442763603525E-2</v>
      </c>
      <c r="CF54" s="129">
        <f t="shared" si="109"/>
        <v>9.2969203951191168E-2</v>
      </c>
      <c r="CG54" s="130">
        <f t="shared" si="109"/>
        <v>6.2706270627062702E-2</v>
      </c>
      <c r="CH54" s="131">
        <f t="shared" si="109"/>
        <v>7.6378427237119614E-2</v>
      </c>
      <c r="CI54" s="129">
        <f t="shared" si="109"/>
        <v>7.6170681012348695E-2</v>
      </c>
      <c r="CJ54" s="135">
        <f t="shared" ref="CJ54" si="110">AB54/AB64</f>
        <v>7.8740422099744592E-2</v>
      </c>
      <c r="CK54" s="136">
        <f t="shared" ref="CK54" si="111">AC54/AC64</f>
        <v>7.219291889250265E-2</v>
      </c>
    </row>
    <row r="55" spans="1:89" x14ac:dyDescent="0.15">
      <c r="A55" s="137" t="s">
        <v>31</v>
      </c>
      <c r="B55" s="206">
        <v>426</v>
      </c>
      <c r="C55" s="190">
        <v>553</v>
      </c>
      <c r="D55" s="191">
        <v>162</v>
      </c>
      <c r="E55" s="192">
        <v>341</v>
      </c>
      <c r="F55" s="189">
        <v>238</v>
      </c>
      <c r="G55" s="193">
        <v>562</v>
      </c>
      <c r="H55" s="191">
        <v>646</v>
      </c>
      <c r="I55" s="192">
        <v>668</v>
      </c>
      <c r="J55" s="189">
        <v>139</v>
      </c>
      <c r="K55" s="190">
        <v>47</v>
      </c>
      <c r="L55" s="191">
        <v>300</v>
      </c>
      <c r="M55" s="189">
        <v>118</v>
      </c>
      <c r="N55" s="194">
        <v>619</v>
      </c>
      <c r="O55" s="207">
        <v>518</v>
      </c>
      <c r="P55" s="189">
        <v>280</v>
      </c>
      <c r="Q55" s="190">
        <v>354</v>
      </c>
      <c r="R55" s="191">
        <v>324</v>
      </c>
      <c r="S55" s="192">
        <v>403</v>
      </c>
      <c r="T55" s="189">
        <v>125</v>
      </c>
      <c r="U55" s="193">
        <v>17</v>
      </c>
      <c r="V55" s="191">
        <v>502</v>
      </c>
      <c r="W55" s="208">
        <v>236</v>
      </c>
      <c r="X55" s="189">
        <v>291</v>
      </c>
      <c r="Y55" s="193">
        <v>232</v>
      </c>
      <c r="Z55" s="191">
        <v>355</v>
      </c>
      <c r="AA55" s="189">
        <v>689</v>
      </c>
      <c r="AB55" s="172">
        <f t="shared" si="64"/>
        <v>4407</v>
      </c>
      <c r="AC55" s="173">
        <f t="shared" si="65"/>
        <v>4738</v>
      </c>
      <c r="BI55" s="137" t="s">
        <v>31</v>
      </c>
      <c r="BJ55" s="129">
        <f t="shared" ref="BJ55:CI55" si="112">B55/B64</f>
        <v>7.9005934718100884E-2</v>
      </c>
      <c r="BK55" s="130">
        <f t="shared" si="112"/>
        <v>9.1708126036484247E-2</v>
      </c>
      <c r="BL55" s="131">
        <f t="shared" si="112"/>
        <v>5.3447707027383703E-2</v>
      </c>
      <c r="BM55" s="132">
        <f t="shared" si="112"/>
        <v>8.7145412726808077E-2</v>
      </c>
      <c r="BN55" s="129">
        <f t="shared" si="112"/>
        <v>4.5178435839028093E-2</v>
      </c>
      <c r="BO55" s="130">
        <f t="shared" si="112"/>
        <v>0.12519492091779907</v>
      </c>
      <c r="BP55" s="131">
        <f t="shared" si="112"/>
        <v>7.8265083595832327E-2</v>
      </c>
      <c r="BQ55" s="132">
        <f t="shared" si="112"/>
        <v>8.5695958948043618E-2</v>
      </c>
      <c r="BR55" s="129">
        <f t="shared" si="112"/>
        <v>8.123904149620105E-2</v>
      </c>
      <c r="BS55" s="130">
        <f t="shared" si="112"/>
        <v>3.2798325191905092E-2</v>
      </c>
      <c r="BT55" s="131">
        <f t="shared" si="112"/>
        <v>8.172160174339417E-2</v>
      </c>
      <c r="BU55" s="129">
        <f t="shared" si="112"/>
        <v>3.4432448205427485E-2</v>
      </c>
      <c r="BV55" s="133">
        <f t="shared" si="112"/>
        <v>8.6295831590687294E-2</v>
      </c>
      <c r="BW55" s="134">
        <f t="shared" si="112"/>
        <v>7.1964434565156984E-2</v>
      </c>
      <c r="BX55" s="129">
        <f t="shared" si="112"/>
        <v>6.5405279140387754E-2</v>
      </c>
      <c r="BY55" s="130">
        <f t="shared" si="112"/>
        <v>8.790663024584057E-2</v>
      </c>
      <c r="BZ55" s="131">
        <f t="shared" si="112"/>
        <v>6.8138801261829654E-2</v>
      </c>
      <c r="CA55" s="132">
        <f t="shared" si="112"/>
        <v>8.5471898197242838E-2</v>
      </c>
      <c r="CB55" s="129">
        <f t="shared" si="112"/>
        <v>0.10683760683760683</v>
      </c>
      <c r="CC55" s="130">
        <f t="shared" si="112"/>
        <v>1.7364657814096015E-2</v>
      </c>
      <c r="CD55" s="131">
        <f t="shared" si="112"/>
        <v>0.10622090562843843</v>
      </c>
      <c r="CE55" s="132">
        <f t="shared" si="112"/>
        <v>5.3285165951682097E-2</v>
      </c>
      <c r="CF55" s="129">
        <f t="shared" si="112"/>
        <v>8.4543869843114475E-2</v>
      </c>
      <c r="CG55" s="130">
        <f t="shared" si="112"/>
        <v>8.507517418408507E-2</v>
      </c>
      <c r="CH55" s="131">
        <f t="shared" si="112"/>
        <v>5.3479963844531485E-2</v>
      </c>
      <c r="CI55" s="129">
        <f t="shared" si="112"/>
        <v>8.4240127154908917E-2</v>
      </c>
      <c r="CJ55" s="135">
        <f t="shared" ref="CJ55" si="113">AB55/AB64</f>
        <v>7.4052291974727791E-2</v>
      </c>
      <c r="CK55" s="136">
        <f t="shared" ref="CK55" si="114">AC55/AC64</f>
        <v>7.9843615712576463E-2</v>
      </c>
    </row>
    <row r="56" spans="1:89" x14ac:dyDescent="0.15">
      <c r="A56" s="146" t="s">
        <v>32</v>
      </c>
      <c r="B56" s="203">
        <v>316</v>
      </c>
      <c r="C56" s="197">
        <v>456</v>
      </c>
      <c r="D56" s="198">
        <v>107</v>
      </c>
      <c r="E56" s="199">
        <v>232</v>
      </c>
      <c r="F56" s="196">
        <v>181</v>
      </c>
      <c r="G56" s="200">
        <v>477</v>
      </c>
      <c r="H56" s="198">
        <v>541</v>
      </c>
      <c r="I56" s="199">
        <v>538</v>
      </c>
      <c r="J56" s="196">
        <v>109</v>
      </c>
      <c r="K56" s="197">
        <v>42</v>
      </c>
      <c r="L56" s="198">
        <v>287</v>
      </c>
      <c r="M56" s="196">
        <v>130</v>
      </c>
      <c r="N56" s="201">
        <v>524</v>
      </c>
      <c r="O56" s="204">
        <v>422</v>
      </c>
      <c r="P56" s="196">
        <v>264</v>
      </c>
      <c r="Q56" s="197">
        <v>314</v>
      </c>
      <c r="R56" s="198">
        <v>215</v>
      </c>
      <c r="S56" s="199">
        <v>406</v>
      </c>
      <c r="T56" s="196">
        <v>98</v>
      </c>
      <c r="U56" s="200">
        <v>21</v>
      </c>
      <c r="V56" s="198">
        <v>440</v>
      </c>
      <c r="W56" s="205">
        <v>208</v>
      </c>
      <c r="X56" s="196">
        <v>281</v>
      </c>
      <c r="Y56" s="200">
        <v>183</v>
      </c>
      <c r="Z56" s="198">
        <v>313</v>
      </c>
      <c r="AA56" s="196">
        <v>606</v>
      </c>
      <c r="AB56" s="172">
        <f t="shared" si="64"/>
        <v>3676</v>
      </c>
      <c r="AC56" s="173">
        <f t="shared" si="65"/>
        <v>4035</v>
      </c>
      <c r="BI56" s="146" t="s">
        <v>32</v>
      </c>
      <c r="BJ56" s="129">
        <f t="shared" ref="BJ56:CI56" si="115">B56/B64</f>
        <v>5.8605341246290799E-2</v>
      </c>
      <c r="BK56" s="130">
        <f t="shared" si="115"/>
        <v>7.5621890547263676E-2</v>
      </c>
      <c r="BL56" s="131">
        <f t="shared" si="115"/>
        <v>3.5301880567469482E-2</v>
      </c>
      <c r="BM56" s="132">
        <f t="shared" si="115"/>
        <v>5.9289547661640685E-2</v>
      </c>
      <c r="BN56" s="129">
        <f t="shared" si="115"/>
        <v>3.4358390280941536E-2</v>
      </c>
      <c r="BO56" s="130">
        <f t="shared" si="115"/>
        <v>0.10625974604588995</v>
      </c>
      <c r="BP56" s="131">
        <f t="shared" si="115"/>
        <v>6.5543978677005094E-2</v>
      </c>
      <c r="BQ56" s="132">
        <f t="shared" si="115"/>
        <v>6.9018601667735727E-2</v>
      </c>
      <c r="BR56" s="129">
        <f t="shared" si="115"/>
        <v>6.3705435417884274E-2</v>
      </c>
      <c r="BS56" s="130">
        <f t="shared" si="115"/>
        <v>2.930914166085136E-2</v>
      </c>
      <c r="BT56" s="131">
        <f t="shared" si="115"/>
        <v>7.8180332334513755E-2</v>
      </c>
      <c r="BU56" s="129">
        <f t="shared" si="115"/>
        <v>3.7934053107674351E-2</v>
      </c>
      <c r="BV56" s="133">
        <f t="shared" si="115"/>
        <v>7.305172173428133E-2</v>
      </c>
      <c r="BW56" s="134">
        <f t="shared" si="115"/>
        <v>5.8627396499027505E-2</v>
      </c>
      <c r="BX56" s="129">
        <f t="shared" si="115"/>
        <v>6.1667834618079891E-2</v>
      </c>
      <c r="BY56" s="130">
        <f t="shared" si="115"/>
        <v>7.7973677675689093E-2</v>
      </c>
      <c r="BZ56" s="131">
        <f t="shared" si="115"/>
        <v>4.5215562565720298E-2</v>
      </c>
      <c r="CA56" s="132">
        <f t="shared" si="115"/>
        <v>8.6108165429480382E-2</v>
      </c>
      <c r="CB56" s="129">
        <f t="shared" si="115"/>
        <v>8.3760683760683755E-2</v>
      </c>
      <c r="CC56" s="130">
        <f t="shared" si="115"/>
        <v>2.1450459652706845E-2</v>
      </c>
      <c r="CD56" s="131">
        <f t="shared" si="115"/>
        <v>9.3101988997037657E-2</v>
      </c>
      <c r="CE56" s="132">
        <f t="shared" si="115"/>
        <v>4.6963197109957104E-2</v>
      </c>
      <c r="CF56" s="129">
        <f t="shared" si="115"/>
        <v>8.1638582219639738E-2</v>
      </c>
      <c r="CG56" s="130">
        <f t="shared" si="115"/>
        <v>6.7106710671067105E-2</v>
      </c>
      <c r="CH56" s="131">
        <f t="shared" si="115"/>
        <v>4.7152756854474238E-2</v>
      </c>
      <c r="CI56" s="129">
        <f t="shared" si="115"/>
        <v>7.4092187308961971E-2</v>
      </c>
      <c r="CJ56" s="135">
        <f t="shared" ref="CJ56" si="116">AB56/AB64</f>
        <v>6.176905498050813E-2</v>
      </c>
      <c r="CK56" s="136">
        <f t="shared" ref="CK56" si="117">AC56/AC64</f>
        <v>6.799683187003927E-2</v>
      </c>
    </row>
    <row r="57" spans="1:89" x14ac:dyDescent="0.15">
      <c r="A57" s="137" t="s">
        <v>33</v>
      </c>
      <c r="B57" s="206">
        <v>159</v>
      </c>
      <c r="C57" s="190">
        <v>375</v>
      </c>
      <c r="D57" s="191">
        <v>46</v>
      </c>
      <c r="E57" s="192">
        <v>340</v>
      </c>
      <c r="F57" s="189">
        <v>105</v>
      </c>
      <c r="G57" s="193">
        <v>448</v>
      </c>
      <c r="H57" s="191">
        <v>211</v>
      </c>
      <c r="I57" s="192">
        <v>576</v>
      </c>
      <c r="J57" s="189">
        <v>30</v>
      </c>
      <c r="K57" s="190">
        <v>51</v>
      </c>
      <c r="L57" s="191">
        <v>266</v>
      </c>
      <c r="M57" s="189">
        <v>78</v>
      </c>
      <c r="N57" s="194">
        <v>337</v>
      </c>
      <c r="O57" s="207">
        <v>272</v>
      </c>
      <c r="P57" s="189">
        <v>104</v>
      </c>
      <c r="Q57" s="190">
        <v>240</v>
      </c>
      <c r="R57" s="191">
        <v>113</v>
      </c>
      <c r="S57" s="192">
        <v>212</v>
      </c>
      <c r="T57" s="189">
        <v>17</v>
      </c>
      <c r="U57" s="193">
        <v>30</v>
      </c>
      <c r="V57" s="191">
        <v>317</v>
      </c>
      <c r="W57" s="208">
        <v>129</v>
      </c>
      <c r="X57" s="189">
        <v>72</v>
      </c>
      <c r="Y57" s="193">
        <v>123</v>
      </c>
      <c r="Z57" s="191">
        <v>180</v>
      </c>
      <c r="AA57" s="189">
        <v>438</v>
      </c>
      <c r="AB57" s="172">
        <f t="shared" si="64"/>
        <v>1957</v>
      </c>
      <c r="AC57" s="173">
        <f t="shared" si="65"/>
        <v>3312</v>
      </c>
      <c r="BI57" s="137" t="s">
        <v>33</v>
      </c>
      <c r="BJ57" s="129">
        <f t="shared" ref="BJ57:CI57" si="118">B57/B64</f>
        <v>2.9488130563798221E-2</v>
      </c>
      <c r="BK57" s="130">
        <f t="shared" si="118"/>
        <v>6.2189054726368161E-2</v>
      </c>
      <c r="BL57" s="131">
        <f t="shared" si="118"/>
        <v>1.5176509402837348E-2</v>
      </c>
      <c r="BM57" s="132">
        <f t="shared" si="118"/>
        <v>8.6889854331714797E-2</v>
      </c>
      <c r="BN57" s="129">
        <f t="shared" si="118"/>
        <v>1.9931662870159454E-2</v>
      </c>
      <c r="BO57" s="130">
        <f t="shared" si="118"/>
        <v>9.9799509913120962E-2</v>
      </c>
      <c r="BP57" s="131">
        <f t="shared" si="118"/>
        <v>2.5563363217833777E-2</v>
      </c>
      <c r="BQ57" s="132">
        <f t="shared" si="118"/>
        <v>7.3893521488133412E-2</v>
      </c>
      <c r="BR57" s="129">
        <f t="shared" si="118"/>
        <v>1.7533606078316773E-2</v>
      </c>
      <c r="BS57" s="130">
        <f t="shared" si="118"/>
        <v>3.5589672016748078E-2</v>
      </c>
      <c r="BT57" s="131">
        <f t="shared" si="118"/>
        <v>7.245982021247617E-2</v>
      </c>
      <c r="BU57" s="129">
        <f t="shared" si="118"/>
        <v>2.2760431864604611E-2</v>
      </c>
      <c r="BV57" s="133">
        <f t="shared" si="118"/>
        <v>4.6981737069566432E-2</v>
      </c>
      <c r="BW57" s="134">
        <f t="shared" si="118"/>
        <v>3.7788274520700195E-2</v>
      </c>
      <c r="BX57" s="129">
        <f t="shared" si="118"/>
        <v>2.4293389395001169E-2</v>
      </c>
      <c r="BY57" s="130">
        <f t="shared" si="118"/>
        <v>5.9597715420908866E-2</v>
      </c>
      <c r="BZ57" s="131">
        <f t="shared" si="118"/>
        <v>2.3764458464773923E-2</v>
      </c>
      <c r="CA57" s="132">
        <f t="shared" si="118"/>
        <v>4.4962884411452811E-2</v>
      </c>
      <c r="CB57" s="129">
        <f t="shared" si="118"/>
        <v>1.452991452991453E-2</v>
      </c>
      <c r="CC57" s="130">
        <f t="shared" si="118"/>
        <v>3.0643513789581207E-2</v>
      </c>
      <c r="CD57" s="131">
        <f t="shared" si="118"/>
        <v>6.7075751163774858E-2</v>
      </c>
      <c r="CE57" s="132">
        <f t="shared" si="118"/>
        <v>2.9126213592233011E-2</v>
      </c>
      <c r="CF57" s="129">
        <f t="shared" si="118"/>
        <v>2.0918070889018012E-2</v>
      </c>
      <c r="CG57" s="130">
        <f t="shared" si="118"/>
        <v>4.5104510451045104E-2</v>
      </c>
      <c r="CH57" s="131">
        <f t="shared" si="118"/>
        <v>2.7116601385959626E-2</v>
      </c>
      <c r="CI57" s="129">
        <f t="shared" si="118"/>
        <v>5.355177894608143E-2</v>
      </c>
      <c r="CJ57" s="135">
        <f t="shared" ref="CJ57" si="119">AB57/AB64</f>
        <v>3.288412421024331E-2</v>
      </c>
      <c r="CK57" s="136">
        <f t="shared" ref="CK57" si="120">AC57/AC64</f>
        <v>5.5813012925296168E-2</v>
      </c>
    </row>
    <row r="58" spans="1:89" x14ac:dyDescent="0.15">
      <c r="A58" s="146" t="s">
        <v>34</v>
      </c>
      <c r="B58" s="203">
        <v>2</v>
      </c>
      <c r="C58" s="197">
        <v>116</v>
      </c>
      <c r="D58" s="198">
        <v>7</v>
      </c>
      <c r="E58" s="199">
        <v>60</v>
      </c>
      <c r="F58" s="196">
        <v>32</v>
      </c>
      <c r="G58" s="200">
        <v>100</v>
      </c>
      <c r="H58" s="198">
        <v>35</v>
      </c>
      <c r="I58" s="199">
        <v>130</v>
      </c>
      <c r="J58" s="196">
        <v>9</v>
      </c>
      <c r="K58" s="197">
        <v>12</v>
      </c>
      <c r="L58" s="198">
        <v>55</v>
      </c>
      <c r="M58" s="196">
        <v>39</v>
      </c>
      <c r="N58" s="201">
        <v>35</v>
      </c>
      <c r="O58" s="204">
        <v>78</v>
      </c>
      <c r="P58" s="196">
        <v>43</v>
      </c>
      <c r="Q58" s="197">
        <v>50</v>
      </c>
      <c r="R58" s="198">
        <v>39</v>
      </c>
      <c r="S58" s="199">
        <v>76</v>
      </c>
      <c r="T58" s="196">
        <v>20</v>
      </c>
      <c r="U58" s="200">
        <v>13</v>
      </c>
      <c r="V58" s="198">
        <v>73</v>
      </c>
      <c r="W58" s="205">
        <v>40</v>
      </c>
      <c r="X58" s="196">
        <v>29</v>
      </c>
      <c r="Y58" s="200">
        <v>61</v>
      </c>
      <c r="Z58" s="198">
        <v>91</v>
      </c>
      <c r="AA58" s="196">
        <v>186</v>
      </c>
      <c r="AB58" s="172">
        <f t="shared" si="64"/>
        <v>470</v>
      </c>
      <c r="AC58" s="173">
        <f t="shared" si="65"/>
        <v>961</v>
      </c>
      <c r="BI58" s="146" t="s">
        <v>34</v>
      </c>
      <c r="BJ58" s="129">
        <f t="shared" ref="BJ58:CI58" si="121">B58/B64</f>
        <v>3.70919881305638E-4</v>
      </c>
      <c r="BK58" s="130">
        <f t="shared" si="121"/>
        <v>1.9237147595356552E-2</v>
      </c>
      <c r="BL58" s="131">
        <f t="shared" si="121"/>
        <v>2.3094688221709007E-3</v>
      </c>
      <c r="BM58" s="132">
        <f t="shared" si="121"/>
        <v>1.5333503705596729E-2</v>
      </c>
      <c r="BN58" s="129">
        <f t="shared" si="121"/>
        <v>6.0744115413819289E-3</v>
      </c>
      <c r="BO58" s="130">
        <f t="shared" si="121"/>
        <v>2.2276676319893073E-2</v>
      </c>
      <c r="BP58" s="131">
        <f t="shared" si="121"/>
        <v>4.2403683062757448E-3</v>
      </c>
      <c r="BQ58" s="132">
        <f t="shared" si="121"/>
        <v>1.6677357280307888E-2</v>
      </c>
      <c r="BR58" s="129">
        <f t="shared" si="121"/>
        <v>5.2600818234950324E-3</v>
      </c>
      <c r="BS58" s="130">
        <f t="shared" si="121"/>
        <v>8.3740404745289605E-3</v>
      </c>
      <c r="BT58" s="131">
        <f t="shared" si="121"/>
        <v>1.4982293652955598E-2</v>
      </c>
      <c r="BU58" s="129">
        <f t="shared" si="121"/>
        <v>1.1380215932302306E-2</v>
      </c>
      <c r="BV58" s="133">
        <f t="shared" si="121"/>
        <v>4.879408894465356E-3</v>
      </c>
      <c r="BW58" s="134">
        <f t="shared" si="121"/>
        <v>1.0836343428730202E-2</v>
      </c>
      <c r="BX58" s="129">
        <f t="shared" si="121"/>
        <v>1.0044382153702406E-2</v>
      </c>
      <c r="BY58" s="130">
        <f t="shared" si="121"/>
        <v>1.2416190712689347E-2</v>
      </c>
      <c r="BZ58" s="131">
        <f t="shared" si="121"/>
        <v>8.201892744479496E-3</v>
      </c>
      <c r="CA58" s="132">
        <f t="shared" si="121"/>
        <v>1.6118769883351008E-2</v>
      </c>
      <c r="CB58" s="129">
        <f t="shared" si="121"/>
        <v>1.7094017094017096E-2</v>
      </c>
      <c r="CC58" s="130">
        <f t="shared" si="121"/>
        <v>1.3278855975485188E-2</v>
      </c>
      <c r="CD58" s="131">
        <f t="shared" si="121"/>
        <v>1.5446466356326703E-2</v>
      </c>
      <c r="CE58" s="132">
        <f t="shared" si="121"/>
        <v>9.0313840596071351E-3</v>
      </c>
      <c r="CF58" s="129">
        <f t="shared" si="121"/>
        <v>8.4253341080767E-3</v>
      </c>
      <c r="CG58" s="130">
        <f t="shared" si="121"/>
        <v>2.2368903557022368E-2</v>
      </c>
      <c r="CH58" s="131">
        <f t="shared" si="121"/>
        <v>1.3708948478457366E-2</v>
      </c>
      <c r="CI58" s="129">
        <f t="shared" si="121"/>
        <v>2.2741166401760608E-2</v>
      </c>
      <c r="CJ58" s="135">
        <f t="shared" ref="CJ58" si="122">AB58/AB64</f>
        <v>7.8975668772684506E-3</v>
      </c>
      <c r="CK58" s="136">
        <f t="shared" ref="CK58" si="123">AC58/AC64</f>
        <v>1.6194536660993242E-2</v>
      </c>
    </row>
    <row r="59" spans="1:89" x14ac:dyDescent="0.15">
      <c r="A59" s="137" t="s">
        <v>35</v>
      </c>
      <c r="B59" s="206">
        <v>0</v>
      </c>
      <c r="C59" s="190">
        <v>17</v>
      </c>
      <c r="D59" s="191">
        <v>1</v>
      </c>
      <c r="E59" s="192">
        <v>26</v>
      </c>
      <c r="F59" s="189">
        <v>0</v>
      </c>
      <c r="G59" s="193">
        <v>7</v>
      </c>
      <c r="H59" s="191">
        <v>11</v>
      </c>
      <c r="I59" s="192">
        <v>17</v>
      </c>
      <c r="J59" s="189">
        <v>3</v>
      </c>
      <c r="K59" s="190">
        <v>3</v>
      </c>
      <c r="L59" s="191">
        <v>3</v>
      </c>
      <c r="M59" s="189">
        <v>5</v>
      </c>
      <c r="N59" s="194">
        <v>2</v>
      </c>
      <c r="O59" s="207">
        <v>12</v>
      </c>
      <c r="P59" s="189">
        <v>1</v>
      </c>
      <c r="Q59" s="190">
        <v>3</v>
      </c>
      <c r="R59" s="191">
        <v>2</v>
      </c>
      <c r="S59" s="192">
        <v>2</v>
      </c>
      <c r="T59" s="189">
        <v>2</v>
      </c>
      <c r="U59" s="193">
        <v>4</v>
      </c>
      <c r="V59" s="191">
        <v>4</v>
      </c>
      <c r="W59" s="208">
        <v>1</v>
      </c>
      <c r="X59" s="189">
        <v>3</v>
      </c>
      <c r="Y59" s="193">
        <v>9</v>
      </c>
      <c r="Z59" s="191">
        <v>3</v>
      </c>
      <c r="AA59" s="189">
        <v>23</v>
      </c>
      <c r="AB59" s="172">
        <f t="shared" si="64"/>
        <v>35</v>
      </c>
      <c r="AC59" s="173">
        <f t="shared" si="65"/>
        <v>129</v>
      </c>
      <c r="BI59" s="137" t="s">
        <v>35</v>
      </c>
      <c r="BJ59" s="129">
        <f t="shared" ref="BJ59:CI59" si="124">B59/B64</f>
        <v>0</v>
      </c>
      <c r="BK59" s="130">
        <f t="shared" si="124"/>
        <v>2.8192371475953566E-3</v>
      </c>
      <c r="BL59" s="131">
        <f t="shared" si="124"/>
        <v>3.2992411745298581E-4</v>
      </c>
      <c r="BM59" s="132">
        <f t="shared" si="124"/>
        <v>6.6445182724252493E-3</v>
      </c>
      <c r="BN59" s="129">
        <f t="shared" si="124"/>
        <v>0</v>
      </c>
      <c r="BO59" s="130">
        <f t="shared" si="124"/>
        <v>1.559367342392515E-3</v>
      </c>
      <c r="BP59" s="131">
        <f t="shared" si="124"/>
        <v>1.332687181972377E-3</v>
      </c>
      <c r="BQ59" s="132">
        <f t="shared" si="124"/>
        <v>2.1808851828094933E-3</v>
      </c>
      <c r="BR59" s="129">
        <f t="shared" si="124"/>
        <v>1.7533606078316774E-3</v>
      </c>
      <c r="BS59" s="130">
        <f t="shared" si="124"/>
        <v>2.0935101186322401E-3</v>
      </c>
      <c r="BT59" s="131">
        <f t="shared" si="124"/>
        <v>8.1721601743394172E-4</v>
      </c>
      <c r="BU59" s="129">
        <f t="shared" si="124"/>
        <v>1.4590020426028597E-3</v>
      </c>
      <c r="BV59" s="133">
        <f t="shared" si="124"/>
        <v>2.7882336539802036E-4</v>
      </c>
      <c r="BW59" s="134">
        <f t="shared" si="124"/>
        <v>1.6671297582661851E-3</v>
      </c>
      <c r="BX59" s="129">
        <f t="shared" si="124"/>
        <v>2.3359028264424199E-4</v>
      </c>
      <c r="BY59" s="130">
        <f t="shared" si="124"/>
        <v>7.4497144276136087E-4</v>
      </c>
      <c r="BZ59" s="131">
        <f t="shared" si="124"/>
        <v>4.2060988433228178E-4</v>
      </c>
      <c r="CA59" s="132">
        <f t="shared" si="124"/>
        <v>4.2417815482502649E-4</v>
      </c>
      <c r="CB59" s="129">
        <f t="shared" si="124"/>
        <v>1.7094017094017094E-3</v>
      </c>
      <c r="CC59" s="130">
        <f t="shared" si="124"/>
        <v>4.0858018386108275E-3</v>
      </c>
      <c r="CD59" s="131">
        <f t="shared" si="124"/>
        <v>8.4638171815488788E-4</v>
      </c>
      <c r="CE59" s="132">
        <f t="shared" si="124"/>
        <v>2.2578460149017836E-4</v>
      </c>
      <c r="CF59" s="129">
        <f t="shared" si="124"/>
        <v>8.7158628704241722E-4</v>
      </c>
      <c r="CG59" s="130">
        <f t="shared" si="124"/>
        <v>3.3003300330033004E-3</v>
      </c>
      <c r="CH59" s="131">
        <f t="shared" si="124"/>
        <v>4.5194335643266047E-4</v>
      </c>
      <c r="CI59" s="129">
        <f t="shared" si="124"/>
        <v>2.8120797163467418E-3</v>
      </c>
      <c r="CJ59" s="135">
        <f t="shared" ref="CJ59" si="125">AB59/AB64</f>
        <v>5.8811668234977821E-4</v>
      </c>
      <c r="CK59" s="136">
        <f t="shared" ref="CK59" si="126">AC59/AC64</f>
        <v>2.1738764092280212E-3</v>
      </c>
    </row>
    <row r="60" spans="1:89" x14ac:dyDescent="0.15">
      <c r="A60" s="146" t="s">
        <v>36</v>
      </c>
      <c r="B60" s="203">
        <v>0</v>
      </c>
      <c r="C60" s="197">
        <v>0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0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0</v>
      </c>
    </row>
    <row r="61" spans="1:89" x14ac:dyDescent="0.15">
      <c r="A61" s="137" t="s">
        <v>37</v>
      </c>
      <c r="B61" s="59">
        <v>0</v>
      </c>
      <c r="C61" s="60">
        <v>0</v>
      </c>
      <c r="D61" s="139">
        <v>0</v>
      </c>
      <c r="E61" s="140">
        <v>0</v>
      </c>
      <c r="F61" s="138">
        <v>0</v>
      </c>
      <c r="G61" s="141">
        <v>0</v>
      </c>
      <c r="H61" s="139">
        <v>0</v>
      </c>
      <c r="I61" s="140">
        <v>0</v>
      </c>
      <c r="J61" s="138">
        <v>0</v>
      </c>
      <c r="K61" s="141">
        <v>0</v>
      </c>
      <c r="L61" s="139">
        <v>0</v>
      </c>
      <c r="M61" s="138">
        <v>0</v>
      </c>
      <c r="N61" s="142">
        <v>0</v>
      </c>
      <c r="O61" s="143">
        <v>0</v>
      </c>
      <c r="P61" s="138">
        <v>0</v>
      </c>
      <c r="Q61" s="141">
        <v>0</v>
      </c>
      <c r="R61" s="139"/>
      <c r="S61" s="140">
        <v>0</v>
      </c>
      <c r="T61" s="138">
        <v>0</v>
      </c>
      <c r="U61" s="141">
        <v>0</v>
      </c>
      <c r="V61" s="139">
        <v>0</v>
      </c>
      <c r="W61" s="140">
        <v>0</v>
      </c>
      <c r="X61" s="138">
        <v>0</v>
      </c>
      <c r="Y61" s="141">
        <v>0</v>
      </c>
      <c r="Z61" s="144">
        <v>0</v>
      </c>
      <c r="AA61" s="145">
        <v>0</v>
      </c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15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4" thickBot="1" x14ac:dyDescent="0.2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5" thickTop="1" thickBot="1" x14ac:dyDescent="0.2">
      <c r="A64" s="269" t="s">
        <v>13</v>
      </c>
      <c r="B64" s="20">
        <f t="shared" ref="B64:AA64" si="187">SUM(B41:B63)</f>
        <v>5392</v>
      </c>
      <c r="C64" s="21">
        <f t="shared" si="187"/>
        <v>6030</v>
      </c>
      <c r="D64" s="20">
        <f t="shared" si="187"/>
        <v>3031</v>
      </c>
      <c r="E64" s="21">
        <f t="shared" si="187"/>
        <v>3913</v>
      </c>
      <c r="F64" s="20">
        <f t="shared" si="187"/>
        <v>5268</v>
      </c>
      <c r="G64" s="21">
        <f t="shared" si="187"/>
        <v>4489</v>
      </c>
      <c r="H64" s="20">
        <f t="shared" si="187"/>
        <v>8254</v>
      </c>
      <c r="I64" s="21">
        <f t="shared" si="187"/>
        <v>7795</v>
      </c>
      <c r="J64" s="20">
        <f t="shared" si="187"/>
        <v>1711</v>
      </c>
      <c r="K64" s="21">
        <f t="shared" si="187"/>
        <v>1433</v>
      </c>
      <c r="L64" s="20">
        <f t="shared" si="187"/>
        <v>3671</v>
      </c>
      <c r="M64" s="21">
        <f t="shared" si="187"/>
        <v>3427</v>
      </c>
      <c r="N64" s="20">
        <f t="shared" si="187"/>
        <v>7173</v>
      </c>
      <c r="O64" s="21">
        <f t="shared" si="187"/>
        <v>7198</v>
      </c>
      <c r="P64" s="20">
        <f t="shared" si="187"/>
        <v>4281</v>
      </c>
      <c r="Q64" s="21">
        <f t="shared" si="187"/>
        <v>4027</v>
      </c>
      <c r="R64" s="20">
        <f t="shared" si="187"/>
        <v>4755</v>
      </c>
      <c r="S64" s="21">
        <f t="shared" si="187"/>
        <v>4715</v>
      </c>
      <c r="T64" s="20">
        <f t="shared" si="187"/>
        <v>1170</v>
      </c>
      <c r="U64" s="21">
        <f t="shared" si="187"/>
        <v>979</v>
      </c>
      <c r="V64" s="20">
        <f t="shared" si="187"/>
        <v>4726</v>
      </c>
      <c r="W64" s="21">
        <f t="shared" si="187"/>
        <v>4429</v>
      </c>
      <c r="X64" s="20">
        <f t="shared" si="187"/>
        <v>3442</v>
      </c>
      <c r="Y64" s="21">
        <f t="shared" si="187"/>
        <v>2727</v>
      </c>
      <c r="Z64" s="20">
        <f t="shared" si="187"/>
        <v>6638</v>
      </c>
      <c r="AA64" s="21">
        <f t="shared" si="187"/>
        <v>8179</v>
      </c>
      <c r="AB64" s="174">
        <f t="shared" ref="AB64:AC64" si="188">SUM(AB40:AB63)</f>
        <v>59512</v>
      </c>
      <c r="AC64" s="175">
        <f t="shared" si="188"/>
        <v>59341</v>
      </c>
      <c r="BI64" s="269" t="s">
        <v>13</v>
      </c>
      <c r="BJ64" s="155">
        <f>SUM(BJ40:BJ63)</f>
        <v>0.99999999999999989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1</v>
      </c>
      <c r="BN64" s="155">
        <f t="shared" si="189"/>
        <v>1.0000000000000002</v>
      </c>
      <c r="BO64" s="156">
        <f t="shared" si="189"/>
        <v>0.99999999999999989</v>
      </c>
      <c r="BP64" s="155">
        <f t="shared" si="189"/>
        <v>0.99999999999999989</v>
      </c>
      <c r="BQ64" s="156">
        <f t="shared" si="189"/>
        <v>1</v>
      </c>
      <c r="BR64" s="155">
        <f t="shared" si="189"/>
        <v>1</v>
      </c>
      <c r="BS64" s="156">
        <f t="shared" si="189"/>
        <v>1.0000000000000002</v>
      </c>
      <c r="BT64" s="155">
        <f t="shared" si="189"/>
        <v>0.99999999999999989</v>
      </c>
      <c r="BU64" s="156">
        <f t="shared" si="189"/>
        <v>1</v>
      </c>
      <c r="BV64" s="155">
        <f t="shared" si="189"/>
        <v>0.99999999999999989</v>
      </c>
      <c r="BW64" s="156">
        <f t="shared" si="189"/>
        <v>1</v>
      </c>
      <c r="BX64" s="155">
        <f t="shared" si="189"/>
        <v>1</v>
      </c>
      <c r="BY64" s="156">
        <f t="shared" si="189"/>
        <v>1</v>
      </c>
      <c r="BZ64" s="155">
        <f t="shared" si="189"/>
        <v>1</v>
      </c>
      <c r="CA64" s="156">
        <f t="shared" si="189"/>
        <v>1</v>
      </c>
      <c r="CB64" s="155">
        <f t="shared" si="189"/>
        <v>0.99999999999999989</v>
      </c>
      <c r="CC64" s="156">
        <f t="shared" si="189"/>
        <v>1</v>
      </c>
      <c r="CD64" s="155">
        <f t="shared" si="189"/>
        <v>1.0000000000000002</v>
      </c>
      <c r="CE64" s="156">
        <f t="shared" si="189"/>
        <v>1</v>
      </c>
      <c r="CF64" s="155">
        <f t="shared" si="189"/>
        <v>0.99999999999999978</v>
      </c>
      <c r="CG64" s="156">
        <f t="shared" si="189"/>
        <v>1</v>
      </c>
      <c r="CH64" s="155">
        <f t="shared" si="189"/>
        <v>0.99999999999999989</v>
      </c>
      <c r="CI64" s="156">
        <f t="shared" si="189"/>
        <v>1</v>
      </c>
      <c r="CJ64" s="155">
        <f t="shared" si="189"/>
        <v>1.0000000000000002</v>
      </c>
      <c r="CK64" s="156">
        <f t="shared" si="189"/>
        <v>1</v>
      </c>
    </row>
    <row r="65" spans="1:89" ht="14" thickTop="1" x14ac:dyDescent="0.15">
      <c r="A65" s="187"/>
    </row>
    <row r="67" spans="1:89" x14ac:dyDescent="0.15">
      <c r="A67" s="296">
        <f>+A36+1</f>
        <v>44077</v>
      </c>
      <c r="B67" s="296"/>
      <c r="C67" s="296"/>
      <c r="D67" s="296"/>
      <c r="BI67" s="301">
        <f>+BI36+1</f>
        <v>44077</v>
      </c>
      <c r="BJ67" s="301"/>
      <c r="BK67" s="301"/>
      <c r="BL67" s="301"/>
    </row>
    <row r="68" spans="1:89" ht="14" thickBot="1" x14ac:dyDescent="0.2">
      <c r="AE68" s="272" t="s">
        <v>84</v>
      </c>
    </row>
    <row r="69" spans="1:89" ht="15" thickTop="1" thickBot="1" x14ac:dyDescent="0.2">
      <c r="A69" s="292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7" t="s">
        <v>40</v>
      </c>
      <c r="AA69" s="298"/>
      <c r="AB69" s="299" t="s">
        <v>41</v>
      </c>
      <c r="AC69" s="300"/>
      <c r="AE69" s="292" t="s">
        <v>0</v>
      </c>
      <c r="AF69" s="294" t="s">
        <v>1</v>
      </c>
      <c r="AG69" s="295"/>
      <c r="AH69" s="294" t="s">
        <v>2</v>
      </c>
      <c r="AI69" s="295"/>
      <c r="AJ69" s="294" t="s">
        <v>3</v>
      </c>
      <c r="AK69" s="295"/>
      <c r="AL69" s="294" t="s">
        <v>4</v>
      </c>
      <c r="AM69" s="295"/>
      <c r="AN69" s="294" t="s">
        <v>5</v>
      </c>
      <c r="AO69" s="295"/>
      <c r="AP69" s="294" t="s">
        <v>6</v>
      </c>
      <c r="AQ69" s="295"/>
      <c r="AR69" s="294" t="s">
        <v>7</v>
      </c>
      <c r="AS69" s="295"/>
      <c r="AT69" s="294" t="s">
        <v>8</v>
      </c>
      <c r="AU69" s="295"/>
      <c r="AV69" s="294" t="s">
        <v>9</v>
      </c>
      <c r="AW69" s="295"/>
      <c r="AX69" s="294" t="s">
        <v>10</v>
      </c>
      <c r="AY69" s="295"/>
      <c r="AZ69" s="294" t="s">
        <v>11</v>
      </c>
      <c r="BA69" s="295"/>
      <c r="BB69" s="294" t="s">
        <v>12</v>
      </c>
      <c r="BC69" s="295"/>
      <c r="BD69" s="297" t="s">
        <v>40</v>
      </c>
      <c r="BE69" s="298"/>
      <c r="BF69" s="299" t="s">
        <v>41</v>
      </c>
      <c r="BG69" s="300"/>
      <c r="BI69" s="292" t="s">
        <v>0</v>
      </c>
      <c r="BJ69" s="294" t="s">
        <v>1</v>
      </c>
      <c r="BK69" s="295"/>
      <c r="BL69" s="294" t="s">
        <v>2</v>
      </c>
      <c r="BM69" s="295"/>
      <c r="BN69" s="294" t="s">
        <v>3</v>
      </c>
      <c r="BO69" s="295"/>
      <c r="BP69" s="294" t="s">
        <v>4</v>
      </c>
      <c r="BQ69" s="295"/>
      <c r="BR69" s="294" t="s">
        <v>5</v>
      </c>
      <c r="BS69" s="295"/>
      <c r="BT69" s="294" t="s">
        <v>6</v>
      </c>
      <c r="BU69" s="295"/>
      <c r="BV69" s="294" t="s">
        <v>7</v>
      </c>
      <c r="BW69" s="295"/>
      <c r="BX69" s="294" t="s">
        <v>8</v>
      </c>
      <c r="BY69" s="295"/>
      <c r="BZ69" s="294" t="s">
        <v>9</v>
      </c>
      <c r="CA69" s="295"/>
      <c r="CB69" s="294" t="s">
        <v>10</v>
      </c>
      <c r="CC69" s="295"/>
      <c r="CD69" s="294" t="s">
        <v>11</v>
      </c>
      <c r="CE69" s="295"/>
      <c r="CF69" s="294" t="s">
        <v>12</v>
      </c>
      <c r="CG69" s="295"/>
      <c r="CH69" s="297" t="s">
        <v>40</v>
      </c>
      <c r="CI69" s="298"/>
      <c r="CJ69" s="294" t="s">
        <v>41</v>
      </c>
      <c r="CK69" s="295"/>
    </row>
    <row r="70" spans="1:89" ht="15" thickTop="1" thickBot="1" x14ac:dyDescent="0.2">
      <c r="A70" s="293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3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3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4" thickTop="1" x14ac:dyDescent="0.15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481</v>
      </c>
      <c r="AG71" s="186">
        <f t="shared" ref="AG71:AV72" si="190">SUMIF($A$9:$A$32,$AE71,C$71:C$94)</f>
        <v>311</v>
      </c>
      <c r="AH71" s="127">
        <f t="shared" si="190"/>
        <v>222</v>
      </c>
      <c r="AI71" s="180">
        <f t="shared" si="190"/>
        <v>243</v>
      </c>
      <c r="AJ71" s="126">
        <f t="shared" si="190"/>
        <v>335</v>
      </c>
      <c r="AK71" s="128">
        <f t="shared" si="190"/>
        <v>244</v>
      </c>
      <c r="AL71" s="127">
        <f t="shared" si="190"/>
        <v>617</v>
      </c>
      <c r="AM71" s="180">
        <f t="shared" si="190"/>
        <v>426</v>
      </c>
      <c r="AN71" s="126">
        <f t="shared" si="190"/>
        <v>84</v>
      </c>
      <c r="AO71" s="128">
        <f t="shared" si="190"/>
        <v>160</v>
      </c>
      <c r="AP71" s="127">
        <f t="shared" si="190"/>
        <v>154</v>
      </c>
      <c r="AQ71" s="126">
        <f t="shared" si="190"/>
        <v>357</v>
      </c>
      <c r="AR71" s="179">
        <f t="shared" si="190"/>
        <v>505</v>
      </c>
      <c r="AS71" s="181">
        <f t="shared" si="190"/>
        <v>609</v>
      </c>
      <c r="AT71" s="126">
        <f t="shared" si="190"/>
        <v>373</v>
      </c>
      <c r="AU71" s="128">
        <f t="shared" si="190"/>
        <v>284</v>
      </c>
      <c r="AV71" s="127">
        <f t="shared" si="190"/>
        <v>416</v>
      </c>
      <c r="AW71" s="180">
        <f t="shared" ref="AW71:BE72" si="191">SUMIF($A$9:$A$32,$AE71,S$71:S$94)</f>
        <v>216</v>
      </c>
      <c r="AX71" s="126">
        <f t="shared" si="191"/>
        <v>70</v>
      </c>
      <c r="AY71" s="128">
        <f t="shared" si="191"/>
        <v>138</v>
      </c>
      <c r="AZ71" s="127">
        <f t="shared" si="191"/>
        <v>233</v>
      </c>
      <c r="BA71" s="180">
        <f t="shared" si="191"/>
        <v>349</v>
      </c>
      <c r="BB71" s="126">
        <f t="shared" si="191"/>
        <v>274</v>
      </c>
      <c r="BC71" s="128">
        <f t="shared" si="191"/>
        <v>318</v>
      </c>
      <c r="BD71" s="184">
        <f t="shared" si="191"/>
        <v>477</v>
      </c>
      <c r="BE71" s="185">
        <f t="shared" si="191"/>
        <v>455</v>
      </c>
      <c r="BF71" s="170">
        <f>AF71+AH71+AJ71+AL71+AN71+AP71+AR71+AT71+AV71+AX71+AZ71+BB71+BD71</f>
        <v>4241</v>
      </c>
      <c r="BG71" s="171">
        <f>AG71+AI71+AK71+AM71+AO71+AQ71+AS71+AU71+AW71+AY71+BA71+BC71+BE71</f>
        <v>4110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15">
      <c r="A72" s="137" t="s">
        <v>17</v>
      </c>
      <c r="B72" s="189">
        <v>73</v>
      </c>
      <c r="C72" s="190">
        <v>0</v>
      </c>
      <c r="D72" s="191">
        <v>51</v>
      </c>
      <c r="E72" s="192">
        <v>0</v>
      </c>
      <c r="F72" s="189">
        <v>149</v>
      </c>
      <c r="G72" s="193">
        <v>3</v>
      </c>
      <c r="H72" s="191">
        <v>113</v>
      </c>
      <c r="I72" s="192">
        <v>13</v>
      </c>
      <c r="J72" s="189">
        <v>6</v>
      </c>
      <c r="K72" s="193">
        <v>9</v>
      </c>
      <c r="L72" s="191">
        <v>3</v>
      </c>
      <c r="M72" s="189">
        <v>8</v>
      </c>
      <c r="N72" s="194">
        <v>31</v>
      </c>
      <c r="O72" s="195">
        <v>26</v>
      </c>
      <c r="P72" s="189">
        <v>21</v>
      </c>
      <c r="Q72" s="193">
        <v>21</v>
      </c>
      <c r="R72" s="191">
        <v>8</v>
      </c>
      <c r="S72" s="192">
        <v>0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455</v>
      </c>
      <c r="AC72" s="173">
        <f t="shared" ref="AC72:AC94" si="194">SUM(C72,E72,G72,I72,K72,M72,O72,Q72,S72,U72,W72,Y72,AA72)</f>
        <v>80</v>
      </c>
      <c r="AE72" s="277" t="str">
        <f>$AE$10</f>
        <v>08:00 - 08:59</v>
      </c>
      <c r="AF72" s="126">
        <f>SUMIF($A$9:$A$32,$AE72,B$71:B$94)</f>
        <v>470</v>
      </c>
      <c r="AG72" s="190">
        <f t="shared" si="190"/>
        <v>261</v>
      </c>
      <c r="AH72" s="191">
        <f t="shared" si="190"/>
        <v>241</v>
      </c>
      <c r="AI72" s="192">
        <f t="shared" si="190"/>
        <v>219</v>
      </c>
      <c r="AJ72" s="278">
        <f t="shared" si="190"/>
        <v>345</v>
      </c>
      <c r="AK72" s="193">
        <f t="shared" si="190"/>
        <v>198</v>
      </c>
      <c r="AL72" s="191">
        <f t="shared" si="190"/>
        <v>619</v>
      </c>
      <c r="AM72" s="192">
        <f t="shared" si="190"/>
        <v>462</v>
      </c>
      <c r="AN72" s="278">
        <f t="shared" si="190"/>
        <v>88</v>
      </c>
      <c r="AO72" s="193">
        <f t="shared" si="190"/>
        <v>188</v>
      </c>
      <c r="AP72" s="191">
        <f t="shared" si="190"/>
        <v>160</v>
      </c>
      <c r="AQ72" s="278">
        <f t="shared" si="190"/>
        <v>331</v>
      </c>
      <c r="AR72" s="194">
        <f t="shared" si="190"/>
        <v>425</v>
      </c>
      <c r="AS72" s="195">
        <f t="shared" si="190"/>
        <v>641</v>
      </c>
      <c r="AT72" s="278">
        <f t="shared" si="190"/>
        <v>331</v>
      </c>
      <c r="AU72" s="193">
        <f t="shared" si="190"/>
        <v>230</v>
      </c>
      <c r="AV72" s="191">
        <f t="shared" si="190"/>
        <v>376</v>
      </c>
      <c r="AW72" s="192">
        <f t="shared" si="191"/>
        <v>276</v>
      </c>
      <c r="AX72" s="278">
        <f t="shared" si="191"/>
        <v>40</v>
      </c>
      <c r="AY72" s="193">
        <f t="shared" si="191"/>
        <v>139</v>
      </c>
      <c r="AZ72" s="191">
        <f t="shared" si="191"/>
        <v>232</v>
      </c>
      <c r="BA72" s="192">
        <f t="shared" si="191"/>
        <v>350</v>
      </c>
      <c r="BB72" s="278">
        <f t="shared" si="191"/>
        <v>244</v>
      </c>
      <c r="BC72" s="193">
        <f t="shared" si="191"/>
        <v>222</v>
      </c>
      <c r="BD72" s="191">
        <f t="shared" si="191"/>
        <v>527</v>
      </c>
      <c r="BE72" s="278">
        <f t="shared" si="191"/>
        <v>415</v>
      </c>
      <c r="BF72" s="172">
        <f>SUM(AF72,AH72,AJ72,AL72,AN72,AP72,AR72,AT72,AV72,AX72,AZ72,BB72,BD72)</f>
        <v>4098</v>
      </c>
      <c r="BG72" s="173">
        <f>SUM(AG72,AI72,AK72,AM72,AO72,AQ72,AS72,AU72,AW72,AY72,BA72,BC72,BE72)</f>
        <v>3932</v>
      </c>
      <c r="BI72" s="137" t="s">
        <v>17</v>
      </c>
      <c r="BJ72" s="129">
        <f t="shared" ref="BJ72:CK72" si="195">B72/B95</f>
        <v>1.3952599388379205E-2</v>
      </c>
      <c r="BK72" s="130">
        <f t="shared" si="195"/>
        <v>0</v>
      </c>
      <c r="BL72" s="131">
        <f t="shared" si="195"/>
        <v>1.6781836130306021E-2</v>
      </c>
      <c r="BM72" s="132">
        <f t="shared" si="195"/>
        <v>0</v>
      </c>
      <c r="BN72" s="129">
        <f t="shared" si="195"/>
        <v>2.9400157853196527E-2</v>
      </c>
      <c r="BO72" s="130">
        <f t="shared" si="195"/>
        <v>6.8243858052775255E-4</v>
      </c>
      <c r="BP72" s="131">
        <f t="shared" si="195"/>
        <v>1.3997274866840085E-2</v>
      </c>
      <c r="BQ72" s="132">
        <f t="shared" si="195"/>
        <v>1.6955784531107344E-3</v>
      </c>
      <c r="BR72" s="129">
        <f t="shared" si="195"/>
        <v>3.3204205866076372E-3</v>
      </c>
      <c r="BS72" s="130">
        <f t="shared" si="195"/>
        <v>6.00400266844563E-3</v>
      </c>
      <c r="BT72" s="131">
        <f t="shared" si="195"/>
        <v>8.7796312554872696E-4</v>
      </c>
      <c r="BU72" s="129">
        <f t="shared" si="195"/>
        <v>2.342606149341142E-3</v>
      </c>
      <c r="BV72" s="133">
        <f t="shared" si="195"/>
        <v>4.5077795550385342E-3</v>
      </c>
      <c r="BW72" s="134">
        <f t="shared" si="195"/>
        <v>3.7367059499856282E-3</v>
      </c>
      <c r="BX72" s="129">
        <f t="shared" si="195"/>
        <v>5.2148000993295258E-3</v>
      </c>
      <c r="BY72" s="130">
        <f t="shared" si="195"/>
        <v>5.4715997915581035E-3</v>
      </c>
      <c r="BZ72" s="131">
        <f t="shared" si="195"/>
        <v>1.737242128121607E-3</v>
      </c>
      <c r="CA72" s="132">
        <f t="shared" si="195"/>
        <v>0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7.8930021163654031E-3</v>
      </c>
      <c r="CK72" s="136">
        <f t="shared" si="195"/>
        <v>1.3897092033491993E-3</v>
      </c>
    </row>
    <row r="73" spans="1:89" ht="14" thickBot="1" x14ac:dyDescent="0.2">
      <c r="A73" s="146" t="s">
        <v>18</v>
      </c>
      <c r="B73" s="196">
        <v>341</v>
      </c>
      <c r="C73" s="197">
        <v>0</v>
      </c>
      <c r="D73" s="198">
        <v>200</v>
      </c>
      <c r="E73" s="199">
        <v>2</v>
      </c>
      <c r="F73" s="196">
        <v>391</v>
      </c>
      <c r="G73" s="200">
        <v>10</v>
      </c>
      <c r="H73" s="198">
        <v>349</v>
      </c>
      <c r="I73" s="199">
        <v>91</v>
      </c>
      <c r="J73" s="196">
        <v>29</v>
      </c>
      <c r="K73" s="200">
        <v>27</v>
      </c>
      <c r="L73" s="198">
        <v>59</v>
      </c>
      <c r="M73" s="196">
        <v>150</v>
      </c>
      <c r="N73" s="201">
        <v>243</v>
      </c>
      <c r="O73" s="202">
        <v>222</v>
      </c>
      <c r="P73" s="196">
        <v>166</v>
      </c>
      <c r="Q73" s="200">
        <v>159</v>
      </c>
      <c r="R73" s="198">
        <v>174</v>
      </c>
      <c r="S73" s="199">
        <v>111</v>
      </c>
      <c r="T73" s="196">
        <v>9</v>
      </c>
      <c r="U73" s="200">
        <v>65</v>
      </c>
      <c r="V73" s="198">
        <v>90</v>
      </c>
      <c r="W73" s="199">
        <v>146</v>
      </c>
      <c r="X73" s="196">
        <v>131</v>
      </c>
      <c r="Y73" s="200">
        <v>107</v>
      </c>
      <c r="Z73" s="198">
        <v>329</v>
      </c>
      <c r="AA73" s="196">
        <v>220</v>
      </c>
      <c r="AB73" s="172">
        <f t="shared" si="193"/>
        <v>2511</v>
      </c>
      <c r="AC73" s="173">
        <f t="shared" si="194"/>
        <v>1310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6.5175840978593275E-2</v>
      </c>
      <c r="BK73" s="130">
        <f t="shared" si="196"/>
        <v>0</v>
      </c>
      <c r="BL73" s="131">
        <f t="shared" si="196"/>
        <v>6.5811122079631454E-2</v>
      </c>
      <c r="BM73" s="132">
        <f t="shared" si="196"/>
        <v>5.3533190578158461E-4</v>
      </c>
      <c r="BN73" s="129">
        <f t="shared" si="196"/>
        <v>7.7150749802683508E-2</v>
      </c>
      <c r="BO73" s="130">
        <f t="shared" si="196"/>
        <v>2.2747952684258415E-3</v>
      </c>
      <c r="BP73" s="131">
        <f t="shared" si="196"/>
        <v>4.3230521491391054E-2</v>
      </c>
      <c r="BQ73" s="132">
        <f t="shared" si="196"/>
        <v>1.1869049171775141E-2</v>
      </c>
      <c r="BR73" s="129">
        <f t="shared" si="196"/>
        <v>1.6048699501936912E-2</v>
      </c>
      <c r="BS73" s="130">
        <f t="shared" si="196"/>
        <v>1.801200800533689E-2</v>
      </c>
      <c r="BT73" s="131">
        <f t="shared" si="196"/>
        <v>1.7266608135791631E-2</v>
      </c>
      <c r="BU73" s="129">
        <f t="shared" si="196"/>
        <v>4.3923865300146414E-2</v>
      </c>
      <c r="BV73" s="133">
        <f t="shared" si="196"/>
        <v>3.5335175221753674E-2</v>
      </c>
      <c r="BW73" s="134">
        <f t="shared" si="196"/>
        <v>3.1905720034492671E-2</v>
      </c>
      <c r="BX73" s="129">
        <f t="shared" si="196"/>
        <v>4.1221753166128632E-2</v>
      </c>
      <c r="BY73" s="130">
        <f t="shared" si="196"/>
        <v>4.1427826993225642E-2</v>
      </c>
      <c r="BZ73" s="131">
        <f t="shared" si="196"/>
        <v>3.7785016286644948E-2</v>
      </c>
      <c r="CA73" s="132">
        <f t="shared" si="196"/>
        <v>2.4476295479603088E-2</v>
      </c>
      <c r="CB73" s="129">
        <f t="shared" si="196"/>
        <v>7.4503311258278145E-3</v>
      </c>
      <c r="CC73" s="130">
        <f t="shared" si="196"/>
        <v>6.6258919469928651E-2</v>
      </c>
      <c r="CD73" s="131">
        <f t="shared" si="196"/>
        <v>1.9676432006996064E-2</v>
      </c>
      <c r="CE73" s="132">
        <f t="shared" si="196"/>
        <v>3.318181818181818E-2</v>
      </c>
      <c r="CF73" s="129">
        <f t="shared" si="196"/>
        <v>3.8953315492120132E-2</v>
      </c>
      <c r="CG73" s="130">
        <f t="shared" si="196"/>
        <v>4.0240691989469723E-2</v>
      </c>
      <c r="CH73" s="131">
        <f t="shared" si="196"/>
        <v>5.1762114537444934E-2</v>
      </c>
      <c r="CI73" s="129">
        <f t="shared" si="196"/>
        <v>2.860114404576183E-2</v>
      </c>
      <c r="CJ73" s="135">
        <f t="shared" si="196"/>
        <v>4.3558963327897861E-2</v>
      </c>
      <c r="CK73" s="136">
        <f t="shared" si="196"/>
        <v>2.2756488204843137E-2</v>
      </c>
    </row>
    <row r="74" spans="1:89" ht="15" thickTop="1" thickBot="1" x14ac:dyDescent="0.2">
      <c r="A74" s="137" t="s">
        <v>19</v>
      </c>
      <c r="B74" s="189">
        <v>505</v>
      </c>
      <c r="C74" s="190">
        <v>197</v>
      </c>
      <c r="D74" s="191">
        <v>326</v>
      </c>
      <c r="E74" s="192">
        <v>163</v>
      </c>
      <c r="F74" s="189">
        <v>411</v>
      </c>
      <c r="G74" s="193">
        <v>229</v>
      </c>
      <c r="H74" s="191">
        <v>532</v>
      </c>
      <c r="I74" s="192">
        <v>417</v>
      </c>
      <c r="J74" s="189">
        <v>70</v>
      </c>
      <c r="K74" s="193">
        <v>187</v>
      </c>
      <c r="L74" s="191">
        <v>152</v>
      </c>
      <c r="M74" s="189">
        <v>340</v>
      </c>
      <c r="N74" s="194">
        <v>446</v>
      </c>
      <c r="O74" s="195">
        <v>530</v>
      </c>
      <c r="P74" s="189">
        <v>301</v>
      </c>
      <c r="Q74" s="193">
        <v>257</v>
      </c>
      <c r="R74" s="191">
        <v>320</v>
      </c>
      <c r="S74" s="192">
        <v>213</v>
      </c>
      <c r="T74" s="189">
        <v>39</v>
      </c>
      <c r="U74" s="193">
        <v>124</v>
      </c>
      <c r="V74" s="191">
        <v>217</v>
      </c>
      <c r="W74" s="192">
        <v>310</v>
      </c>
      <c r="X74" s="189">
        <v>218</v>
      </c>
      <c r="Y74" s="193">
        <v>203</v>
      </c>
      <c r="Z74" s="191">
        <v>452</v>
      </c>
      <c r="AA74" s="189">
        <v>377</v>
      </c>
      <c r="AB74" s="172">
        <f t="shared" si="193"/>
        <v>3989</v>
      </c>
      <c r="AC74" s="173">
        <f t="shared" si="194"/>
        <v>3547</v>
      </c>
      <c r="AE74" s="269" t="s">
        <v>13</v>
      </c>
      <c r="AF74" s="20">
        <f t="shared" ref="AF74:BG74" si="197">SUM(AF71:AF73)</f>
        <v>951</v>
      </c>
      <c r="AG74" s="21">
        <f t="shared" si="197"/>
        <v>572</v>
      </c>
      <c r="AH74" s="20">
        <f t="shared" si="197"/>
        <v>463</v>
      </c>
      <c r="AI74" s="21">
        <f t="shared" si="197"/>
        <v>462</v>
      </c>
      <c r="AJ74" s="20">
        <f t="shared" si="197"/>
        <v>680</v>
      </c>
      <c r="AK74" s="21">
        <f t="shared" si="197"/>
        <v>442</v>
      </c>
      <c r="AL74" s="20">
        <f t="shared" si="197"/>
        <v>1236</v>
      </c>
      <c r="AM74" s="21">
        <f t="shared" si="197"/>
        <v>888</v>
      </c>
      <c r="AN74" s="20">
        <f t="shared" si="197"/>
        <v>172</v>
      </c>
      <c r="AO74" s="21">
        <f t="shared" si="197"/>
        <v>348</v>
      </c>
      <c r="AP74" s="20">
        <f t="shared" si="197"/>
        <v>314</v>
      </c>
      <c r="AQ74" s="21">
        <f t="shared" si="197"/>
        <v>688</v>
      </c>
      <c r="AR74" s="20">
        <f t="shared" si="197"/>
        <v>930</v>
      </c>
      <c r="AS74" s="21">
        <f t="shared" si="197"/>
        <v>1250</v>
      </c>
      <c r="AT74" s="20">
        <f t="shared" si="197"/>
        <v>704</v>
      </c>
      <c r="AU74" s="21">
        <f t="shared" si="197"/>
        <v>514</v>
      </c>
      <c r="AV74" s="20">
        <f t="shared" si="197"/>
        <v>792</v>
      </c>
      <c r="AW74" s="21">
        <f t="shared" si="197"/>
        <v>492</v>
      </c>
      <c r="AX74" s="20">
        <f t="shared" si="197"/>
        <v>110</v>
      </c>
      <c r="AY74" s="21">
        <f t="shared" si="197"/>
        <v>277</v>
      </c>
      <c r="AZ74" s="20">
        <f t="shared" si="197"/>
        <v>465</v>
      </c>
      <c r="BA74" s="21">
        <f t="shared" si="197"/>
        <v>699</v>
      </c>
      <c r="BB74" s="20">
        <f t="shared" si="197"/>
        <v>518</v>
      </c>
      <c r="BC74" s="21">
        <f t="shared" si="197"/>
        <v>540</v>
      </c>
      <c r="BD74" s="20">
        <f t="shared" si="197"/>
        <v>1004</v>
      </c>
      <c r="BE74" s="21">
        <f t="shared" si="197"/>
        <v>870</v>
      </c>
      <c r="BF74" s="174">
        <f t="shared" si="197"/>
        <v>8339</v>
      </c>
      <c r="BG74" s="175">
        <f t="shared" si="197"/>
        <v>8042</v>
      </c>
      <c r="BI74" s="137" t="s">
        <v>19</v>
      </c>
      <c r="BJ74" s="129">
        <f t="shared" ref="BJ74:CK74" si="198">B74/B95</f>
        <v>9.6521406727828746E-2</v>
      </c>
      <c r="BK74" s="130">
        <f t="shared" si="198"/>
        <v>3.4024179620034539E-2</v>
      </c>
      <c r="BL74" s="131">
        <f t="shared" si="198"/>
        <v>0.10727212898979928</v>
      </c>
      <c r="BM74" s="132">
        <f t="shared" si="198"/>
        <v>4.3629550321199147E-2</v>
      </c>
      <c r="BN74" s="129">
        <f t="shared" si="198"/>
        <v>8.1097079715864245E-2</v>
      </c>
      <c r="BO74" s="130">
        <f t="shared" si="198"/>
        <v>5.2092811646951773E-2</v>
      </c>
      <c r="BP74" s="131">
        <f t="shared" si="198"/>
        <v>6.5898674594326773E-2</v>
      </c>
      <c r="BQ74" s="132">
        <f t="shared" si="198"/>
        <v>5.4388939611321248E-2</v>
      </c>
      <c r="BR74" s="129">
        <f t="shared" si="198"/>
        <v>3.8738240177089101E-2</v>
      </c>
      <c r="BS74" s="130">
        <f t="shared" si="198"/>
        <v>0.1247498332221481</v>
      </c>
      <c r="BT74" s="131">
        <f t="shared" si="198"/>
        <v>4.4483465027802163E-2</v>
      </c>
      <c r="BU74" s="129">
        <f t="shared" si="198"/>
        <v>9.9560761346998539E-2</v>
      </c>
      <c r="BV74" s="133">
        <f t="shared" si="198"/>
        <v>6.4853860695070528E-2</v>
      </c>
      <c r="BW74" s="134">
        <f t="shared" si="198"/>
        <v>7.6171313595860879E-2</v>
      </c>
      <c r="BX74" s="129">
        <f t="shared" si="198"/>
        <v>7.4745468090389872E-2</v>
      </c>
      <c r="BY74" s="130">
        <f t="shared" si="198"/>
        <v>6.6961959353830119E-2</v>
      </c>
      <c r="BZ74" s="131">
        <f t="shared" si="198"/>
        <v>6.9489685124864281E-2</v>
      </c>
      <c r="CA74" s="132">
        <f t="shared" si="198"/>
        <v>4.6968026460859978E-2</v>
      </c>
      <c r="CB74" s="129">
        <f t="shared" si="198"/>
        <v>3.2284768211920528E-2</v>
      </c>
      <c r="CC74" s="130">
        <f t="shared" si="198"/>
        <v>0.12640163098878696</v>
      </c>
      <c r="CD74" s="131">
        <f t="shared" si="198"/>
        <v>4.7442063839090512E-2</v>
      </c>
      <c r="CE74" s="132">
        <f t="shared" si="198"/>
        <v>7.045454545454545E-2</v>
      </c>
      <c r="CF74" s="129">
        <f t="shared" si="198"/>
        <v>6.4823074635741898E-2</v>
      </c>
      <c r="CG74" s="130">
        <f t="shared" si="198"/>
        <v>7.634449040992855E-2</v>
      </c>
      <c r="CH74" s="131">
        <f t="shared" si="198"/>
        <v>7.1113908118313404E-2</v>
      </c>
      <c r="CI74" s="129">
        <f t="shared" si="198"/>
        <v>4.9011960478419138E-2</v>
      </c>
      <c r="CJ74" s="135">
        <f t="shared" si="198"/>
        <v>6.9198209763036464E-2</v>
      </c>
      <c r="CK74" s="136">
        <f t="shared" si="198"/>
        <v>6.1616231803495118E-2</v>
      </c>
    </row>
    <row r="75" spans="1:89" ht="14" thickTop="1" x14ac:dyDescent="0.15">
      <c r="A75" s="146" t="s">
        <v>20</v>
      </c>
      <c r="B75" s="196">
        <v>481</v>
      </c>
      <c r="C75" s="197">
        <v>311</v>
      </c>
      <c r="D75" s="198">
        <v>222</v>
      </c>
      <c r="E75" s="199">
        <v>243</v>
      </c>
      <c r="F75" s="196">
        <v>335</v>
      </c>
      <c r="G75" s="200">
        <v>244</v>
      </c>
      <c r="H75" s="198">
        <v>617</v>
      </c>
      <c r="I75" s="199">
        <v>426</v>
      </c>
      <c r="J75" s="196">
        <v>84</v>
      </c>
      <c r="K75" s="200">
        <v>160</v>
      </c>
      <c r="L75" s="198">
        <v>154</v>
      </c>
      <c r="M75" s="196">
        <v>357</v>
      </c>
      <c r="N75" s="201">
        <v>505</v>
      </c>
      <c r="O75" s="202">
        <v>609</v>
      </c>
      <c r="P75" s="196">
        <v>373</v>
      </c>
      <c r="Q75" s="200">
        <v>284</v>
      </c>
      <c r="R75" s="198">
        <v>416</v>
      </c>
      <c r="S75" s="199">
        <v>216</v>
      </c>
      <c r="T75" s="196">
        <v>70</v>
      </c>
      <c r="U75" s="200">
        <v>138</v>
      </c>
      <c r="V75" s="198">
        <v>233</v>
      </c>
      <c r="W75" s="199">
        <v>349</v>
      </c>
      <c r="X75" s="196">
        <v>274</v>
      </c>
      <c r="Y75" s="200">
        <v>318</v>
      </c>
      <c r="Z75" s="198">
        <v>477</v>
      </c>
      <c r="AA75" s="196">
        <v>455</v>
      </c>
      <c r="AB75" s="172">
        <f t="shared" si="193"/>
        <v>4241</v>
      </c>
      <c r="AC75" s="173">
        <f t="shared" si="194"/>
        <v>4110</v>
      </c>
      <c r="BI75" s="146" t="s">
        <v>20</v>
      </c>
      <c r="BJ75" s="129">
        <f t="shared" ref="BJ75:CK75" si="199">B75/B95</f>
        <v>9.1934250764525993E-2</v>
      </c>
      <c r="BK75" s="130">
        <f t="shared" si="199"/>
        <v>5.3713298791019E-2</v>
      </c>
      <c r="BL75" s="131">
        <f t="shared" si="199"/>
        <v>7.3050345508390915E-2</v>
      </c>
      <c r="BM75" s="132">
        <f t="shared" si="199"/>
        <v>6.5042826552462532E-2</v>
      </c>
      <c r="BN75" s="129">
        <f t="shared" si="199"/>
        <v>6.6101026045777431E-2</v>
      </c>
      <c r="BO75" s="130">
        <f t="shared" si="199"/>
        <v>5.5505004549590536E-2</v>
      </c>
      <c r="BP75" s="131">
        <f t="shared" si="199"/>
        <v>7.6427598166728603E-2</v>
      </c>
      <c r="BQ75" s="132">
        <f t="shared" si="199"/>
        <v>5.5562801617320988E-2</v>
      </c>
      <c r="BR75" s="129">
        <f t="shared" si="199"/>
        <v>4.6485888212506918E-2</v>
      </c>
      <c r="BS75" s="130">
        <f t="shared" si="199"/>
        <v>0.1067378252168112</v>
      </c>
      <c r="BT75" s="131">
        <f t="shared" si="199"/>
        <v>4.5068773778167981E-2</v>
      </c>
      <c r="BU75" s="129">
        <f t="shared" si="199"/>
        <v>0.10453879941434846</v>
      </c>
      <c r="BV75" s="133">
        <f t="shared" si="199"/>
        <v>7.3433183074014835E-2</v>
      </c>
      <c r="BW75" s="134">
        <f t="shared" si="199"/>
        <v>8.75251509054326E-2</v>
      </c>
      <c r="BX75" s="129">
        <f t="shared" si="199"/>
        <v>9.2624782716662524E-2</v>
      </c>
      <c r="BY75" s="130">
        <f t="shared" si="199"/>
        <v>7.3996873371547686E-2</v>
      </c>
      <c r="BZ75" s="131">
        <f t="shared" si="199"/>
        <v>9.0336590662323565E-2</v>
      </c>
      <c r="CA75" s="132">
        <f t="shared" si="199"/>
        <v>4.7629547960308709E-2</v>
      </c>
      <c r="CB75" s="129">
        <f t="shared" si="199"/>
        <v>5.7947019867549666E-2</v>
      </c>
      <c r="CC75" s="130">
        <f t="shared" si="199"/>
        <v>0.14067278287461774</v>
      </c>
      <c r="CD75" s="131">
        <f t="shared" si="199"/>
        <v>5.0940096195889809E-2</v>
      </c>
      <c r="CE75" s="132">
        <f t="shared" si="199"/>
        <v>7.9318181818181815E-2</v>
      </c>
      <c r="CF75" s="129">
        <f t="shared" si="199"/>
        <v>8.1474873624739819E-2</v>
      </c>
      <c r="CG75" s="130">
        <f t="shared" si="199"/>
        <v>0.11959383226776985</v>
      </c>
      <c r="CH75" s="131">
        <f t="shared" si="199"/>
        <v>7.5047199496538708E-2</v>
      </c>
      <c r="CI75" s="129">
        <f t="shared" si="199"/>
        <v>5.9152366094643784E-2</v>
      </c>
      <c r="CJ75" s="135">
        <f t="shared" si="199"/>
        <v>7.3569718627485001E-2</v>
      </c>
      <c r="CK75" s="136">
        <f t="shared" si="199"/>
        <v>7.1396310322065101E-2</v>
      </c>
    </row>
    <row r="76" spans="1:89" ht="14" thickBot="1" x14ac:dyDescent="0.2">
      <c r="A76" s="137" t="s">
        <v>21</v>
      </c>
      <c r="B76" s="189">
        <v>470</v>
      </c>
      <c r="C76" s="190">
        <v>261</v>
      </c>
      <c r="D76" s="191">
        <v>241</v>
      </c>
      <c r="E76" s="192">
        <v>219</v>
      </c>
      <c r="F76" s="189">
        <v>345</v>
      </c>
      <c r="G76" s="193">
        <v>198</v>
      </c>
      <c r="H76" s="191">
        <v>619</v>
      </c>
      <c r="I76" s="192">
        <v>462</v>
      </c>
      <c r="J76" s="189">
        <v>88</v>
      </c>
      <c r="K76" s="193">
        <v>188</v>
      </c>
      <c r="L76" s="191">
        <v>160</v>
      </c>
      <c r="M76" s="189">
        <v>331</v>
      </c>
      <c r="N76" s="194">
        <v>425</v>
      </c>
      <c r="O76" s="195">
        <v>641</v>
      </c>
      <c r="P76" s="189">
        <v>331</v>
      </c>
      <c r="Q76" s="193">
        <v>230</v>
      </c>
      <c r="R76" s="191">
        <v>376</v>
      </c>
      <c r="S76" s="192">
        <v>276</v>
      </c>
      <c r="T76" s="189">
        <v>40</v>
      </c>
      <c r="U76" s="193">
        <v>139</v>
      </c>
      <c r="V76" s="191">
        <v>232</v>
      </c>
      <c r="W76" s="192">
        <v>350</v>
      </c>
      <c r="X76" s="189">
        <v>244</v>
      </c>
      <c r="Y76" s="193">
        <v>222</v>
      </c>
      <c r="Z76" s="191">
        <v>527</v>
      </c>
      <c r="AA76" s="189">
        <v>415</v>
      </c>
      <c r="AB76" s="172">
        <f t="shared" si="193"/>
        <v>4098</v>
      </c>
      <c r="AC76" s="173">
        <f t="shared" si="194"/>
        <v>3932</v>
      </c>
      <c r="AE76" s="272" t="s">
        <v>85</v>
      </c>
      <c r="BI76" s="137" t="s">
        <v>21</v>
      </c>
      <c r="BJ76" s="129">
        <f t="shared" ref="BJ76:CK76" si="200">B76/B95</f>
        <v>8.9831804281345559E-2</v>
      </c>
      <c r="BK76" s="130">
        <f t="shared" si="200"/>
        <v>4.5077720207253889E-2</v>
      </c>
      <c r="BL76" s="131">
        <f t="shared" si="200"/>
        <v>7.9302402105955905E-2</v>
      </c>
      <c r="BM76" s="132">
        <f t="shared" si="200"/>
        <v>5.861884368308351E-2</v>
      </c>
      <c r="BN76" s="129">
        <f t="shared" si="200"/>
        <v>6.8074191002367793E-2</v>
      </c>
      <c r="BO76" s="130">
        <f t="shared" si="200"/>
        <v>4.5040946314831666E-2</v>
      </c>
      <c r="BP76" s="131">
        <f t="shared" si="200"/>
        <v>7.6675337544902758E-2</v>
      </c>
      <c r="BQ76" s="132">
        <f t="shared" si="200"/>
        <v>6.0258249641319941E-2</v>
      </c>
      <c r="BR76" s="129">
        <f t="shared" si="200"/>
        <v>4.8699501936912006E-2</v>
      </c>
      <c r="BS76" s="130">
        <f t="shared" si="200"/>
        <v>0.12541694462975317</v>
      </c>
      <c r="BT76" s="131">
        <f t="shared" si="200"/>
        <v>4.6824700029265434E-2</v>
      </c>
      <c r="BU76" s="129">
        <f t="shared" si="200"/>
        <v>9.6925329428989751E-2</v>
      </c>
      <c r="BV76" s="133">
        <f t="shared" si="200"/>
        <v>6.1800203577141194E-2</v>
      </c>
      <c r="BW76" s="134">
        <f t="shared" si="200"/>
        <v>9.2124173613107221E-2</v>
      </c>
      <c r="BX76" s="129">
        <f t="shared" si="200"/>
        <v>8.2195182518003479E-2</v>
      </c>
      <c r="BY76" s="130">
        <f t="shared" si="200"/>
        <v>5.992704533611256E-2</v>
      </c>
      <c r="BZ76" s="131">
        <f t="shared" si="200"/>
        <v>8.1650380021715527E-2</v>
      </c>
      <c r="CA76" s="132">
        <f t="shared" si="200"/>
        <v>6.0859977949283349E-2</v>
      </c>
      <c r="CB76" s="129">
        <f t="shared" si="200"/>
        <v>3.3112582781456956E-2</v>
      </c>
      <c r="CC76" s="130">
        <f t="shared" si="200"/>
        <v>0.14169215086646278</v>
      </c>
      <c r="CD76" s="131">
        <f t="shared" si="200"/>
        <v>5.0721469173589856E-2</v>
      </c>
      <c r="CE76" s="132">
        <f t="shared" si="200"/>
        <v>7.9545454545454544E-2</v>
      </c>
      <c r="CF76" s="129">
        <f t="shared" si="200"/>
        <v>7.2554267023490937E-2</v>
      </c>
      <c r="CG76" s="130">
        <f t="shared" si="200"/>
        <v>8.3490033847311018E-2</v>
      </c>
      <c r="CH76" s="131">
        <f t="shared" si="200"/>
        <v>8.2913782252989301E-2</v>
      </c>
      <c r="CI76" s="129">
        <f t="shared" si="200"/>
        <v>5.3952158086323455E-2</v>
      </c>
      <c r="CJ76" s="135">
        <f t="shared" si="200"/>
        <v>7.1089060819484434E-2</v>
      </c>
      <c r="CK76" s="136">
        <f t="shared" si="200"/>
        <v>6.8304207344613135E-2</v>
      </c>
    </row>
    <row r="77" spans="1:89" ht="15" thickTop="1" thickBot="1" x14ac:dyDescent="0.2">
      <c r="A77" s="146" t="s">
        <v>22</v>
      </c>
      <c r="B77" s="196">
        <v>479</v>
      </c>
      <c r="C77" s="197">
        <v>463</v>
      </c>
      <c r="D77" s="198">
        <v>274</v>
      </c>
      <c r="E77" s="199">
        <v>171</v>
      </c>
      <c r="F77" s="196">
        <v>353</v>
      </c>
      <c r="G77" s="200">
        <v>207</v>
      </c>
      <c r="H77" s="198">
        <v>566</v>
      </c>
      <c r="I77" s="199">
        <v>475</v>
      </c>
      <c r="J77" s="196">
        <v>125</v>
      </c>
      <c r="K77" s="200">
        <v>181</v>
      </c>
      <c r="L77" s="198">
        <v>181</v>
      </c>
      <c r="M77" s="196">
        <v>397</v>
      </c>
      <c r="N77" s="201">
        <v>439</v>
      </c>
      <c r="O77" s="202">
        <v>572</v>
      </c>
      <c r="P77" s="196">
        <v>301</v>
      </c>
      <c r="Q77" s="200">
        <v>264</v>
      </c>
      <c r="R77" s="198">
        <v>404</v>
      </c>
      <c r="S77" s="199">
        <v>257</v>
      </c>
      <c r="T77" s="196">
        <v>44</v>
      </c>
      <c r="U77" s="200">
        <v>92</v>
      </c>
      <c r="V77" s="198">
        <v>217</v>
      </c>
      <c r="W77" s="199">
        <v>470</v>
      </c>
      <c r="X77" s="196">
        <v>225</v>
      </c>
      <c r="Y77" s="200">
        <v>201</v>
      </c>
      <c r="Z77" s="198">
        <v>475</v>
      </c>
      <c r="AA77" s="196">
        <v>416</v>
      </c>
      <c r="AB77" s="172">
        <f t="shared" si="193"/>
        <v>4083</v>
      </c>
      <c r="AC77" s="173">
        <f t="shared" si="194"/>
        <v>4166</v>
      </c>
      <c r="AE77" s="292" t="s">
        <v>0</v>
      </c>
      <c r="AF77" s="294" t="s">
        <v>1</v>
      </c>
      <c r="AG77" s="295"/>
      <c r="AH77" s="294" t="s">
        <v>2</v>
      </c>
      <c r="AI77" s="295"/>
      <c r="AJ77" s="294" t="s">
        <v>3</v>
      </c>
      <c r="AK77" s="295"/>
      <c r="AL77" s="294" t="s">
        <v>4</v>
      </c>
      <c r="AM77" s="295"/>
      <c r="AN77" s="294" t="s">
        <v>5</v>
      </c>
      <c r="AO77" s="295"/>
      <c r="AP77" s="294" t="s">
        <v>6</v>
      </c>
      <c r="AQ77" s="295"/>
      <c r="AR77" s="294" t="s">
        <v>7</v>
      </c>
      <c r="AS77" s="295"/>
      <c r="AT77" s="294" t="s">
        <v>8</v>
      </c>
      <c r="AU77" s="295"/>
      <c r="AV77" s="294" t="s">
        <v>9</v>
      </c>
      <c r="AW77" s="295"/>
      <c r="AX77" s="294" t="s">
        <v>10</v>
      </c>
      <c r="AY77" s="295"/>
      <c r="AZ77" s="294" t="s">
        <v>11</v>
      </c>
      <c r="BA77" s="295"/>
      <c r="BB77" s="294" t="s">
        <v>12</v>
      </c>
      <c r="BC77" s="295"/>
      <c r="BD77" s="297" t="s">
        <v>40</v>
      </c>
      <c r="BE77" s="298"/>
      <c r="BF77" s="299" t="s">
        <v>41</v>
      </c>
      <c r="BG77" s="300"/>
      <c r="BI77" s="146" t="s">
        <v>22</v>
      </c>
      <c r="BJ77" s="129">
        <f t="shared" ref="BJ77:CK77" si="201">B77/B95</f>
        <v>9.1551987767584095E-2</v>
      </c>
      <c r="BK77" s="130">
        <f t="shared" si="201"/>
        <v>7.9965457685664945E-2</v>
      </c>
      <c r="BL77" s="131">
        <f t="shared" si="201"/>
        <v>9.0161237249095097E-2</v>
      </c>
      <c r="BM77" s="132">
        <f t="shared" si="201"/>
        <v>4.577087794432548E-2</v>
      </c>
      <c r="BN77" s="129">
        <f t="shared" si="201"/>
        <v>6.9652722967640093E-2</v>
      </c>
      <c r="BO77" s="130">
        <f t="shared" si="201"/>
        <v>4.708826205641492E-2</v>
      </c>
      <c r="BP77" s="131">
        <f t="shared" si="201"/>
        <v>7.0110244023287499E-2</v>
      </c>
      <c r="BQ77" s="132">
        <f t="shared" si="201"/>
        <v>6.1953828094430674E-2</v>
      </c>
      <c r="BR77" s="129">
        <f t="shared" si="201"/>
        <v>6.917542888765911E-2</v>
      </c>
      <c r="BS77" s="130">
        <f t="shared" si="201"/>
        <v>0.12074716477651767</v>
      </c>
      <c r="BT77" s="131">
        <f t="shared" si="201"/>
        <v>5.2970441908106528E-2</v>
      </c>
      <c r="BU77" s="129">
        <f t="shared" si="201"/>
        <v>0.11625183016105417</v>
      </c>
      <c r="BV77" s="133">
        <f t="shared" si="201"/>
        <v>6.3835974989094088E-2</v>
      </c>
      <c r="BW77" s="134">
        <f t="shared" si="201"/>
        <v>8.2207530899683814E-2</v>
      </c>
      <c r="BX77" s="129">
        <f t="shared" si="201"/>
        <v>7.4745468090389872E-2</v>
      </c>
      <c r="BY77" s="130">
        <f t="shared" si="201"/>
        <v>6.878582595101615E-2</v>
      </c>
      <c r="BZ77" s="131">
        <f t="shared" si="201"/>
        <v>8.7730727470141157E-2</v>
      </c>
      <c r="CA77" s="132">
        <f t="shared" si="201"/>
        <v>5.6670341786108046E-2</v>
      </c>
      <c r="CB77" s="129">
        <f t="shared" si="201"/>
        <v>3.6423841059602648E-2</v>
      </c>
      <c r="CC77" s="130">
        <f t="shared" si="201"/>
        <v>9.3781855249745152E-2</v>
      </c>
      <c r="CD77" s="131">
        <f t="shared" si="201"/>
        <v>4.7442063839090512E-2</v>
      </c>
      <c r="CE77" s="132">
        <f t="shared" si="201"/>
        <v>0.10681818181818181</v>
      </c>
      <c r="CF77" s="129">
        <f t="shared" si="201"/>
        <v>6.690454950936664E-2</v>
      </c>
      <c r="CG77" s="130">
        <f t="shared" si="201"/>
        <v>7.5592327942835658E-2</v>
      </c>
      <c r="CH77" s="131">
        <f t="shared" si="201"/>
        <v>7.4732536186280674E-2</v>
      </c>
      <c r="CI77" s="129">
        <f t="shared" si="201"/>
        <v>5.4082163286531461E-2</v>
      </c>
      <c r="CJ77" s="135">
        <f t="shared" si="201"/>
        <v>7.0828851958505357E-2</v>
      </c>
      <c r="CK77" s="136">
        <f t="shared" si="201"/>
        <v>7.2369106764409552E-2</v>
      </c>
    </row>
    <row r="78" spans="1:89" ht="15" thickTop="1" thickBot="1" x14ac:dyDescent="0.2">
      <c r="A78" s="137" t="s">
        <v>23</v>
      </c>
      <c r="B78" s="189">
        <v>323</v>
      </c>
      <c r="C78" s="190">
        <v>335</v>
      </c>
      <c r="D78" s="191">
        <v>236</v>
      </c>
      <c r="E78" s="192">
        <v>207</v>
      </c>
      <c r="F78" s="189">
        <v>395</v>
      </c>
      <c r="G78" s="193">
        <v>182</v>
      </c>
      <c r="H78" s="191">
        <v>463</v>
      </c>
      <c r="I78" s="192">
        <v>467</v>
      </c>
      <c r="J78" s="189">
        <v>114</v>
      </c>
      <c r="K78" s="193">
        <v>144</v>
      </c>
      <c r="L78" s="191">
        <v>130</v>
      </c>
      <c r="M78" s="189">
        <v>365</v>
      </c>
      <c r="N78" s="194">
        <v>355</v>
      </c>
      <c r="O78" s="195">
        <v>654</v>
      </c>
      <c r="P78" s="189">
        <v>212</v>
      </c>
      <c r="Q78" s="193">
        <v>228</v>
      </c>
      <c r="R78" s="191">
        <v>368</v>
      </c>
      <c r="S78" s="192">
        <v>322</v>
      </c>
      <c r="T78" s="189">
        <v>82</v>
      </c>
      <c r="U78" s="193">
        <v>67</v>
      </c>
      <c r="V78" s="191">
        <v>199</v>
      </c>
      <c r="W78" s="192">
        <v>377</v>
      </c>
      <c r="X78" s="189">
        <v>204</v>
      </c>
      <c r="Y78" s="193">
        <v>166</v>
      </c>
      <c r="Z78" s="191">
        <v>383</v>
      </c>
      <c r="AA78" s="189">
        <v>502</v>
      </c>
      <c r="AB78" s="172">
        <f t="shared" si="193"/>
        <v>3464</v>
      </c>
      <c r="AC78" s="173">
        <f t="shared" si="194"/>
        <v>4016</v>
      </c>
      <c r="AE78" s="293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6.173547400611621E-2</v>
      </c>
      <c r="BK78" s="130">
        <f t="shared" si="202"/>
        <v>5.7858376511226252E-2</v>
      </c>
      <c r="BL78" s="131">
        <f t="shared" si="202"/>
        <v>7.7657124053965118E-2</v>
      </c>
      <c r="BM78" s="132">
        <f t="shared" si="202"/>
        <v>5.5406852248394006E-2</v>
      </c>
      <c r="BN78" s="129">
        <f t="shared" si="202"/>
        <v>7.7940015785319658E-2</v>
      </c>
      <c r="BO78" s="130">
        <f t="shared" si="202"/>
        <v>4.1401273885350316E-2</v>
      </c>
      <c r="BP78" s="131">
        <f t="shared" si="202"/>
        <v>5.7351666047318221E-2</v>
      </c>
      <c r="BQ78" s="132">
        <f t="shared" si="202"/>
        <v>6.0910395200208689E-2</v>
      </c>
      <c r="BR78" s="129">
        <f t="shared" si="202"/>
        <v>6.30879911455451E-2</v>
      </c>
      <c r="BS78" s="130">
        <f t="shared" si="202"/>
        <v>9.6064042695130081E-2</v>
      </c>
      <c r="BT78" s="131">
        <f t="shared" si="202"/>
        <v>3.8045068773778168E-2</v>
      </c>
      <c r="BU78" s="129">
        <f t="shared" si="202"/>
        <v>0.10688140556368961</v>
      </c>
      <c r="BV78" s="133">
        <f t="shared" si="202"/>
        <v>5.1621346517376765E-2</v>
      </c>
      <c r="BW78" s="134">
        <f t="shared" si="202"/>
        <v>9.3992526588100034E-2</v>
      </c>
      <c r="BX78" s="129">
        <f t="shared" si="202"/>
        <v>5.2644648621802834E-2</v>
      </c>
      <c r="BY78" s="130">
        <f t="shared" si="202"/>
        <v>5.9405940594059403E-2</v>
      </c>
      <c r="BZ78" s="131">
        <f t="shared" si="202"/>
        <v>7.9913137893593916E-2</v>
      </c>
      <c r="CA78" s="132">
        <f t="shared" si="202"/>
        <v>7.1003307607497249E-2</v>
      </c>
      <c r="CB78" s="129">
        <f t="shared" si="202"/>
        <v>6.7880794701986755E-2</v>
      </c>
      <c r="CC78" s="130">
        <f t="shared" si="202"/>
        <v>6.8297655453618752E-2</v>
      </c>
      <c r="CD78" s="131">
        <f t="shared" si="202"/>
        <v>4.3506777437691296E-2</v>
      </c>
      <c r="CE78" s="132">
        <f t="shared" si="202"/>
        <v>8.5681818181818178E-2</v>
      </c>
      <c r="CF78" s="129">
        <f t="shared" si="202"/>
        <v>6.0660124888492414E-2</v>
      </c>
      <c r="CG78" s="130">
        <f t="shared" si="202"/>
        <v>6.242948476871004E-2</v>
      </c>
      <c r="CH78" s="131">
        <f t="shared" si="202"/>
        <v>6.0258023914411582E-2</v>
      </c>
      <c r="CI78" s="129">
        <f t="shared" si="202"/>
        <v>6.5262610504420171E-2</v>
      </c>
      <c r="CJ78" s="135">
        <f t="shared" si="202"/>
        <v>6.0090899628768693E-2</v>
      </c>
      <c r="CK78" s="136">
        <f t="shared" si="202"/>
        <v>6.9763402008129805E-2</v>
      </c>
    </row>
    <row r="79" spans="1:89" ht="14" thickTop="1" x14ac:dyDescent="0.15">
      <c r="A79" s="146" t="s">
        <v>24</v>
      </c>
      <c r="B79" s="203">
        <v>255</v>
      </c>
      <c r="C79" s="197">
        <v>253</v>
      </c>
      <c r="D79" s="198">
        <v>202</v>
      </c>
      <c r="E79" s="199">
        <v>162</v>
      </c>
      <c r="F79" s="196">
        <v>366</v>
      </c>
      <c r="G79" s="200">
        <v>164</v>
      </c>
      <c r="H79" s="198">
        <v>397</v>
      </c>
      <c r="I79" s="199">
        <v>426</v>
      </c>
      <c r="J79" s="196">
        <v>136</v>
      </c>
      <c r="K79" s="200">
        <v>95</v>
      </c>
      <c r="L79" s="198">
        <v>172</v>
      </c>
      <c r="M79" s="196">
        <v>242</v>
      </c>
      <c r="N79" s="201">
        <v>348</v>
      </c>
      <c r="O79" s="204">
        <v>463</v>
      </c>
      <c r="P79" s="196">
        <v>163</v>
      </c>
      <c r="Q79" s="200">
        <v>218</v>
      </c>
      <c r="R79" s="198">
        <v>304</v>
      </c>
      <c r="S79" s="199">
        <v>287</v>
      </c>
      <c r="T79" s="196">
        <v>66</v>
      </c>
      <c r="U79" s="200">
        <v>58</v>
      </c>
      <c r="V79" s="198">
        <v>219</v>
      </c>
      <c r="W79" s="205">
        <v>330</v>
      </c>
      <c r="X79" s="196">
        <v>202</v>
      </c>
      <c r="Y79" s="200">
        <v>118</v>
      </c>
      <c r="Z79" s="198">
        <v>356</v>
      </c>
      <c r="AA79" s="196">
        <v>497</v>
      </c>
      <c r="AB79" s="172">
        <f t="shared" si="193"/>
        <v>3186</v>
      </c>
      <c r="AC79" s="173">
        <f t="shared" si="194"/>
        <v>3313</v>
      </c>
      <c r="AE79" s="275" t="str">
        <f>$AE$17</f>
        <v>17:00 - 17:59</v>
      </c>
      <c r="AF79" s="126">
        <f t="shared" ref="AF79:AU80" si="203">SUMIF($A$9:$A$32,$AE79,B$71:B$94)</f>
        <v>332</v>
      </c>
      <c r="AG79" s="186">
        <f t="shared" si="203"/>
        <v>577</v>
      </c>
      <c r="AH79" s="127">
        <f t="shared" si="203"/>
        <v>251</v>
      </c>
      <c r="AI79" s="180">
        <f t="shared" si="203"/>
        <v>282</v>
      </c>
      <c r="AJ79" s="126">
        <f t="shared" si="203"/>
        <v>366</v>
      </c>
      <c r="AK79" s="128">
        <f t="shared" si="203"/>
        <v>419</v>
      </c>
      <c r="AL79" s="127">
        <f t="shared" si="203"/>
        <v>642</v>
      </c>
      <c r="AM79" s="180">
        <f t="shared" si="203"/>
        <v>640</v>
      </c>
      <c r="AN79" s="126">
        <f t="shared" si="203"/>
        <v>196</v>
      </c>
      <c r="AO79" s="128">
        <f t="shared" si="203"/>
        <v>56</v>
      </c>
      <c r="AP79" s="127">
        <f t="shared" si="203"/>
        <v>297</v>
      </c>
      <c r="AQ79" s="126">
        <f t="shared" si="203"/>
        <v>104</v>
      </c>
      <c r="AR79" s="179">
        <f t="shared" si="203"/>
        <v>461</v>
      </c>
      <c r="AS79" s="181">
        <f t="shared" si="203"/>
        <v>441</v>
      </c>
      <c r="AT79" s="126">
        <f t="shared" si="203"/>
        <v>298</v>
      </c>
      <c r="AU79" s="128">
        <f t="shared" si="203"/>
        <v>331</v>
      </c>
      <c r="AV79" s="127">
        <f t="shared" ref="AP79:BE80" si="204">SUMIF($A$9:$A$32,$AE79,R$71:R$94)</f>
        <v>288</v>
      </c>
      <c r="AW79" s="180">
        <f t="shared" si="204"/>
        <v>397</v>
      </c>
      <c r="AX79" s="126">
        <f t="shared" si="204"/>
        <v>149</v>
      </c>
      <c r="AY79" s="128">
        <f t="shared" si="204"/>
        <v>21</v>
      </c>
      <c r="AZ79" s="127">
        <f t="shared" si="204"/>
        <v>382</v>
      </c>
      <c r="BA79" s="180">
        <f t="shared" si="204"/>
        <v>262</v>
      </c>
      <c r="BB79" s="126">
        <f t="shared" si="204"/>
        <v>290</v>
      </c>
      <c r="BC79" s="128">
        <f t="shared" si="204"/>
        <v>187</v>
      </c>
      <c r="BD79" s="184">
        <f t="shared" si="204"/>
        <v>487</v>
      </c>
      <c r="BE79" s="185">
        <f t="shared" si="204"/>
        <v>503</v>
      </c>
      <c r="BF79" s="170">
        <f>AF79+AH79+AJ79+AL79+AN79+AP79+AR79+AT79+AV79+AX79+AZ79+BB79+BD79</f>
        <v>4439</v>
      </c>
      <c r="BG79" s="171">
        <f>AG79+AI79+AK79+AM79+AO79+AQ79+AS79+AU79+AW79+AY79+BA79+BC79+BE79</f>
        <v>4220</v>
      </c>
      <c r="BI79" s="146" t="s">
        <v>24</v>
      </c>
      <c r="BJ79" s="129">
        <f t="shared" ref="BJ79:CK79" si="205">B79/B95</f>
        <v>4.8738532110091742E-2</v>
      </c>
      <c r="BK79" s="130">
        <f t="shared" si="205"/>
        <v>4.369602763385147E-2</v>
      </c>
      <c r="BL79" s="131">
        <f t="shared" si="205"/>
        <v>6.6469233300427769E-2</v>
      </c>
      <c r="BM79" s="132">
        <f t="shared" si="205"/>
        <v>4.3361884368308352E-2</v>
      </c>
      <c r="BN79" s="129">
        <f t="shared" si="205"/>
        <v>7.2217837411207575E-2</v>
      </c>
      <c r="BO79" s="130">
        <f t="shared" si="205"/>
        <v>3.7306642402183801E-2</v>
      </c>
      <c r="BP79" s="131">
        <f t="shared" si="205"/>
        <v>4.9176266567570917E-2</v>
      </c>
      <c r="BQ79" s="132">
        <f t="shared" si="205"/>
        <v>5.5562801617320988E-2</v>
      </c>
      <c r="BR79" s="129">
        <f t="shared" si="205"/>
        <v>7.5262866629773106E-2</v>
      </c>
      <c r="BS79" s="130">
        <f t="shared" si="205"/>
        <v>6.3375583722481657E-2</v>
      </c>
      <c r="BT79" s="131">
        <f t="shared" si="205"/>
        <v>5.0336552531460348E-2</v>
      </c>
      <c r="BU79" s="129">
        <f t="shared" si="205"/>
        <v>7.0863836017569543E-2</v>
      </c>
      <c r="BV79" s="133">
        <f t="shared" si="205"/>
        <v>5.0603460811400318E-2</v>
      </c>
      <c r="BW79" s="134">
        <f t="shared" si="205"/>
        <v>6.6542109801667151E-2</v>
      </c>
      <c r="BX79" s="129">
        <f t="shared" si="205"/>
        <v>4.0476781723367272E-2</v>
      </c>
      <c r="BY79" s="130">
        <f t="shared" si="205"/>
        <v>5.6800416883793642E-2</v>
      </c>
      <c r="BZ79" s="131">
        <f t="shared" si="205"/>
        <v>6.601520086862106E-2</v>
      </c>
      <c r="CA79" s="132">
        <f t="shared" si="205"/>
        <v>6.3285556780595373E-2</v>
      </c>
      <c r="CB79" s="129">
        <f t="shared" si="205"/>
        <v>5.4635761589403975E-2</v>
      </c>
      <c r="CC79" s="130">
        <f t="shared" si="205"/>
        <v>5.9123343527013254E-2</v>
      </c>
      <c r="CD79" s="131">
        <f t="shared" si="205"/>
        <v>4.7879317883690424E-2</v>
      </c>
      <c r="CE79" s="132">
        <f t="shared" si="205"/>
        <v>7.4999999999999997E-2</v>
      </c>
      <c r="CF79" s="129">
        <f t="shared" si="205"/>
        <v>6.0065417781742493E-2</v>
      </c>
      <c r="CG79" s="130">
        <f t="shared" si="205"/>
        <v>4.4377585558480634E-2</v>
      </c>
      <c r="CH79" s="131">
        <f t="shared" si="205"/>
        <v>5.6010069225928258E-2</v>
      </c>
      <c r="CI79" s="129">
        <f t="shared" si="205"/>
        <v>6.461258450338013E-2</v>
      </c>
      <c r="CJ79" s="135">
        <f t="shared" si="205"/>
        <v>5.5268362071956421E-2</v>
      </c>
      <c r="CK79" s="136">
        <f t="shared" si="205"/>
        <v>5.7551332383698708E-2</v>
      </c>
    </row>
    <row r="80" spans="1:89" x14ac:dyDescent="0.15">
      <c r="A80" s="137" t="s">
        <v>25</v>
      </c>
      <c r="B80" s="206">
        <v>226</v>
      </c>
      <c r="C80" s="190">
        <v>331</v>
      </c>
      <c r="D80" s="191">
        <v>126</v>
      </c>
      <c r="E80" s="192">
        <v>218</v>
      </c>
      <c r="F80" s="189">
        <v>282</v>
      </c>
      <c r="G80" s="193">
        <v>216</v>
      </c>
      <c r="H80" s="191">
        <v>473</v>
      </c>
      <c r="I80" s="192">
        <v>430</v>
      </c>
      <c r="J80" s="189">
        <v>99</v>
      </c>
      <c r="K80" s="190">
        <v>77</v>
      </c>
      <c r="L80" s="191">
        <v>194</v>
      </c>
      <c r="M80" s="189">
        <v>195</v>
      </c>
      <c r="N80" s="194">
        <v>359</v>
      </c>
      <c r="O80" s="207">
        <v>375</v>
      </c>
      <c r="P80" s="189">
        <v>171</v>
      </c>
      <c r="Q80" s="190">
        <v>186</v>
      </c>
      <c r="R80" s="191">
        <v>302</v>
      </c>
      <c r="S80" s="192">
        <v>231</v>
      </c>
      <c r="T80" s="198">
        <v>41</v>
      </c>
      <c r="U80" s="189">
        <v>60</v>
      </c>
      <c r="V80" s="191">
        <v>249</v>
      </c>
      <c r="W80" s="208">
        <v>253</v>
      </c>
      <c r="X80" s="189">
        <v>138</v>
      </c>
      <c r="Y80" s="193">
        <v>119</v>
      </c>
      <c r="Z80" s="191">
        <v>343</v>
      </c>
      <c r="AA80" s="189">
        <v>498</v>
      </c>
      <c r="AB80" s="172">
        <f t="shared" si="193"/>
        <v>3003</v>
      </c>
      <c r="AC80" s="173">
        <f t="shared" si="194"/>
        <v>3189</v>
      </c>
      <c r="AE80" s="277" t="str">
        <f>$AE$18</f>
        <v>18:00 - 18:59</v>
      </c>
      <c r="AF80" s="126">
        <f t="shared" si="203"/>
        <v>402</v>
      </c>
      <c r="AG80" s="190">
        <f t="shared" si="203"/>
        <v>553</v>
      </c>
      <c r="AH80" s="191">
        <f t="shared" si="203"/>
        <v>165</v>
      </c>
      <c r="AI80" s="192">
        <f t="shared" si="203"/>
        <v>323</v>
      </c>
      <c r="AJ80" s="278">
        <f t="shared" si="203"/>
        <v>261</v>
      </c>
      <c r="AK80" s="193">
        <f t="shared" si="203"/>
        <v>559</v>
      </c>
      <c r="AL80" s="191">
        <f t="shared" si="203"/>
        <v>610</v>
      </c>
      <c r="AM80" s="192">
        <f t="shared" si="203"/>
        <v>624</v>
      </c>
      <c r="AN80" s="278">
        <f t="shared" si="203"/>
        <v>147</v>
      </c>
      <c r="AO80" s="193">
        <f t="shared" si="203"/>
        <v>34</v>
      </c>
      <c r="AP80" s="191">
        <f t="shared" si="204"/>
        <v>233</v>
      </c>
      <c r="AQ80" s="278">
        <f t="shared" si="204"/>
        <v>93</v>
      </c>
      <c r="AR80" s="194">
        <f t="shared" si="204"/>
        <v>475</v>
      </c>
      <c r="AS80" s="195">
        <f t="shared" si="204"/>
        <v>415</v>
      </c>
      <c r="AT80" s="278">
        <f t="shared" si="204"/>
        <v>283</v>
      </c>
      <c r="AU80" s="193">
        <f t="shared" si="204"/>
        <v>331</v>
      </c>
      <c r="AV80" s="191">
        <f t="shared" si="204"/>
        <v>262</v>
      </c>
      <c r="AW80" s="192">
        <f t="shared" si="204"/>
        <v>389</v>
      </c>
      <c r="AX80" s="278">
        <f t="shared" si="204"/>
        <v>122</v>
      </c>
      <c r="AY80" s="193">
        <f t="shared" si="204"/>
        <v>21</v>
      </c>
      <c r="AZ80" s="191">
        <f t="shared" si="204"/>
        <v>416</v>
      </c>
      <c r="BA80" s="192">
        <f t="shared" si="204"/>
        <v>202</v>
      </c>
      <c r="BB80" s="278">
        <f t="shared" si="204"/>
        <v>267</v>
      </c>
      <c r="BC80" s="193">
        <f t="shared" si="204"/>
        <v>208</v>
      </c>
      <c r="BD80" s="191">
        <f t="shared" si="204"/>
        <v>320</v>
      </c>
      <c r="BE80" s="278">
        <f t="shared" si="204"/>
        <v>634</v>
      </c>
      <c r="BF80" s="172">
        <f>SUM(AF80,AH80,AJ80,AL80,AN80,AP80,AR80,AT80,AV80,AX80,AZ80,BB80,BD80)</f>
        <v>3963</v>
      </c>
      <c r="BG80" s="173">
        <f>SUM(AG80,AI80,AK80,AM80,AO80,AQ80,AS80,AU80,AW80,AY80,BA80,BC80,BE80)</f>
        <v>4386</v>
      </c>
      <c r="BI80" s="137" t="s">
        <v>25</v>
      </c>
      <c r="BJ80" s="129">
        <f t="shared" ref="BJ80:CK80" si="206">B80/B95</f>
        <v>4.3195718654434251E-2</v>
      </c>
      <c r="BK80" s="130">
        <f t="shared" si="206"/>
        <v>5.7167530224525046E-2</v>
      </c>
      <c r="BL80" s="131">
        <f t="shared" si="206"/>
        <v>4.1461006910167818E-2</v>
      </c>
      <c r="BM80" s="132">
        <f t="shared" si="206"/>
        <v>5.8351177730192723E-2</v>
      </c>
      <c r="BN80" s="129">
        <f t="shared" si="206"/>
        <v>5.564325177584846E-2</v>
      </c>
      <c r="BO80" s="130">
        <f t="shared" si="206"/>
        <v>4.9135577797998181E-2</v>
      </c>
      <c r="BP80" s="131">
        <f t="shared" si="206"/>
        <v>5.8590362938189026E-2</v>
      </c>
      <c r="BQ80" s="132">
        <f t="shared" si="206"/>
        <v>5.608451806443198E-2</v>
      </c>
      <c r="BR80" s="129">
        <f t="shared" si="206"/>
        <v>5.4786939679026009E-2</v>
      </c>
      <c r="BS80" s="130">
        <f t="shared" si="206"/>
        <v>5.1367578385590397E-2</v>
      </c>
      <c r="BT80" s="131">
        <f t="shared" si="206"/>
        <v>5.6774948785484343E-2</v>
      </c>
      <c r="BU80" s="129">
        <f t="shared" si="206"/>
        <v>5.7101024890190338E-2</v>
      </c>
      <c r="BV80" s="133">
        <f t="shared" si="206"/>
        <v>5.2202995492220447E-2</v>
      </c>
      <c r="BW80" s="134">
        <f t="shared" si="206"/>
        <v>5.3894797355561942E-2</v>
      </c>
      <c r="BX80" s="129">
        <f t="shared" si="206"/>
        <v>4.2463372237397566E-2</v>
      </c>
      <c r="BY80" s="130">
        <f t="shared" si="206"/>
        <v>4.8462741010943201E-2</v>
      </c>
      <c r="BZ80" s="131">
        <f t="shared" si="206"/>
        <v>6.5580890336590661E-2</v>
      </c>
      <c r="CA80" s="132">
        <f t="shared" si="206"/>
        <v>5.0937155457552369E-2</v>
      </c>
      <c r="CB80" s="129">
        <f t="shared" si="206"/>
        <v>3.3940397350993377E-2</v>
      </c>
      <c r="CC80" s="130">
        <f t="shared" si="206"/>
        <v>6.1162079510703363E-2</v>
      </c>
      <c r="CD80" s="131">
        <f t="shared" si="206"/>
        <v>5.4438128552689112E-2</v>
      </c>
      <c r="CE80" s="132">
        <f t="shared" si="206"/>
        <v>5.7500000000000002E-2</v>
      </c>
      <c r="CF80" s="129">
        <f t="shared" si="206"/>
        <v>4.1034790365744873E-2</v>
      </c>
      <c r="CG80" s="130">
        <f t="shared" si="206"/>
        <v>4.475366679202708E-2</v>
      </c>
      <c r="CH80" s="131">
        <f t="shared" si="206"/>
        <v>5.3964757709251104E-2</v>
      </c>
      <c r="CI80" s="129">
        <f t="shared" si="206"/>
        <v>6.4742589703588149E-2</v>
      </c>
      <c r="CJ80" s="135">
        <f t="shared" si="206"/>
        <v>5.209381396801166E-2</v>
      </c>
      <c r="CK80" s="136">
        <f t="shared" si="206"/>
        <v>5.5397283118507452E-2</v>
      </c>
    </row>
    <row r="81" spans="1:89" ht="14" thickBot="1" x14ac:dyDescent="0.2">
      <c r="A81" s="146" t="s">
        <v>26</v>
      </c>
      <c r="B81" s="203">
        <v>207</v>
      </c>
      <c r="C81" s="197">
        <v>252</v>
      </c>
      <c r="D81" s="198">
        <v>135</v>
      </c>
      <c r="E81" s="199">
        <v>198</v>
      </c>
      <c r="F81" s="196">
        <v>302</v>
      </c>
      <c r="G81" s="200">
        <v>151</v>
      </c>
      <c r="H81" s="198">
        <v>483</v>
      </c>
      <c r="I81" s="199">
        <v>449</v>
      </c>
      <c r="J81" s="196">
        <v>107</v>
      </c>
      <c r="K81" s="197">
        <v>65</v>
      </c>
      <c r="L81" s="198">
        <v>183</v>
      </c>
      <c r="M81" s="196">
        <v>179</v>
      </c>
      <c r="N81" s="201">
        <v>364</v>
      </c>
      <c r="O81" s="204">
        <v>316</v>
      </c>
      <c r="P81" s="196">
        <v>199</v>
      </c>
      <c r="Q81" s="197">
        <v>163</v>
      </c>
      <c r="R81" s="198">
        <v>213</v>
      </c>
      <c r="S81" s="199">
        <v>272</v>
      </c>
      <c r="T81" s="196">
        <v>65</v>
      </c>
      <c r="U81" s="200">
        <v>47</v>
      </c>
      <c r="V81" s="198">
        <v>205</v>
      </c>
      <c r="W81" s="205">
        <v>260</v>
      </c>
      <c r="X81" s="196">
        <v>152</v>
      </c>
      <c r="Y81" s="200">
        <v>130</v>
      </c>
      <c r="Z81" s="198">
        <v>339</v>
      </c>
      <c r="AA81" s="196">
        <v>463</v>
      </c>
      <c r="AB81" s="172">
        <f t="shared" si="193"/>
        <v>2954</v>
      </c>
      <c r="AC81" s="173">
        <f t="shared" si="194"/>
        <v>2945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3.9564220183486237E-2</v>
      </c>
      <c r="BK81" s="130">
        <f t="shared" si="207"/>
        <v>4.3523316062176166E-2</v>
      </c>
      <c r="BL81" s="131">
        <f t="shared" si="207"/>
        <v>4.4422507403751234E-2</v>
      </c>
      <c r="BM81" s="132">
        <f t="shared" si="207"/>
        <v>5.2997858672376871E-2</v>
      </c>
      <c r="BN81" s="129">
        <f t="shared" si="207"/>
        <v>5.9589581689029204E-2</v>
      </c>
      <c r="BO81" s="130">
        <f t="shared" si="207"/>
        <v>3.434940855323021E-2</v>
      </c>
      <c r="BP81" s="131">
        <f t="shared" si="207"/>
        <v>5.9829059829059832E-2</v>
      </c>
      <c r="BQ81" s="132">
        <f t="shared" si="207"/>
        <v>5.8562671188209209E-2</v>
      </c>
      <c r="BR81" s="129">
        <f t="shared" si="207"/>
        <v>5.9214167127836191E-2</v>
      </c>
      <c r="BS81" s="130">
        <f t="shared" si="207"/>
        <v>4.3362241494329552E-2</v>
      </c>
      <c r="BT81" s="131">
        <f t="shared" si="207"/>
        <v>5.3555750658472345E-2</v>
      </c>
      <c r="BU81" s="129">
        <f t="shared" si="207"/>
        <v>5.241581259150805E-2</v>
      </c>
      <c r="BV81" s="133">
        <f t="shared" si="207"/>
        <v>5.2930056710775046E-2</v>
      </c>
      <c r="BW81" s="134">
        <f t="shared" si="207"/>
        <v>4.5415349238286863E-2</v>
      </c>
      <c r="BX81" s="129">
        <f t="shared" si="207"/>
        <v>4.9416439036503598E-2</v>
      </c>
      <c r="BY81" s="130">
        <f t="shared" si="207"/>
        <v>4.2470036477331941E-2</v>
      </c>
      <c r="BZ81" s="131">
        <f t="shared" si="207"/>
        <v>4.6254071661237788E-2</v>
      </c>
      <c r="CA81" s="132">
        <f t="shared" si="207"/>
        <v>5.9977949283351706E-2</v>
      </c>
      <c r="CB81" s="129">
        <f t="shared" si="207"/>
        <v>5.3807947019867547E-2</v>
      </c>
      <c r="CC81" s="130">
        <f t="shared" si="207"/>
        <v>4.7910295616717634E-2</v>
      </c>
      <c r="CD81" s="131">
        <f t="shared" si="207"/>
        <v>4.481853957149104E-2</v>
      </c>
      <c r="CE81" s="132">
        <f t="shared" si="207"/>
        <v>5.909090909090909E-2</v>
      </c>
      <c r="CF81" s="129">
        <f t="shared" si="207"/>
        <v>4.519774011299435E-2</v>
      </c>
      <c r="CG81" s="130">
        <f t="shared" si="207"/>
        <v>4.8890560361037984E-2</v>
      </c>
      <c r="CH81" s="131">
        <f t="shared" si="207"/>
        <v>5.3335431088735057E-2</v>
      </c>
      <c r="CI81" s="129">
        <f t="shared" si="207"/>
        <v>6.0192407696307855E-2</v>
      </c>
      <c r="CJ81" s="135">
        <f t="shared" si="207"/>
        <v>5.124379835548E-2</v>
      </c>
      <c r="CK81" s="136">
        <f t="shared" si="207"/>
        <v>5.1158670048292394E-2</v>
      </c>
    </row>
    <row r="82" spans="1:89" ht="15" thickTop="1" thickBot="1" x14ac:dyDescent="0.2">
      <c r="A82" s="137" t="s">
        <v>27</v>
      </c>
      <c r="B82" s="206">
        <v>224</v>
      </c>
      <c r="C82" s="190">
        <v>389</v>
      </c>
      <c r="D82" s="191">
        <v>119</v>
      </c>
      <c r="E82" s="192">
        <v>261</v>
      </c>
      <c r="F82" s="189">
        <v>245</v>
      </c>
      <c r="G82" s="193">
        <v>213</v>
      </c>
      <c r="H82" s="191">
        <v>401</v>
      </c>
      <c r="I82" s="192">
        <v>463</v>
      </c>
      <c r="J82" s="189">
        <v>128</v>
      </c>
      <c r="K82" s="190">
        <v>72</v>
      </c>
      <c r="L82" s="191">
        <v>226</v>
      </c>
      <c r="M82" s="189">
        <v>164</v>
      </c>
      <c r="N82" s="194">
        <v>417</v>
      </c>
      <c r="O82" s="207">
        <v>285</v>
      </c>
      <c r="P82" s="189">
        <v>261</v>
      </c>
      <c r="Q82" s="190">
        <v>152</v>
      </c>
      <c r="R82" s="191">
        <v>265</v>
      </c>
      <c r="S82" s="192">
        <v>250</v>
      </c>
      <c r="T82" s="189">
        <v>57</v>
      </c>
      <c r="U82" s="193">
        <v>38</v>
      </c>
      <c r="V82" s="191">
        <v>239</v>
      </c>
      <c r="W82" s="208">
        <v>229</v>
      </c>
      <c r="X82" s="189">
        <v>160</v>
      </c>
      <c r="Y82" s="193">
        <v>103</v>
      </c>
      <c r="Z82" s="191">
        <v>374</v>
      </c>
      <c r="AA82" s="189">
        <v>503</v>
      </c>
      <c r="AB82" s="172">
        <f t="shared" si="193"/>
        <v>3116</v>
      </c>
      <c r="AC82" s="173">
        <f t="shared" si="194"/>
        <v>3122</v>
      </c>
      <c r="AE82" s="269" t="s">
        <v>13</v>
      </c>
      <c r="AF82" s="20">
        <f t="shared" ref="AF82:BG82" si="208">SUM(AF79:AF81)</f>
        <v>734</v>
      </c>
      <c r="AG82" s="21">
        <f t="shared" si="208"/>
        <v>1130</v>
      </c>
      <c r="AH82" s="20">
        <f t="shared" si="208"/>
        <v>416</v>
      </c>
      <c r="AI82" s="21">
        <f t="shared" si="208"/>
        <v>605</v>
      </c>
      <c r="AJ82" s="20">
        <f t="shared" si="208"/>
        <v>627</v>
      </c>
      <c r="AK82" s="21">
        <f t="shared" si="208"/>
        <v>978</v>
      </c>
      <c r="AL82" s="20">
        <f t="shared" si="208"/>
        <v>1252</v>
      </c>
      <c r="AM82" s="21">
        <f t="shared" si="208"/>
        <v>1264</v>
      </c>
      <c r="AN82" s="20">
        <f t="shared" si="208"/>
        <v>343</v>
      </c>
      <c r="AO82" s="21">
        <f t="shared" si="208"/>
        <v>90</v>
      </c>
      <c r="AP82" s="20">
        <f t="shared" si="208"/>
        <v>530</v>
      </c>
      <c r="AQ82" s="21">
        <f t="shared" si="208"/>
        <v>197</v>
      </c>
      <c r="AR82" s="20">
        <f t="shared" si="208"/>
        <v>936</v>
      </c>
      <c r="AS82" s="21">
        <f t="shared" si="208"/>
        <v>856</v>
      </c>
      <c r="AT82" s="20">
        <f t="shared" si="208"/>
        <v>581</v>
      </c>
      <c r="AU82" s="21">
        <f t="shared" si="208"/>
        <v>662</v>
      </c>
      <c r="AV82" s="20">
        <f t="shared" si="208"/>
        <v>550</v>
      </c>
      <c r="AW82" s="21">
        <f t="shared" si="208"/>
        <v>786</v>
      </c>
      <c r="AX82" s="20">
        <f t="shared" si="208"/>
        <v>271</v>
      </c>
      <c r="AY82" s="21">
        <f t="shared" si="208"/>
        <v>42</v>
      </c>
      <c r="AZ82" s="20">
        <f t="shared" si="208"/>
        <v>798</v>
      </c>
      <c r="BA82" s="21">
        <f t="shared" si="208"/>
        <v>464</v>
      </c>
      <c r="BB82" s="20">
        <f t="shared" si="208"/>
        <v>557</v>
      </c>
      <c r="BC82" s="21">
        <f t="shared" si="208"/>
        <v>395</v>
      </c>
      <c r="BD82" s="20">
        <f t="shared" si="208"/>
        <v>807</v>
      </c>
      <c r="BE82" s="21">
        <f t="shared" si="208"/>
        <v>1137</v>
      </c>
      <c r="BF82" s="174">
        <f t="shared" si="208"/>
        <v>8402</v>
      </c>
      <c r="BG82" s="175">
        <f t="shared" si="208"/>
        <v>8606</v>
      </c>
      <c r="BI82" s="137" t="s">
        <v>27</v>
      </c>
      <c r="BJ82" s="129">
        <f t="shared" ref="BJ82:CK82" si="209">B82/B95</f>
        <v>4.2813455657492352E-2</v>
      </c>
      <c r="BK82" s="130">
        <f t="shared" si="209"/>
        <v>6.7184801381692569E-2</v>
      </c>
      <c r="BL82" s="131">
        <f t="shared" si="209"/>
        <v>3.9157617637380716E-2</v>
      </c>
      <c r="BM82" s="132">
        <f t="shared" si="209"/>
        <v>6.9860813704496788E-2</v>
      </c>
      <c r="BN82" s="129">
        <f t="shared" si="209"/>
        <v>4.834254143646409E-2</v>
      </c>
      <c r="BO82" s="130">
        <f t="shared" si="209"/>
        <v>4.845313921747043E-2</v>
      </c>
      <c r="BP82" s="131">
        <f t="shared" si="209"/>
        <v>4.9671745323919235E-2</v>
      </c>
      <c r="BQ82" s="132">
        <f t="shared" si="209"/>
        <v>6.038867875309769E-2</v>
      </c>
      <c r="BR82" s="129">
        <f t="shared" si="209"/>
        <v>7.0835639180962917E-2</v>
      </c>
      <c r="BS82" s="130">
        <f t="shared" si="209"/>
        <v>4.803202134756504E-2</v>
      </c>
      <c r="BT82" s="131">
        <f t="shared" si="209"/>
        <v>6.6139888791337434E-2</v>
      </c>
      <c r="BU82" s="129">
        <f t="shared" si="209"/>
        <v>4.8023426061493409E-2</v>
      </c>
      <c r="BV82" s="133">
        <f t="shared" si="209"/>
        <v>6.063690562745383E-2</v>
      </c>
      <c r="BW82" s="134">
        <f t="shared" si="209"/>
        <v>4.0960045990227074E-2</v>
      </c>
      <c r="BX82" s="129">
        <f t="shared" si="209"/>
        <v>6.4812515520238395E-2</v>
      </c>
      <c r="BY82" s="130">
        <f t="shared" si="209"/>
        <v>3.9603960396039604E-2</v>
      </c>
      <c r="BZ82" s="131">
        <f t="shared" si="209"/>
        <v>5.7546145494028228E-2</v>
      </c>
      <c r="CA82" s="132">
        <f t="shared" si="209"/>
        <v>5.5126791620727672E-2</v>
      </c>
      <c r="CB82" s="129">
        <f t="shared" si="209"/>
        <v>4.7185430463576157E-2</v>
      </c>
      <c r="CC82" s="130">
        <f t="shared" si="209"/>
        <v>3.8735983690112129E-2</v>
      </c>
      <c r="CD82" s="131">
        <f t="shared" si="209"/>
        <v>5.2251858329689552E-2</v>
      </c>
      <c r="CE82" s="132">
        <f t="shared" si="209"/>
        <v>5.2045454545454548E-2</v>
      </c>
      <c r="CF82" s="129">
        <f t="shared" si="209"/>
        <v>4.7576568539994056E-2</v>
      </c>
      <c r="CG82" s="130">
        <f t="shared" si="209"/>
        <v>3.8736367055283938E-2</v>
      </c>
      <c r="CH82" s="131">
        <f t="shared" si="209"/>
        <v>5.8842039018250469E-2</v>
      </c>
      <c r="CI82" s="129">
        <f t="shared" si="209"/>
        <v>6.539261570462819E-2</v>
      </c>
      <c r="CJ82" s="135">
        <f t="shared" si="209"/>
        <v>5.4054054054054057E-2</v>
      </c>
      <c r="CK82" s="136">
        <f t="shared" si="209"/>
        <v>5.42334016607025E-2</v>
      </c>
    </row>
    <row r="83" spans="1:89" ht="14" thickTop="1" x14ac:dyDescent="0.15">
      <c r="A83" s="146" t="s">
        <v>28</v>
      </c>
      <c r="B83" s="203">
        <v>193</v>
      </c>
      <c r="C83" s="197">
        <v>417</v>
      </c>
      <c r="D83" s="198">
        <v>136</v>
      </c>
      <c r="E83" s="199">
        <v>320</v>
      </c>
      <c r="F83" s="196">
        <v>259</v>
      </c>
      <c r="G83" s="200">
        <v>243</v>
      </c>
      <c r="H83" s="198">
        <v>436</v>
      </c>
      <c r="I83" s="199">
        <v>514</v>
      </c>
      <c r="J83" s="196">
        <v>150</v>
      </c>
      <c r="K83" s="197">
        <v>42</v>
      </c>
      <c r="L83" s="198">
        <v>337</v>
      </c>
      <c r="M83" s="196">
        <v>119</v>
      </c>
      <c r="N83" s="201">
        <v>464</v>
      </c>
      <c r="O83" s="204">
        <v>266</v>
      </c>
      <c r="P83" s="196">
        <v>264</v>
      </c>
      <c r="Q83" s="197">
        <v>175</v>
      </c>
      <c r="R83" s="198">
        <v>229</v>
      </c>
      <c r="S83" s="199">
        <v>265</v>
      </c>
      <c r="T83" s="196">
        <v>106</v>
      </c>
      <c r="U83" s="200">
        <v>25</v>
      </c>
      <c r="V83" s="198">
        <v>355</v>
      </c>
      <c r="W83" s="205">
        <v>256</v>
      </c>
      <c r="X83" s="196">
        <v>179</v>
      </c>
      <c r="Y83" s="200">
        <v>97</v>
      </c>
      <c r="Z83" s="198">
        <v>439</v>
      </c>
      <c r="AA83" s="196">
        <v>478</v>
      </c>
      <c r="AB83" s="172">
        <f t="shared" si="193"/>
        <v>3547</v>
      </c>
      <c r="AC83" s="173">
        <f t="shared" si="194"/>
        <v>3217</v>
      </c>
      <c r="BI83" s="146" t="s">
        <v>28</v>
      </c>
      <c r="BJ83" s="129">
        <f t="shared" ref="BJ83:CK83" si="210">B83/B95</f>
        <v>3.688837920489297E-2</v>
      </c>
      <c r="BK83" s="130">
        <f t="shared" si="210"/>
        <v>7.2020725388601034E-2</v>
      </c>
      <c r="BL83" s="131">
        <f t="shared" si="210"/>
        <v>4.4751563014149391E-2</v>
      </c>
      <c r="BM83" s="132">
        <f t="shared" si="210"/>
        <v>8.5653104925053528E-2</v>
      </c>
      <c r="BN83" s="129">
        <f t="shared" si="210"/>
        <v>5.1104972375690609E-2</v>
      </c>
      <c r="BO83" s="130">
        <f t="shared" si="210"/>
        <v>5.527752502274795E-2</v>
      </c>
      <c r="BP83" s="131">
        <f t="shared" si="210"/>
        <v>5.4007184441967053E-2</v>
      </c>
      <c r="BQ83" s="132">
        <f t="shared" si="210"/>
        <v>6.7040563453762886E-2</v>
      </c>
      <c r="BR83" s="129">
        <f t="shared" si="210"/>
        <v>8.3010514665190924E-2</v>
      </c>
      <c r="BS83" s="130">
        <f t="shared" si="210"/>
        <v>2.8018679119412943E-2</v>
      </c>
      <c r="BT83" s="131">
        <f t="shared" si="210"/>
        <v>9.8624524436640326E-2</v>
      </c>
      <c r="BU83" s="129">
        <f t="shared" si="210"/>
        <v>3.4846266471449484E-2</v>
      </c>
      <c r="BV83" s="133">
        <f t="shared" si="210"/>
        <v>6.7471281081867091E-2</v>
      </c>
      <c r="BW83" s="134">
        <f t="shared" si="210"/>
        <v>3.8229376257545272E-2</v>
      </c>
      <c r="BX83" s="129">
        <f t="shared" si="210"/>
        <v>6.5557486962999748E-2</v>
      </c>
      <c r="BY83" s="130">
        <f t="shared" si="210"/>
        <v>4.5596664929650858E-2</v>
      </c>
      <c r="BZ83" s="131">
        <f t="shared" si="210"/>
        <v>4.9728555917481002E-2</v>
      </c>
      <c r="CA83" s="132">
        <f t="shared" si="210"/>
        <v>5.8434399117971332E-2</v>
      </c>
      <c r="CB83" s="129">
        <f t="shared" si="210"/>
        <v>8.7748344370860931E-2</v>
      </c>
      <c r="CC83" s="130">
        <f t="shared" si="210"/>
        <v>2.54841997961264E-2</v>
      </c>
      <c r="CD83" s="131">
        <f t="shared" si="210"/>
        <v>7.761259291648448E-2</v>
      </c>
      <c r="CE83" s="132">
        <f t="shared" si="210"/>
        <v>5.8181818181818182E-2</v>
      </c>
      <c r="CF83" s="129">
        <f t="shared" si="210"/>
        <v>5.3226286054118346E-2</v>
      </c>
      <c r="CG83" s="130">
        <f t="shared" si="210"/>
        <v>3.6479879654005266E-2</v>
      </c>
      <c r="CH83" s="131">
        <f t="shared" si="210"/>
        <v>6.9068596601636251E-2</v>
      </c>
      <c r="CI83" s="129">
        <f t="shared" si="210"/>
        <v>6.2142485699427978E-2</v>
      </c>
      <c r="CJ83" s="135">
        <f t="shared" si="210"/>
        <v>6.1530721992852928E-2</v>
      </c>
      <c r="CK83" s="136">
        <f t="shared" si="210"/>
        <v>5.5883681339679671E-2</v>
      </c>
    </row>
    <row r="84" spans="1:89" x14ac:dyDescent="0.15">
      <c r="A84" s="137" t="s">
        <v>29</v>
      </c>
      <c r="B84" s="206">
        <v>231</v>
      </c>
      <c r="C84" s="190">
        <v>477</v>
      </c>
      <c r="D84" s="191">
        <v>207</v>
      </c>
      <c r="E84" s="192">
        <v>309</v>
      </c>
      <c r="F84" s="189">
        <v>327</v>
      </c>
      <c r="G84" s="193">
        <v>341</v>
      </c>
      <c r="H84" s="191">
        <v>548</v>
      </c>
      <c r="I84" s="192">
        <v>508</v>
      </c>
      <c r="J84" s="189">
        <v>182</v>
      </c>
      <c r="K84" s="190">
        <v>42</v>
      </c>
      <c r="L84" s="191">
        <v>330</v>
      </c>
      <c r="M84" s="189">
        <v>131</v>
      </c>
      <c r="N84" s="194">
        <v>486</v>
      </c>
      <c r="O84" s="207">
        <v>367</v>
      </c>
      <c r="P84" s="189">
        <v>283</v>
      </c>
      <c r="Q84" s="190">
        <v>248</v>
      </c>
      <c r="R84" s="191">
        <v>281</v>
      </c>
      <c r="S84" s="192">
        <v>358</v>
      </c>
      <c r="T84" s="189">
        <v>193</v>
      </c>
      <c r="U84" s="193">
        <v>28</v>
      </c>
      <c r="V84" s="191">
        <v>383</v>
      </c>
      <c r="W84" s="208">
        <v>245</v>
      </c>
      <c r="X84" s="189">
        <v>297</v>
      </c>
      <c r="Y84" s="193">
        <v>125</v>
      </c>
      <c r="Z84" s="191">
        <v>495</v>
      </c>
      <c r="AA84" s="189">
        <v>528</v>
      </c>
      <c r="AB84" s="172">
        <f t="shared" si="193"/>
        <v>4243</v>
      </c>
      <c r="AC84" s="173">
        <f t="shared" si="194"/>
        <v>3707</v>
      </c>
      <c r="BI84" s="137" t="s">
        <v>29</v>
      </c>
      <c r="BJ84" s="129">
        <f t="shared" ref="BJ84:CK84" si="211">B84/B95</f>
        <v>4.415137614678899E-2</v>
      </c>
      <c r="BK84" s="130">
        <f t="shared" si="211"/>
        <v>8.2383419689119178E-2</v>
      </c>
      <c r="BL84" s="131">
        <f t="shared" si="211"/>
        <v>6.8114511352418555E-2</v>
      </c>
      <c r="BM84" s="132">
        <f t="shared" si="211"/>
        <v>8.2708779443254818E-2</v>
      </c>
      <c r="BN84" s="129">
        <f t="shared" si="211"/>
        <v>6.452249408050513E-2</v>
      </c>
      <c r="BO84" s="130">
        <f t="shared" si="211"/>
        <v>7.7570518653321208E-2</v>
      </c>
      <c r="BP84" s="131">
        <f t="shared" si="211"/>
        <v>6.7880589619720058E-2</v>
      </c>
      <c r="BQ84" s="132">
        <f t="shared" si="211"/>
        <v>6.6257988783096383E-2</v>
      </c>
      <c r="BR84" s="129">
        <f t="shared" si="211"/>
        <v>0.10071942446043165</v>
      </c>
      <c r="BS84" s="130">
        <f t="shared" si="211"/>
        <v>2.8018679119412943E-2</v>
      </c>
      <c r="BT84" s="131">
        <f t="shared" si="211"/>
        <v>9.6575943810359971E-2</v>
      </c>
      <c r="BU84" s="129">
        <f t="shared" si="211"/>
        <v>3.8360175695461199E-2</v>
      </c>
      <c r="BV84" s="133">
        <f t="shared" si="211"/>
        <v>7.0670350443507349E-2</v>
      </c>
      <c r="BW84" s="134">
        <f t="shared" si="211"/>
        <v>5.2745041678643287E-2</v>
      </c>
      <c r="BX84" s="129">
        <f t="shared" si="211"/>
        <v>7.0275639433821702E-2</v>
      </c>
      <c r="BY84" s="130">
        <f t="shared" si="211"/>
        <v>6.4616988014590926E-2</v>
      </c>
      <c r="BZ84" s="131">
        <f t="shared" si="211"/>
        <v>6.1020629750271442E-2</v>
      </c>
      <c r="CA84" s="132">
        <f t="shared" si="211"/>
        <v>7.894156560088203E-2</v>
      </c>
      <c r="CB84" s="129">
        <f t="shared" si="211"/>
        <v>0.15976821192052981</v>
      </c>
      <c r="CC84" s="130">
        <f t="shared" si="211"/>
        <v>2.8542303771661569E-2</v>
      </c>
      <c r="CD84" s="131">
        <f t="shared" si="211"/>
        <v>8.3734149540883249E-2</v>
      </c>
      <c r="CE84" s="132">
        <f t="shared" si="211"/>
        <v>5.568181818181818E-2</v>
      </c>
      <c r="CF84" s="129">
        <f t="shared" si="211"/>
        <v>8.8314005352363958E-2</v>
      </c>
      <c r="CG84" s="130">
        <f t="shared" si="211"/>
        <v>4.7010154193305752E-2</v>
      </c>
      <c r="CH84" s="131">
        <f t="shared" si="211"/>
        <v>7.7879169288860919E-2</v>
      </c>
      <c r="CI84" s="129">
        <f t="shared" si="211"/>
        <v>6.8642745709828396E-2</v>
      </c>
      <c r="CJ84" s="135">
        <f t="shared" si="211"/>
        <v>7.3604413142282207E-2</v>
      </c>
      <c r="CK84" s="136">
        <f t="shared" si="211"/>
        <v>6.4395650210193514E-2</v>
      </c>
    </row>
    <row r="85" spans="1:89" x14ac:dyDescent="0.15">
      <c r="A85" s="146" t="s">
        <v>30</v>
      </c>
      <c r="B85" s="203">
        <v>332</v>
      </c>
      <c r="C85" s="197">
        <v>577</v>
      </c>
      <c r="D85" s="198">
        <v>251</v>
      </c>
      <c r="E85" s="199">
        <v>282</v>
      </c>
      <c r="F85" s="196">
        <v>366</v>
      </c>
      <c r="G85" s="200">
        <v>419</v>
      </c>
      <c r="H85" s="198">
        <v>642</v>
      </c>
      <c r="I85" s="199">
        <v>640</v>
      </c>
      <c r="J85" s="196">
        <v>196</v>
      </c>
      <c r="K85" s="197">
        <v>56</v>
      </c>
      <c r="L85" s="198">
        <v>297</v>
      </c>
      <c r="M85" s="196">
        <v>104</v>
      </c>
      <c r="N85" s="201">
        <v>461</v>
      </c>
      <c r="O85" s="204">
        <v>441</v>
      </c>
      <c r="P85" s="196">
        <v>298</v>
      </c>
      <c r="Q85" s="197">
        <v>331</v>
      </c>
      <c r="R85" s="198">
        <v>288</v>
      </c>
      <c r="S85" s="199">
        <v>397</v>
      </c>
      <c r="T85" s="196">
        <v>149</v>
      </c>
      <c r="U85" s="200">
        <v>21</v>
      </c>
      <c r="V85" s="198">
        <v>382</v>
      </c>
      <c r="W85" s="205">
        <v>262</v>
      </c>
      <c r="X85" s="196">
        <v>290</v>
      </c>
      <c r="Y85" s="200">
        <v>187</v>
      </c>
      <c r="Z85" s="198">
        <v>487</v>
      </c>
      <c r="AA85" s="196">
        <v>503</v>
      </c>
      <c r="AB85" s="172">
        <f t="shared" si="193"/>
        <v>4439</v>
      </c>
      <c r="AC85" s="173">
        <f t="shared" si="194"/>
        <v>4220</v>
      </c>
      <c r="BI85" s="146" t="s">
        <v>30</v>
      </c>
      <c r="BJ85" s="129">
        <f t="shared" ref="BJ85:CK85" si="212">B85/B95</f>
        <v>6.3455657492354739E-2</v>
      </c>
      <c r="BK85" s="130">
        <f t="shared" si="212"/>
        <v>9.9654576856649399E-2</v>
      </c>
      <c r="BL85" s="131">
        <f t="shared" si="212"/>
        <v>8.2592958209937478E-2</v>
      </c>
      <c r="BM85" s="132">
        <f t="shared" si="212"/>
        <v>7.5481798715203427E-2</v>
      </c>
      <c r="BN85" s="129">
        <f t="shared" si="212"/>
        <v>7.2217837411207575E-2</v>
      </c>
      <c r="BO85" s="130">
        <f t="shared" si="212"/>
        <v>9.5313921747042771E-2</v>
      </c>
      <c r="BP85" s="131">
        <f t="shared" si="212"/>
        <v>7.9524340393905615E-2</v>
      </c>
      <c r="BQ85" s="132">
        <f t="shared" si="212"/>
        <v>8.3474631537759234E-2</v>
      </c>
      <c r="BR85" s="129">
        <f t="shared" si="212"/>
        <v>0.10846707249584947</v>
      </c>
      <c r="BS85" s="130">
        <f t="shared" si="212"/>
        <v>3.7358238825883926E-2</v>
      </c>
      <c r="BT85" s="131">
        <f t="shared" si="212"/>
        <v>8.6918349429323971E-2</v>
      </c>
      <c r="BU85" s="129">
        <f t="shared" si="212"/>
        <v>3.0453879941434846E-2</v>
      </c>
      <c r="BV85" s="133">
        <f t="shared" si="212"/>
        <v>6.7035044350734332E-2</v>
      </c>
      <c r="BW85" s="134">
        <f t="shared" si="212"/>
        <v>6.3380281690140844E-2</v>
      </c>
      <c r="BX85" s="129">
        <f t="shared" si="212"/>
        <v>7.4000496647628505E-2</v>
      </c>
      <c r="BY85" s="130">
        <f t="shared" si="212"/>
        <v>8.6242834809796776E-2</v>
      </c>
      <c r="BZ85" s="131">
        <f t="shared" si="212"/>
        <v>6.2540716612377853E-2</v>
      </c>
      <c r="CA85" s="132">
        <f t="shared" si="212"/>
        <v>8.7541345093715542E-2</v>
      </c>
      <c r="CB85" s="129">
        <f t="shared" si="212"/>
        <v>0.12334437086092716</v>
      </c>
      <c r="CC85" s="130">
        <f t="shared" si="212"/>
        <v>2.1406727828746176E-2</v>
      </c>
      <c r="CD85" s="131">
        <f t="shared" si="212"/>
        <v>8.3515522518583296E-2</v>
      </c>
      <c r="CE85" s="132">
        <f t="shared" si="212"/>
        <v>5.9545454545454547E-2</v>
      </c>
      <c r="CF85" s="129">
        <f t="shared" si="212"/>
        <v>8.6232530478739217E-2</v>
      </c>
      <c r="CG85" s="130">
        <f t="shared" si="212"/>
        <v>7.0327190673185408E-2</v>
      </c>
      <c r="CH85" s="131">
        <f t="shared" si="212"/>
        <v>7.6620516047828824E-2</v>
      </c>
      <c r="CI85" s="129">
        <f t="shared" si="212"/>
        <v>6.539261570462819E-2</v>
      </c>
      <c r="CJ85" s="135">
        <f t="shared" si="212"/>
        <v>7.7004475592408847E-2</v>
      </c>
      <c r="CK85" s="136">
        <f t="shared" si="212"/>
        <v>7.3307160476670255E-2</v>
      </c>
    </row>
    <row r="86" spans="1:89" x14ac:dyDescent="0.15">
      <c r="A86" s="137" t="s">
        <v>31</v>
      </c>
      <c r="B86" s="206">
        <v>402</v>
      </c>
      <c r="C86" s="190">
        <v>553</v>
      </c>
      <c r="D86" s="191">
        <v>165</v>
      </c>
      <c r="E86" s="192">
        <v>323</v>
      </c>
      <c r="F86" s="189">
        <v>261</v>
      </c>
      <c r="G86" s="193">
        <v>559</v>
      </c>
      <c r="H86" s="191">
        <v>610</v>
      </c>
      <c r="I86" s="192">
        <v>624</v>
      </c>
      <c r="J86" s="189">
        <v>147</v>
      </c>
      <c r="K86" s="190">
        <v>34</v>
      </c>
      <c r="L86" s="191">
        <v>233</v>
      </c>
      <c r="M86" s="189">
        <v>93</v>
      </c>
      <c r="N86" s="194">
        <v>475</v>
      </c>
      <c r="O86" s="207">
        <v>415</v>
      </c>
      <c r="P86" s="189">
        <v>283</v>
      </c>
      <c r="Q86" s="190">
        <v>331</v>
      </c>
      <c r="R86" s="191">
        <v>262</v>
      </c>
      <c r="S86" s="192">
        <v>389</v>
      </c>
      <c r="T86" s="189">
        <v>122</v>
      </c>
      <c r="U86" s="193">
        <v>21</v>
      </c>
      <c r="V86" s="191">
        <v>416</v>
      </c>
      <c r="W86" s="208">
        <v>202</v>
      </c>
      <c r="X86" s="189">
        <v>267</v>
      </c>
      <c r="Y86" s="193">
        <v>208</v>
      </c>
      <c r="Z86" s="191">
        <v>320</v>
      </c>
      <c r="AA86" s="189">
        <v>634</v>
      </c>
      <c r="AB86" s="172">
        <f t="shared" si="193"/>
        <v>3963</v>
      </c>
      <c r="AC86" s="173">
        <f t="shared" si="194"/>
        <v>4386</v>
      </c>
      <c r="BI86" s="137" t="s">
        <v>31</v>
      </c>
      <c r="BJ86" s="129">
        <f t="shared" ref="BJ86:CK86" si="213">B86/B95</f>
        <v>7.6834862385321098E-2</v>
      </c>
      <c r="BK86" s="130">
        <f t="shared" si="213"/>
        <v>9.5509499136442147E-2</v>
      </c>
      <c r="BL86" s="131">
        <f t="shared" si="213"/>
        <v>5.4294175715695954E-2</v>
      </c>
      <c r="BM86" s="132">
        <f t="shared" si="213"/>
        <v>8.6456102783725911E-2</v>
      </c>
      <c r="BN86" s="129">
        <f t="shared" si="213"/>
        <v>5.1499605367008684E-2</v>
      </c>
      <c r="BO86" s="130">
        <f t="shared" si="213"/>
        <v>0.12716105550500456</v>
      </c>
      <c r="BP86" s="131">
        <f t="shared" si="213"/>
        <v>7.5560510343119044E-2</v>
      </c>
      <c r="BQ86" s="132">
        <f t="shared" si="213"/>
        <v>8.138776574931525E-2</v>
      </c>
      <c r="BR86" s="129">
        <f t="shared" si="213"/>
        <v>8.1350304371887103E-2</v>
      </c>
      <c r="BS86" s="130">
        <f t="shared" si="213"/>
        <v>2.2681787858572382E-2</v>
      </c>
      <c r="BT86" s="131">
        <f t="shared" si="213"/>
        <v>6.8188469417617789E-2</v>
      </c>
      <c r="BU86" s="129">
        <f t="shared" si="213"/>
        <v>2.7232796486090775E-2</v>
      </c>
      <c r="BV86" s="133">
        <f t="shared" si="213"/>
        <v>6.9070815762687213E-2</v>
      </c>
      <c r="BW86" s="134">
        <f t="shared" si="213"/>
        <v>5.9643575740155219E-2</v>
      </c>
      <c r="BX86" s="129">
        <f t="shared" si="213"/>
        <v>7.0275639433821702E-2</v>
      </c>
      <c r="BY86" s="130">
        <f t="shared" si="213"/>
        <v>8.6242834809796776E-2</v>
      </c>
      <c r="BZ86" s="131">
        <f t="shared" si="213"/>
        <v>5.6894679695982629E-2</v>
      </c>
      <c r="CA86" s="132">
        <f t="shared" si="213"/>
        <v>8.5777287761852256E-2</v>
      </c>
      <c r="CB86" s="129">
        <f t="shared" si="213"/>
        <v>0.10099337748344371</v>
      </c>
      <c r="CC86" s="130">
        <f t="shared" si="213"/>
        <v>2.1406727828746176E-2</v>
      </c>
      <c r="CD86" s="131">
        <f t="shared" si="213"/>
        <v>9.0948841276781808E-2</v>
      </c>
      <c r="CE86" s="132">
        <f t="shared" si="213"/>
        <v>4.5909090909090906E-2</v>
      </c>
      <c r="CF86" s="129">
        <f t="shared" si="213"/>
        <v>7.9393398751115077E-2</v>
      </c>
      <c r="CG86" s="130">
        <f t="shared" si="213"/>
        <v>7.8224896577660769E-2</v>
      </c>
      <c r="CH86" s="131">
        <f t="shared" si="213"/>
        <v>5.0346129641283828E-2</v>
      </c>
      <c r="CI86" s="129">
        <f t="shared" si="213"/>
        <v>8.2423296931877277E-2</v>
      </c>
      <c r="CJ86" s="135">
        <f t="shared" si="213"/>
        <v>6.8747181070672722E-2</v>
      </c>
      <c r="CK86" s="136">
        <f t="shared" si="213"/>
        <v>7.6190807073619846E-2</v>
      </c>
    </row>
    <row r="87" spans="1:89" x14ac:dyDescent="0.15">
      <c r="A87" s="146" t="s">
        <v>32</v>
      </c>
      <c r="B87" s="203">
        <v>345</v>
      </c>
      <c r="C87" s="197">
        <v>392</v>
      </c>
      <c r="D87" s="198">
        <v>97</v>
      </c>
      <c r="E87" s="199">
        <v>255</v>
      </c>
      <c r="F87" s="196">
        <v>171</v>
      </c>
      <c r="G87" s="200">
        <v>431</v>
      </c>
      <c r="H87" s="198">
        <v>547</v>
      </c>
      <c r="I87" s="199">
        <v>620</v>
      </c>
      <c r="J87" s="196">
        <v>108</v>
      </c>
      <c r="K87" s="197">
        <v>51</v>
      </c>
      <c r="L87" s="198">
        <v>313</v>
      </c>
      <c r="M87" s="196">
        <v>112</v>
      </c>
      <c r="N87" s="201">
        <v>538</v>
      </c>
      <c r="O87" s="204">
        <v>417</v>
      </c>
      <c r="P87" s="196">
        <v>238</v>
      </c>
      <c r="Q87" s="197">
        <v>327</v>
      </c>
      <c r="R87" s="198">
        <v>252</v>
      </c>
      <c r="S87" s="199">
        <v>390</v>
      </c>
      <c r="T87" s="196">
        <v>83</v>
      </c>
      <c r="U87" s="200">
        <v>19</v>
      </c>
      <c r="V87" s="198">
        <v>485</v>
      </c>
      <c r="W87" s="205">
        <v>204</v>
      </c>
      <c r="X87" s="196">
        <v>275</v>
      </c>
      <c r="Y87" s="200">
        <v>180</v>
      </c>
      <c r="Z87" s="198">
        <v>276</v>
      </c>
      <c r="AA87" s="196">
        <v>552</v>
      </c>
      <c r="AB87" s="172">
        <f t="shared" si="193"/>
        <v>3728</v>
      </c>
      <c r="AC87" s="173">
        <f t="shared" si="194"/>
        <v>3950</v>
      </c>
      <c r="BI87" s="146" t="s">
        <v>32</v>
      </c>
      <c r="BJ87" s="129">
        <f t="shared" ref="BJ87:CK87" si="214">B87/B95</f>
        <v>6.5940366972477057E-2</v>
      </c>
      <c r="BK87" s="130">
        <f t="shared" si="214"/>
        <v>6.7702936096718486E-2</v>
      </c>
      <c r="BL87" s="131">
        <f t="shared" si="214"/>
        <v>3.1918394208621255E-2</v>
      </c>
      <c r="BM87" s="132">
        <f t="shared" si="214"/>
        <v>6.8254817987152036E-2</v>
      </c>
      <c r="BN87" s="129">
        <f t="shared" si="214"/>
        <v>3.3741120757695343E-2</v>
      </c>
      <c r="BO87" s="130">
        <f t="shared" si="214"/>
        <v>9.8043676069153776E-2</v>
      </c>
      <c r="BP87" s="131">
        <f t="shared" si="214"/>
        <v>6.775671993063298E-2</v>
      </c>
      <c r="BQ87" s="132">
        <f t="shared" si="214"/>
        <v>8.0866049302204257E-2</v>
      </c>
      <c r="BR87" s="129">
        <f t="shared" si="214"/>
        <v>5.9767570558937465E-2</v>
      </c>
      <c r="BS87" s="130">
        <f t="shared" si="214"/>
        <v>3.4022681787858569E-2</v>
      </c>
      <c r="BT87" s="131">
        <f t="shared" si="214"/>
        <v>9.1600819432250513E-2</v>
      </c>
      <c r="BU87" s="129">
        <f t="shared" si="214"/>
        <v>3.2796486090775991E-2</v>
      </c>
      <c r="BV87" s="133">
        <f t="shared" si="214"/>
        <v>7.8231787116475202E-2</v>
      </c>
      <c r="BW87" s="134">
        <f t="shared" si="214"/>
        <v>5.9931014659384878E-2</v>
      </c>
      <c r="BX87" s="129">
        <f t="shared" si="214"/>
        <v>5.9101067792401291E-2</v>
      </c>
      <c r="BY87" s="130">
        <f t="shared" si="214"/>
        <v>8.5200625325690463E-2</v>
      </c>
      <c r="BZ87" s="131">
        <f t="shared" si="214"/>
        <v>5.472312703583062E-2</v>
      </c>
      <c r="CA87" s="132">
        <f t="shared" si="214"/>
        <v>8.5997794928335175E-2</v>
      </c>
      <c r="CB87" s="129">
        <f t="shared" si="214"/>
        <v>6.8708609271523183E-2</v>
      </c>
      <c r="CC87" s="130">
        <f t="shared" si="214"/>
        <v>1.9367991845056064E-2</v>
      </c>
      <c r="CD87" s="131">
        <f t="shared" si="214"/>
        <v>0.1060341058154788</v>
      </c>
      <c r="CE87" s="132">
        <f t="shared" si="214"/>
        <v>4.6363636363636364E-2</v>
      </c>
      <c r="CF87" s="129">
        <f t="shared" si="214"/>
        <v>8.1772227178114776E-2</v>
      </c>
      <c r="CG87" s="130">
        <f t="shared" si="214"/>
        <v>6.7694622038360283E-2</v>
      </c>
      <c r="CH87" s="131">
        <f t="shared" si="214"/>
        <v>4.3423536815607303E-2</v>
      </c>
      <c r="CI87" s="129">
        <f t="shared" si="214"/>
        <v>7.1762870514820595E-2</v>
      </c>
      <c r="CJ87" s="135">
        <f t="shared" si="214"/>
        <v>6.4670575582000484E-2</v>
      </c>
      <c r="CK87" s="136">
        <f t="shared" si="214"/>
        <v>6.8616891915366712E-2</v>
      </c>
    </row>
    <row r="88" spans="1:89" x14ac:dyDescent="0.15">
      <c r="A88" s="137" t="s">
        <v>33</v>
      </c>
      <c r="B88" s="206">
        <v>143</v>
      </c>
      <c r="C88" s="190">
        <v>349</v>
      </c>
      <c r="D88" s="191">
        <v>45</v>
      </c>
      <c r="E88" s="192">
        <v>258</v>
      </c>
      <c r="F88" s="189">
        <v>91</v>
      </c>
      <c r="G88" s="193">
        <v>413</v>
      </c>
      <c r="H88" s="191">
        <v>237</v>
      </c>
      <c r="I88" s="192">
        <v>460</v>
      </c>
      <c r="J88" s="189">
        <v>31</v>
      </c>
      <c r="K88" s="190">
        <v>51</v>
      </c>
      <c r="L88" s="191">
        <v>236</v>
      </c>
      <c r="M88" s="189">
        <v>88</v>
      </c>
      <c r="N88" s="194">
        <v>468</v>
      </c>
      <c r="O88" s="207">
        <v>272</v>
      </c>
      <c r="P88" s="189">
        <v>121</v>
      </c>
      <c r="Q88" s="190">
        <v>212</v>
      </c>
      <c r="R88" s="191">
        <v>105</v>
      </c>
      <c r="S88" s="192">
        <v>236</v>
      </c>
      <c r="T88" s="189">
        <v>28</v>
      </c>
      <c r="U88" s="193">
        <v>22</v>
      </c>
      <c r="V88" s="191">
        <v>391</v>
      </c>
      <c r="W88" s="208">
        <v>118</v>
      </c>
      <c r="X88" s="189">
        <v>77</v>
      </c>
      <c r="Y88" s="193">
        <v>111</v>
      </c>
      <c r="Z88" s="191">
        <v>185</v>
      </c>
      <c r="AA88" s="189">
        <v>464</v>
      </c>
      <c r="AB88" s="172">
        <f t="shared" si="193"/>
        <v>2158</v>
      </c>
      <c r="AC88" s="173">
        <f t="shared" si="194"/>
        <v>3054</v>
      </c>
      <c r="BI88" s="137" t="s">
        <v>33</v>
      </c>
      <c r="BJ88" s="129">
        <f t="shared" ref="BJ88:CK88" si="215">B88/B95</f>
        <v>2.7331804281345566E-2</v>
      </c>
      <c r="BK88" s="130">
        <f t="shared" si="215"/>
        <v>6.0276338514680484E-2</v>
      </c>
      <c r="BL88" s="131">
        <f t="shared" si="215"/>
        <v>1.4807502467917079E-2</v>
      </c>
      <c r="BM88" s="132">
        <f t="shared" si="215"/>
        <v>6.9057815845824405E-2</v>
      </c>
      <c r="BN88" s="129">
        <f t="shared" si="215"/>
        <v>1.7955801104972375E-2</v>
      </c>
      <c r="BO88" s="130">
        <f t="shared" si="215"/>
        <v>9.3949044585987268E-2</v>
      </c>
      <c r="BP88" s="131">
        <f t="shared" si="215"/>
        <v>2.9357116313638052E-2</v>
      </c>
      <c r="BQ88" s="132">
        <f t="shared" si="215"/>
        <v>5.9997391417764445E-2</v>
      </c>
      <c r="BR88" s="129">
        <f t="shared" si="215"/>
        <v>1.7155506364139459E-2</v>
      </c>
      <c r="BS88" s="130">
        <f t="shared" si="215"/>
        <v>3.4022681787858569E-2</v>
      </c>
      <c r="BT88" s="131">
        <f t="shared" si="215"/>
        <v>6.9066432543166523E-2</v>
      </c>
      <c r="BU88" s="129">
        <f t="shared" si="215"/>
        <v>2.5768667642752562E-2</v>
      </c>
      <c r="BV88" s="133">
        <f t="shared" si="215"/>
        <v>6.8052930056710773E-2</v>
      </c>
      <c r="BW88" s="134">
        <f t="shared" si="215"/>
        <v>3.9091693015234262E-2</v>
      </c>
      <c r="BX88" s="129">
        <f t="shared" si="215"/>
        <v>3.0047181524708221E-2</v>
      </c>
      <c r="BY88" s="130">
        <f t="shared" si="215"/>
        <v>5.5237102657634186E-2</v>
      </c>
      <c r="BZ88" s="131">
        <f t="shared" si="215"/>
        <v>2.2801302931596091E-2</v>
      </c>
      <c r="CA88" s="132">
        <f t="shared" si="215"/>
        <v>5.2039691289966925E-2</v>
      </c>
      <c r="CB88" s="129">
        <f t="shared" si="215"/>
        <v>2.3178807947019868E-2</v>
      </c>
      <c r="CC88" s="130">
        <f t="shared" si="215"/>
        <v>2.2426095820591234E-2</v>
      </c>
      <c r="CD88" s="131">
        <f t="shared" si="215"/>
        <v>8.5483165719282897E-2</v>
      </c>
      <c r="CE88" s="132">
        <f t="shared" si="215"/>
        <v>2.6818181818181817E-2</v>
      </c>
      <c r="CF88" s="129">
        <f t="shared" si="215"/>
        <v>2.2896223609872139E-2</v>
      </c>
      <c r="CG88" s="130">
        <f t="shared" si="215"/>
        <v>4.1745016923655509E-2</v>
      </c>
      <c r="CH88" s="131">
        <f t="shared" si="215"/>
        <v>2.9106356198867211E-2</v>
      </c>
      <c r="CI88" s="129">
        <f t="shared" si="215"/>
        <v>6.032241289651586E-2</v>
      </c>
      <c r="CJ88" s="135">
        <f t="shared" si="215"/>
        <v>3.7435381466190194E-2</v>
      </c>
      <c r="CK88" s="136">
        <f t="shared" si="215"/>
        <v>5.3052148837855681E-2</v>
      </c>
    </row>
    <row r="89" spans="1:89" x14ac:dyDescent="0.15">
      <c r="A89" s="146" t="s">
        <v>34</v>
      </c>
      <c r="B89" s="203">
        <v>2</v>
      </c>
      <c r="C89" s="197">
        <v>208</v>
      </c>
      <c r="D89" s="198">
        <v>6</v>
      </c>
      <c r="E89" s="199">
        <v>124</v>
      </c>
      <c r="F89" s="196">
        <v>19</v>
      </c>
      <c r="G89" s="200">
        <v>163</v>
      </c>
      <c r="H89" s="198">
        <v>34</v>
      </c>
      <c r="I89" s="199">
        <v>166</v>
      </c>
      <c r="J89" s="196">
        <v>4</v>
      </c>
      <c r="K89" s="197">
        <v>16</v>
      </c>
      <c r="L89" s="198">
        <v>56</v>
      </c>
      <c r="M89" s="196">
        <v>38</v>
      </c>
      <c r="N89" s="201">
        <v>49</v>
      </c>
      <c r="O89" s="204">
        <v>78</v>
      </c>
      <c r="P89" s="196">
        <v>36</v>
      </c>
      <c r="Q89" s="197">
        <v>48</v>
      </c>
      <c r="R89" s="198">
        <v>37</v>
      </c>
      <c r="S89" s="199">
        <v>59</v>
      </c>
      <c r="T89" s="196">
        <v>11</v>
      </c>
      <c r="U89" s="200">
        <v>14</v>
      </c>
      <c r="V89" s="198">
        <v>59</v>
      </c>
      <c r="W89" s="205">
        <v>39</v>
      </c>
      <c r="X89" s="196">
        <v>28</v>
      </c>
      <c r="Y89" s="200">
        <v>54</v>
      </c>
      <c r="Z89" s="198">
        <v>98</v>
      </c>
      <c r="AA89" s="196">
        <v>174</v>
      </c>
      <c r="AB89" s="172">
        <f t="shared" si="193"/>
        <v>439</v>
      </c>
      <c r="AC89" s="173">
        <f t="shared" si="194"/>
        <v>1181</v>
      </c>
      <c r="BI89" s="146" t="s">
        <v>34</v>
      </c>
      <c r="BJ89" s="129">
        <f t="shared" ref="BJ89:CK89" si="216">B89/B95</f>
        <v>3.8226299694189603E-4</v>
      </c>
      <c r="BK89" s="130">
        <f t="shared" si="216"/>
        <v>3.5924006908462869E-2</v>
      </c>
      <c r="BL89" s="131">
        <f t="shared" si="216"/>
        <v>1.9743336623889436E-3</v>
      </c>
      <c r="BM89" s="132">
        <f t="shared" si="216"/>
        <v>3.3190578158458245E-2</v>
      </c>
      <c r="BN89" s="129">
        <f t="shared" si="216"/>
        <v>3.749013417521705E-3</v>
      </c>
      <c r="BO89" s="130">
        <f t="shared" si="216"/>
        <v>3.7079162875341222E-2</v>
      </c>
      <c r="BP89" s="131">
        <f t="shared" si="216"/>
        <v>4.2115694289607333E-3</v>
      </c>
      <c r="BQ89" s="132">
        <f t="shared" si="216"/>
        <v>2.1651232555106301E-2</v>
      </c>
      <c r="BR89" s="129">
        <f t="shared" si="216"/>
        <v>2.2136137244050912E-3</v>
      </c>
      <c r="BS89" s="130">
        <f t="shared" si="216"/>
        <v>1.067378252168112E-2</v>
      </c>
      <c r="BT89" s="131">
        <f t="shared" si="216"/>
        <v>1.6388645010242904E-2</v>
      </c>
      <c r="BU89" s="129">
        <f t="shared" si="216"/>
        <v>1.1127379209370425E-2</v>
      </c>
      <c r="BV89" s="133">
        <f t="shared" si="216"/>
        <v>7.1251999418351026E-3</v>
      </c>
      <c r="BW89" s="134">
        <f t="shared" si="216"/>
        <v>1.1210117849956885E-2</v>
      </c>
      <c r="BX89" s="129">
        <f t="shared" si="216"/>
        <v>8.9396573131363295E-3</v>
      </c>
      <c r="BY89" s="130">
        <f t="shared" si="216"/>
        <v>1.2506513809275664E-2</v>
      </c>
      <c r="BZ89" s="131">
        <f t="shared" si="216"/>
        <v>8.0347448425624329E-3</v>
      </c>
      <c r="CA89" s="132">
        <f t="shared" si="216"/>
        <v>1.3009922822491731E-2</v>
      </c>
      <c r="CB89" s="129">
        <f t="shared" si="216"/>
        <v>9.1059602649006619E-3</v>
      </c>
      <c r="CC89" s="130">
        <f t="shared" si="216"/>
        <v>1.4271151885830785E-2</v>
      </c>
      <c r="CD89" s="131">
        <f t="shared" si="216"/>
        <v>1.289899431569742E-2</v>
      </c>
      <c r="CE89" s="132">
        <f t="shared" si="216"/>
        <v>8.8636363636363635E-3</v>
      </c>
      <c r="CF89" s="129">
        <f t="shared" si="216"/>
        <v>8.3258994944989586E-3</v>
      </c>
      <c r="CG89" s="130">
        <f t="shared" si="216"/>
        <v>2.0308386611508085E-2</v>
      </c>
      <c r="CH89" s="131">
        <f t="shared" si="216"/>
        <v>1.5418502202643172E-2</v>
      </c>
      <c r="CI89" s="129">
        <f t="shared" si="216"/>
        <v>2.2620904836193449E-2</v>
      </c>
      <c r="CJ89" s="135">
        <f t="shared" si="216"/>
        <v>7.6154459979877178E-3</v>
      </c>
      <c r="CK89" s="136">
        <f t="shared" si="216"/>
        <v>2.0515582114442554E-2</v>
      </c>
    </row>
    <row r="90" spans="1:89" x14ac:dyDescent="0.15">
      <c r="A90" s="137" t="s">
        <v>35</v>
      </c>
      <c r="B90" s="206">
        <v>0</v>
      </c>
      <c r="C90" s="190">
        <v>25</v>
      </c>
      <c r="D90" s="191">
        <v>0</v>
      </c>
      <c r="E90" s="192">
        <v>21</v>
      </c>
      <c r="F90" s="189">
        <v>0</v>
      </c>
      <c r="G90" s="193">
        <v>10</v>
      </c>
      <c r="H90" s="191">
        <v>6</v>
      </c>
      <c r="I90" s="192">
        <v>16</v>
      </c>
      <c r="J90" s="189">
        <v>3</v>
      </c>
      <c r="K90" s="190">
        <v>2</v>
      </c>
      <c r="L90" s="191">
        <v>1</v>
      </c>
      <c r="M90" s="189">
        <v>2</v>
      </c>
      <c r="N90" s="194">
        <v>4</v>
      </c>
      <c r="O90" s="207">
        <v>9</v>
      </c>
      <c r="P90" s="189">
        <v>5</v>
      </c>
      <c r="Q90" s="190">
        <v>4</v>
      </c>
      <c r="R90" s="191">
        <v>1</v>
      </c>
      <c r="S90" s="192">
        <v>6</v>
      </c>
      <c r="T90" s="189">
        <v>3</v>
      </c>
      <c r="U90" s="193">
        <v>3</v>
      </c>
      <c r="V90" s="191">
        <v>3</v>
      </c>
      <c r="W90" s="208">
        <v>0</v>
      </c>
      <c r="X90" s="189">
        <v>2</v>
      </c>
      <c r="Y90" s="193">
        <v>10</v>
      </c>
      <c r="Z90" s="191">
        <v>1</v>
      </c>
      <c r="AA90" s="189">
        <v>13</v>
      </c>
      <c r="AB90" s="172">
        <f t="shared" si="193"/>
        <v>29</v>
      </c>
      <c r="AC90" s="173">
        <f t="shared" si="194"/>
        <v>121</v>
      </c>
      <c r="BI90" s="137" t="s">
        <v>35</v>
      </c>
      <c r="BJ90" s="129">
        <f t="shared" ref="BJ90:CK90" si="217">B90/B95</f>
        <v>0</v>
      </c>
      <c r="BK90" s="130">
        <f t="shared" si="217"/>
        <v>4.3177892918825561E-3</v>
      </c>
      <c r="BL90" s="131">
        <f t="shared" si="217"/>
        <v>0</v>
      </c>
      <c r="BM90" s="132">
        <f t="shared" si="217"/>
        <v>5.6209850107066381E-3</v>
      </c>
      <c r="BN90" s="129">
        <f t="shared" si="217"/>
        <v>0</v>
      </c>
      <c r="BO90" s="130">
        <f t="shared" si="217"/>
        <v>2.2747952684258415E-3</v>
      </c>
      <c r="BP90" s="131">
        <f t="shared" si="217"/>
        <v>7.4321813452248237E-4</v>
      </c>
      <c r="BQ90" s="132">
        <f t="shared" si="217"/>
        <v>2.0868657884439805E-3</v>
      </c>
      <c r="BR90" s="129">
        <f t="shared" si="217"/>
        <v>1.6602102933038186E-3</v>
      </c>
      <c r="BS90" s="130">
        <f t="shared" si="217"/>
        <v>1.33422281521014E-3</v>
      </c>
      <c r="BT90" s="131">
        <f t="shared" si="217"/>
        <v>2.9265437518290899E-4</v>
      </c>
      <c r="BU90" s="129">
        <f t="shared" si="217"/>
        <v>5.856515373352855E-4</v>
      </c>
      <c r="BV90" s="133">
        <f t="shared" si="217"/>
        <v>5.8164897484368184E-4</v>
      </c>
      <c r="BW90" s="134">
        <f t="shared" si="217"/>
        <v>1.2934751365334866E-3</v>
      </c>
      <c r="BX90" s="129">
        <f t="shared" si="217"/>
        <v>1.2416190712689348E-3</v>
      </c>
      <c r="BY90" s="130">
        <f t="shared" si="217"/>
        <v>1.0422094841063053E-3</v>
      </c>
      <c r="BZ90" s="131">
        <f t="shared" si="217"/>
        <v>2.1715526601520088E-4</v>
      </c>
      <c r="CA90" s="132">
        <f t="shared" si="217"/>
        <v>1.3230429988974641E-3</v>
      </c>
      <c r="CB90" s="129">
        <f t="shared" si="217"/>
        <v>2.4834437086092716E-3</v>
      </c>
      <c r="CC90" s="130">
        <f t="shared" si="217"/>
        <v>3.0581039755351682E-3</v>
      </c>
      <c r="CD90" s="131">
        <f t="shared" si="217"/>
        <v>6.5588106689986887E-4</v>
      </c>
      <c r="CE90" s="132">
        <f t="shared" si="217"/>
        <v>0</v>
      </c>
      <c r="CF90" s="129">
        <f t="shared" si="217"/>
        <v>5.9470710674992561E-4</v>
      </c>
      <c r="CG90" s="130">
        <f t="shared" si="217"/>
        <v>3.7608123354644601E-3</v>
      </c>
      <c r="CH90" s="131">
        <f t="shared" si="217"/>
        <v>1.5733165512901197E-4</v>
      </c>
      <c r="CI90" s="129">
        <f t="shared" si="217"/>
        <v>1.6900676027041082E-3</v>
      </c>
      <c r="CJ90" s="135">
        <f t="shared" si="217"/>
        <v>5.0307046455955315E-4</v>
      </c>
      <c r="CK90" s="136">
        <f t="shared" si="217"/>
        <v>2.1019351700656639E-3</v>
      </c>
    </row>
    <row r="91" spans="1:89" x14ac:dyDescent="0.15">
      <c r="A91" s="146" t="s">
        <v>36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0</v>
      </c>
      <c r="BI91" s="146" t="s">
        <v>36</v>
      </c>
      <c r="BJ91" s="129">
        <f t="shared" ref="BJ91:CK91" si="218">B91/B95</f>
        <v>0</v>
      </c>
      <c r="BK91" s="130">
        <f t="shared" si="218"/>
        <v>0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0</v>
      </c>
    </row>
    <row r="92" spans="1:89" x14ac:dyDescent="0.15">
      <c r="A92" s="137" t="s">
        <v>37</v>
      </c>
      <c r="B92" s="59">
        <v>0</v>
      </c>
      <c r="C92" s="60">
        <v>0</v>
      </c>
      <c r="D92" s="139">
        <v>0</v>
      </c>
      <c r="E92" s="140">
        <v>0</v>
      </c>
      <c r="F92" s="138">
        <v>0</v>
      </c>
      <c r="G92" s="141">
        <v>0</v>
      </c>
      <c r="H92" s="139">
        <v>0</v>
      </c>
      <c r="I92" s="140">
        <v>0</v>
      </c>
      <c r="J92" s="138">
        <v>0</v>
      </c>
      <c r="K92" s="141">
        <v>0</v>
      </c>
      <c r="L92" s="139">
        <v>0</v>
      </c>
      <c r="M92" s="138">
        <v>0</v>
      </c>
      <c r="N92" s="142">
        <v>0</v>
      </c>
      <c r="O92" s="143">
        <v>0</v>
      </c>
      <c r="P92" s="138">
        <v>0</v>
      </c>
      <c r="Q92" s="141">
        <v>0</v>
      </c>
      <c r="R92" s="139"/>
      <c r="S92" s="140">
        <v>0</v>
      </c>
      <c r="T92" s="138">
        <v>0</v>
      </c>
      <c r="U92" s="141">
        <v>0</v>
      </c>
      <c r="V92" s="139">
        <v>0</v>
      </c>
      <c r="W92" s="140">
        <v>0</v>
      </c>
      <c r="X92" s="138">
        <v>0</v>
      </c>
      <c r="Y92" s="141">
        <v>0</v>
      </c>
      <c r="Z92" s="144">
        <v>0</v>
      </c>
      <c r="AA92" s="145">
        <v>0</v>
      </c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15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4" thickBot="1" x14ac:dyDescent="0.2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5" thickTop="1" thickBot="1" x14ac:dyDescent="0.2">
      <c r="A95" s="269" t="s">
        <v>13</v>
      </c>
      <c r="B95" s="20">
        <f t="shared" ref="B95:AA95" si="224">SUM(B72:B94)</f>
        <v>5232</v>
      </c>
      <c r="C95" s="21">
        <f t="shared" si="224"/>
        <v>5790</v>
      </c>
      <c r="D95" s="20">
        <f t="shared" si="224"/>
        <v>3039</v>
      </c>
      <c r="E95" s="21">
        <f t="shared" si="224"/>
        <v>3736</v>
      </c>
      <c r="F95" s="20">
        <f t="shared" si="224"/>
        <v>5068</v>
      </c>
      <c r="G95" s="21">
        <f t="shared" si="224"/>
        <v>4396</v>
      </c>
      <c r="H95" s="20">
        <f t="shared" si="224"/>
        <v>8073</v>
      </c>
      <c r="I95" s="21">
        <f t="shared" si="224"/>
        <v>7667</v>
      </c>
      <c r="J95" s="20">
        <f t="shared" si="224"/>
        <v>1807</v>
      </c>
      <c r="K95" s="21">
        <f t="shared" si="224"/>
        <v>1499</v>
      </c>
      <c r="L95" s="20">
        <f t="shared" si="224"/>
        <v>3417</v>
      </c>
      <c r="M95" s="21">
        <f t="shared" si="224"/>
        <v>3415</v>
      </c>
      <c r="N95" s="20">
        <f t="shared" si="224"/>
        <v>6877</v>
      </c>
      <c r="O95" s="21">
        <f t="shared" si="224"/>
        <v>6958</v>
      </c>
      <c r="P95" s="20">
        <f t="shared" si="224"/>
        <v>4027</v>
      </c>
      <c r="Q95" s="21">
        <f t="shared" si="224"/>
        <v>3838</v>
      </c>
      <c r="R95" s="20">
        <f t="shared" si="224"/>
        <v>4605</v>
      </c>
      <c r="S95" s="21">
        <f t="shared" si="224"/>
        <v>4535</v>
      </c>
      <c r="T95" s="20">
        <f t="shared" si="224"/>
        <v>1208</v>
      </c>
      <c r="U95" s="21">
        <f t="shared" si="224"/>
        <v>981</v>
      </c>
      <c r="V95" s="20">
        <f t="shared" si="224"/>
        <v>4574</v>
      </c>
      <c r="W95" s="21">
        <f t="shared" si="224"/>
        <v>4400</v>
      </c>
      <c r="X95" s="20">
        <f t="shared" si="224"/>
        <v>3363</v>
      </c>
      <c r="Y95" s="21">
        <f t="shared" si="224"/>
        <v>2659</v>
      </c>
      <c r="Z95" s="20">
        <f t="shared" si="224"/>
        <v>6356</v>
      </c>
      <c r="AA95" s="21">
        <f t="shared" si="224"/>
        <v>7692</v>
      </c>
      <c r="AB95" s="174">
        <f>SUM(AB71:AB94)</f>
        <v>57646</v>
      </c>
      <c r="AC95" s="175">
        <f>SUM(AC71:AC94)</f>
        <v>57566</v>
      </c>
      <c r="BI95" s="269" t="s">
        <v>13</v>
      </c>
      <c r="BJ95" s="155">
        <f t="shared" ref="BJ95:CK95" si="225">SUM(BJ71:BJ94)</f>
        <v>1</v>
      </c>
      <c r="BK95" s="156">
        <f t="shared" si="225"/>
        <v>1.0000000000000002</v>
      </c>
      <c r="BL95" s="155">
        <f t="shared" si="225"/>
        <v>1</v>
      </c>
      <c r="BM95" s="156">
        <f t="shared" si="225"/>
        <v>1</v>
      </c>
      <c r="BN95" s="155">
        <f t="shared" si="225"/>
        <v>0.99999999999999989</v>
      </c>
      <c r="BO95" s="156">
        <f t="shared" si="225"/>
        <v>1</v>
      </c>
      <c r="BP95" s="155">
        <f t="shared" si="225"/>
        <v>1</v>
      </c>
      <c r="BQ95" s="156">
        <f t="shared" si="225"/>
        <v>1</v>
      </c>
      <c r="BR95" s="155">
        <f t="shared" si="225"/>
        <v>0.99999999999999989</v>
      </c>
      <c r="BS95" s="156">
        <f t="shared" si="225"/>
        <v>0.99999999999999989</v>
      </c>
      <c r="BT95" s="155">
        <f t="shared" si="225"/>
        <v>1.0000000000000002</v>
      </c>
      <c r="BU95" s="156">
        <f t="shared" si="225"/>
        <v>1.0000000000000002</v>
      </c>
      <c r="BV95" s="155">
        <f t="shared" si="225"/>
        <v>1</v>
      </c>
      <c r="BW95" s="156">
        <f t="shared" si="225"/>
        <v>0.99999999999999989</v>
      </c>
      <c r="BX95" s="155">
        <f t="shared" si="225"/>
        <v>1</v>
      </c>
      <c r="BY95" s="156">
        <f t="shared" si="225"/>
        <v>1.0000000000000002</v>
      </c>
      <c r="BZ95" s="155">
        <f t="shared" si="225"/>
        <v>0.99999999999999989</v>
      </c>
      <c r="CA95" s="156">
        <f t="shared" si="225"/>
        <v>1</v>
      </c>
      <c r="CB95" s="155">
        <f t="shared" si="225"/>
        <v>1</v>
      </c>
      <c r="CC95" s="156">
        <f t="shared" si="225"/>
        <v>1</v>
      </c>
      <c r="CD95" s="155">
        <f t="shared" si="225"/>
        <v>0.99999999999999989</v>
      </c>
      <c r="CE95" s="156">
        <f t="shared" si="225"/>
        <v>1</v>
      </c>
      <c r="CF95" s="155">
        <f t="shared" si="225"/>
        <v>1.0000000000000002</v>
      </c>
      <c r="CG95" s="156">
        <f t="shared" si="225"/>
        <v>1</v>
      </c>
      <c r="CH95" s="155">
        <f t="shared" si="225"/>
        <v>1.0000000000000002</v>
      </c>
      <c r="CI95" s="156">
        <f t="shared" si="225"/>
        <v>0.99999999999999989</v>
      </c>
      <c r="CJ95" s="155">
        <f t="shared" si="225"/>
        <v>0.99999999999999989</v>
      </c>
      <c r="CK95" s="156">
        <f t="shared" si="225"/>
        <v>1</v>
      </c>
    </row>
    <row r="96" spans="1:89" ht="14" thickTop="1" x14ac:dyDescent="0.15">
      <c r="A96" s="187"/>
    </row>
    <row r="98" spans="1:89" x14ac:dyDescent="0.15">
      <c r="A98" s="296">
        <f>+A67+1</f>
        <v>44078</v>
      </c>
      <c r="B98" s="296"/>
      <c r="C98" s="296"/>
      <c r="D98" s="296"/>
      <c r="BI98" s="301">
        <f>+BI67+1</f>
        <v>44078</v>
      </c>
      <c r="BJ98" s="301"/>
      <c r="BK98" s="301"/>
      <c r="BL98" s="301"/>
    </row>
    <row r="99" spans="1:89" ht="14" thickBot="1" x14ac:dyDescent="0.2">
      <c r="AE99" s="272" t="s">
        <v>84</v>
      </c>
    </row>
    <row r="100" spans="1:89" ht="15" thickTop="1" thickBot="1" x14ac:dyDescent="0.2">
      <c r="A100" s="292" t="s">
        <v>0</v>
      </c>
      <c r="B100" s="294" t="s">
        <v>1</v>
      </c>
      <c r="C100" s="295"/>
      <c r="D100" s="294" t="s">
        <v>2</v>
      </c>
      <c r="E100" s="295"/>
      <c r="F100" s="294" t="s">
        <v>3</v>
      </c>
      <c r="G100" s="295"/>
      <c r="H100" s="294" t="s">
        <v>4</v>
      </c>
      <c r="I100" s="295"/>
      <c r="J100" s="294" t="s">
        <v>5</v>
      </c>
      <c r="K100" s="295"/>
      <c r="L100" s="294" t="s">
        <v>6</v>
      </c>
      <c r="M100" s="295"/>
      <c r="N100" s="294" t="s">
        <v>7</v>
      </c>
      <c r="O100" s="295"/>
      <c r="P100" s="294" t="s">
        <v>8</v>
      </c>
      <c r="Q100" s="295"/>
      <c r="R100" s="294" t="s">
        <v>9</v>
      </c>
      <c r="S100" s="295"/>
      <c r="T100" s="294" t="s">
        <v>10</v>
      </c>
      <c r="U100" s="295"/>
      <c r="V100" s="294" t="s">
        <v>11</v>
      </c>
      <c r="W100" s="295"/>
      <c r="X100" s="294" t="s">
        <v>12</v>
      </c>
      <c r="Y100" s="295"/>
      <c r="Z100" s="297" t="s">
        <v>40</v>
      </c>
      <c r="AA100" s="298"/>
      <c r="AB100" s="299" t="s">
        <v>41</v>
      </c>
      <c r="AC100" s="300"/>
      <c r="AE100" s="292" t="s">
        <v>0</v>
      </c>
      <c r="AF100" s="294" t="s">
        <v>1</v>
      </c>
      <c r="AG100" s="295"/>
      <c r="AH100" s="294" t="s">
        <v>2</v>
      </c>
      <c r="AI100" s="295"/>
      <c r="AJ100" s="294" t="s">
        <v>3</v>
      </c>
      <c r="AK100" s="295"/>
      <c r="AL100" s="294" t="s">
        <v>4</v>
      </c>
      <c r="AM100" s="295"/>
      <c r="AN100" s="294" t="s">
        <v>5</v>
      </c>
      <c r="AO100" s="295"/>
      <c r="AP100" s="294" t="s">
        <v>6</v>
      </c>
      <c r="AQ100" s="295"/>
      <c r="AR100" s="294" t="s">
        <v>7</v>
      </c>
      <c r="AS100" s="295"/>
      <c r="AT100" s="294" t="s">
        <v>8</v>
      </c>
      <c r="AU100" s="295"/>
      <c r="AV100" s="294" t="s">
        <v>9</v>
      </c>
      <c r="AW100" s="295"/>
      <c r="AX100" s="294" t="s">
        <v>10</v>
      </c>
      <c r="AY100" s="295"/>
      <c r="AZ100" s="294" t="s">
        <v>11</v>
      </c>
      <c r="BA100" s="295"/>
      <c r="BB100" s="294" t="s">
        <v>12</v>
      </c>
      <c r="BC100" s="295"/>
      <c r="BD100" s="297" t="s">
        <v>40</v>
      </c>
      <c r="BE100" s="298"/>
      <c r="BF100" s="299" t="s">
        <v>41</v>
      </c>
      <c r="BG100" s="300"/>
      <c r="BI100" s="292" t="s">
        <v>0</v>
      </c>
      <c r="BJ100" s="294" t="s">
        <v>1</v>
      </c>
      <c r="BK100" s="295"/>
      <c r="BL100" s="294" t="s">
        <v>2</v>
      </c>
      <c r="BM100" s="295"/>
      <c r="BN100" s="294" t="s">
        <v>3</v>
      </c>
      <c r="BO100" s="295"/>
      <c r="BP100" s="294" t="s">
        <v>4</v>
      </c>
      <c r="BQ100" s="295"/>
      <c r="BR100" s="294" t="s">
        <v>5</v>
      </c>
      <c r="BS100" s="295"/>
      <c r="BT100" s="294" t="s">
        <v>6</v>
      </c>
      <c r="BU100" s="295"/>
      <c r="BV100" s="294" t="s">
        <v>7</v>
      </c>
      <c r="BW100" s="295"/>
      <c r="BX100" s="294" t="s">
        <v>8</v>
      </c>
      <c r="BY100" s="295"/>
      <c r="BZ100" s="294" t="s">
        <v>9</v>
      </c>
      <c r="CA100" s="295"/>
      <c r="CB100" s="294" t="s">
        <v>10</v>
      </c>
      <c r="CC100" s="295"/>
      <c r="CD100" s="294" t="s">
        <v>11</v>
      </c>
      <c r="CE100" s="295"/>
      <c r="CF100" s="294" t="s">
        <v>12</v>
      </c>
      <c r="CG100" s="295"/>
      <c r="CH100" s="297" t="s">
        <v>40</v>
      </c>
      <c r="CI100" s="298"/>
      <c r="CJ100" s="294" t="s">
        <v>41</v>
      </c>
      <c r="CK100" s="295"/>
    </row>
    <row r="101" spans="1:89" ht="15" thickTop="1" thickBot="1" x14ac:dyDescent="0.2">
      <c r="A101" s="293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3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3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4" thickTop="1" x14ac:dyDescent="0.15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554</v>
      </c>
      <c r="AG102" s="186">
        <f t="shared" ref="AG102:AV103" si="226">SUMIF($A$9:$A$32,$AE102,C$102:C$125)</f>
        <v>349</v>
      </c>
      <c r="AH102" s="127">
        <f t="shared" si="226"/>
        <v>264</v>
      </c>
      <c r="AI102" s="180">
        <f t="shared" si="226"/>
        <v>247</v>
      </c>
      <c r="AJ102" s="126">
        <f t="shared" si="226"/>
        <v>379</v>
      </c>
      <c r="AK102" s="128">
        <f t="shared" si="226"/>
        <v>276</v>
      </c>
      <c r="AL102" s="127">
        <f t="shared" si="226"/>
        <v>577</v>
      </c>
      <c r="AM102" s="180">
        <f t="shared" si="226"/>
        <v>508</v>
      </c>
      <c r="AN102" s="126">
        <f t="shared" si="226"/>
        <v>80</v>
      </c>
      <c r="AO102" s="128">
        <f t="shared" si="226"/>
        <v>161</v>
      </c>
      <c r="AP102" s="127">
        <f t="shared" si="226"/>
        <v>184</v>
      </c>
      <c r="AQ102" s="126">
        <f t="shared" si="226"/>
        <v>411</v>
      </c>
      <c r="AR102" s="179">
        <f t="shared" si="226"/>
        <v>490</v>
      </c>
      <c r="AS102" s="181">
        <f t="shared" si="226"/>
        <v>656</v>
      </c>
      <c r="AT102" s="126">
        <f t="shared" si="226"/>
        <v>389</v>
      </c>
      <c r="AU102" s="128">
        <f t="shared" si="226"/>
        <v>287</v>
      </c>
      <c r="AV102" s="127">
        <f t="shared" si="226"/>
        <v>74</v>
      </c>
      <c r="AW102" s="180">
        <f t="shared" ref="AW102:BE103" si="227">SUMIF($A$9:$A$32,$AE102,S$102:S$125)</f>
        <v>136</v>
      </c>
      <c r="AX102" s="126">
        <f t="shared" si="227"/>
        <v>429</v>
      </c>
      <c r="AY102" s="128">
        <f t="shared" si="227"/>
        <v>268</v>
      </c>
      <c r="AZ102" s="127">
        <f t="shared" si="227"/>
        <v>247</v>
      </c>
      <c r="BA102" s="180">
        <f t="shared" si="227"/>
        <v>362</v>
      </c>
      <c r="BB102" s="126">
        <f t="shared" si="227"/>
        <v>281</v>
      </c>
      <c r="BC102" s="128">
        <f t="shared" si="227"/>
        <v>314</v>
      </c>
      <c r="BD102" s="184">
        <f t="shared" si="227"/>
        <v>499</v>
      </c>
      <c r="BE102" s="185">
        <f t="shared" si="227"/>
        <v>511</v>
      </c>
      <c r="BF102" s="170">
        <f>AF102+AH102+AJ102+AL102+AN102+AP102+AR102+AT102+AV102+AX102+AZ102+BB102+BD102</f>
        <v>4447</v>
      </c>
      <c r="BG102" s="171">
        <f>AG102+AI102+AK102+AM102+AO102+AQ102+AS102+AU102+AW102+AY102+BA102+BC102+BE102</f>
        <v>4486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15">
      <c r="A103" s="137" t="s">
        <v>17</v>
      </c>
      <c r="B103" s="189">
        <v>65</v>
      </c>
      <c r="C103" s="190">
        <v>0</v>
      </c>
      <c r="D103" s="191">
        <v>60</v>
      </c>
      <c r="E103" s="192">
        <v>0</v>
      </c>
      <c r="F103" s="189">
        <v>118</v>
      </c>
      <c r="G103" s="193">
        <v>4</v>
      </c>
      <c r="H103" s="191">
        <v>84</v>
      </c>
      <c r="I103" s="192">
        <v>12</v>
      </c>
      <c r="J103" s="189">
        <v>6</v>
      </c>
      <c r="K103" s="193">
        <v>6</v>
      </c>
      <c r="L103" s="191">
        <v>5</v>
      </c>
      <c r="M103" s="189">
        <v>13</v>
      </c>
      <c r="N103" s="194">
        <v>25</v>
      </c>
      <c r="O103" s="195">
        <v>27</v>
      </c>
      <c r="P103" s="189">
        <v>14</v>
      </c>
      <c r="Q103" s="193">
        <v>2</v>
      </c>
      <c r="R103" s="191">
        <v>0</v>
      </c>
      <c r="S103" s="192">
        <v>0</v>
      </c>
      <c r="T103" s="189">
        <v>6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383</v>
      </c>
      <c r="AC103" s="173">
        <f t="shared" ref="AC103:AC125" si="256">SUM(C103,E103,G103,I103,K103,M103,O103,Q103,S103,U103,W103,Y103,AA103)</f>
        <v>64</v>
      </c>
      <c r="AE103" s="277" t="str">
        <f>$AE$10</f>
        <v>08:00 - 08:59</v>
      </c>
      <c r="AF103" s="126">
        <f>SUMIF($A$9:$A$32,$AE103,B$102:B$125)</f>
        <v>406</v>
      </c>
      <c r="AG103" s="190">
        <f t="shared" si="226"/>
        <v>355</v>
      </c>
      <c r="AH103" s="191">
        <f t="shared" si="226"/>
        <v>282</v>
      </c>
      <c r="AI103" s="192">
        <f t="shared" si="226"/>
        <v>204</v>
      </c>
      <c r="AJ103" s="278">
        <f t="shared" si="226"/>
        <v>415</v>
      </c>
      <c r="AK103" s="193">
        <f t="shared" si="226"/>
        <v>231</v>
      </c>
      <c r="AL103" s="191">
        <f t="shared" si="226"/>
        <v>562</v>
      </c>
      <c r="AM103" s="192">
        <f t="shared" si="226"/>
        <v>474</v>
      </c>
      <c r="AN103" s="278">
        <f t="shared" si="226"/>
        <v>80</v>
      </c>
      <c r="AO103" s="193">
        <f t="shared" si="226"/>
        <v>148</v>
      </c>
      <c r="AP103" s="191">
        <f t="shared" si="226"/>
        <v>168</v>
      </c>
      <c r="AQ103" s="278">
        <f t="shared" si="226"/>
        <v>358</v>
      </c>
      <c r="AR103" s="194">
        <f t="shared" si="226"/>
        <v>488</v>
      </c>
      <c r="AS103" s="195">
        <f t="shared" si="226"/>
        <v>663</v>
      </c>
      <c r="AT103" s="278">
        <f t="shared" si="226"/>
        <v>363</v>
      </c>
      <c r="AU103" s="193">
        <f t="shared" si="226"/>
        <v>257</v>
      </c>
      <c r="AV103" s="191">
        <f t="shared" si="226"/>
        <v>57</v>
      </c>
      <c r="AW103" s="192">
        <f t="shared" si="227"/>
        <v>114</v>
      </c>
      <c r="AX103" s="278">
        <f t="shared" si="227"/>
        <v>407</v>
      </c>
      <c r="AY103" s="193">
        <f t="shared" si="227"/>
        <v>261</v>
      </c>
      <c r="AZ103" s="191">
        <f t="shared" si="227"/>
        <v>217</v>
      </c>
      <c r="BA103" s="192">
        <f t="shared" si="227"/>
        <v>407</v>
      </c>
      <c r="BB103" s="278">
        <f t="shared" si="227"/>
        <v>242</v>
      </c>
      <c r="BC103" s="193">
        <f t="shared" si="227"/>
        <v>241</v>
      </c>
      <c r="BD103" s="191">
        <f t="shared" si="227"/>
        <v>504</v>
      </c>
      <c r="BE103" s="278">
        <f t="shared" si="227"/>
        <v>429</v>
      </c>
      <c r="BF103" s="172">
        <f>SUM(AF103,AH103,AJ103,AL103,AN103,AP103,AR103,AT103,AV103,AX103,AZ103,BB103,BD103)</f>
        <v>4191</v>
      </c>
      <c r="BG103" s="173">
        <f>SUM(AG103,AI103,AK103,AM103,AO103,AQ103,AS103,AU103,AW103,AY103,BA103,BC103,BE103)</f>
        <v>4142</v>
      </c>
      <c r="BI103" s="137" t="s">
        <v>17</v>
      </c>
      <c r="BJ103" s="129">
        <f>B103/B126</f>
        <v>1.152482269503546E-2</v>
      </c>
      <c r="BK103" s="130">
        <f t="shared" ref="BK103" si="257">C103/C126</f>
        <v>0</v>
      </c>
      <c r="BL103" s="131">
        <f t="shared" ref="BL103" si="258">D103/D126</f>
        <v>1.8404907975460124E-2</v>
      </c>
      <c r="BM103" s="132">
        <f t="shared" ref="BM103" si="259">E103/E126</f>
        <v>0</v>
      </c>
      <c r="BN103" s="129">
        <f t="shared" ref="BN103" si="260">F103/F126</f>
        <v>2.2159624413145541E-2</v>
      </c>
      <c r="BO103" s="130">
        <f t="shared" ref="BO103" si="261">G103/G126</f>
        <v>8.449514152936206E-4</v>
      </c>
      <c r="BP103" s="131">
        <f t="shared" ref="BP103" si="262">H103/H126</f>
        <v>1.0014306151645207E-2</v>
      </c>
      <c r="BQ103" s="132">
        <f t="shared" ref="BQ103" si="263">I103/I126</f>
        <v>1.4901279026449769E-3</v>
      </c>
      <c r="BR103" s="129">
        <f t="shared" ref="BR103" si="264">J103/J126</f>
        <v>3.4071550255536627E-3</v>
      </c>
      <c r="BS103" s="130">
        <f t="shared" ref="BS103" si="265">K103/K126</f>
        <v>4.0871934604904629E-3</v>
      </c>
      <c r="BT103" s="131">
        <f t="shared" ref="BT103" si="266">L103/L126</f>
        <v>1.3203063110641669E-3</v>
      </c>
      <c r="BU103" s="129">
        <f t="shared" ref="BU103" si="267">M103/M126</f>
        <v>3.5714285714285713E-3</v>
      </c>
      <c r="BV103" s="133">
        <f t="shared" ref="BV103" si="268">N103/N126</f>
        <v>3.426065506372482E-3</v>
      </c>
      <c r="BW103" s="134">
        <f t="shared" ref="BW103" si="269">O103/O126</f>
        <v>3.6275695284159614E-3</v>
      </c>
      <c r="BX103" s="129">
        <f t="shared" ref="BX103" si="270">P103/P126</f>
        <v>3.2437442075996291E-3</v>
      </c>
      <c r="BY103" s="130">
        <f t="shared" ref="BY103" si="271">Q103/Q126</f>
        <v>5.0697084917617234E-4</v>
      </c>
      <c r="BZ103" s="131">
        <f t="shared" ref="BZ103" si="272">R103/R126</f>
        <v>0</v>
      </c>
      <c r="CA103" s="132">
        <f t="shared" ref="CA103" si="273">S103/S126</f>
        <v>0</v>
      </c>
      <c r="CB103" s="129">
        <f t="shared" ref="CB103" si="274">T103/T126</f>
        <v>1.185302252074279E-3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0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6.229060273883486E-3</v>
      </c>
      <c r="CK103" s="136">
        <f t="shared" ref="CK103" si="283">AC103/AC126</f>
        <v>1.0427019013017481E-3</v>
      </c>
    </row>
    <row r="104" spans="1:89" ht="14" thickBot="1" x14ac:dyDescent="0.2">
      <c r="A104" s="146" t="s">
        <v>18</v>
      </c>
      <c r="B104" s="196">
        <v>293</v>
      </c>
      <c r="C104" s="197">
        <v>0</v>
      </c>
      <c r="D104" s="198">
        <v>183</v>
      </c>
      <c r="E104" s="199">
        <v>2</v>
      </c>
      <c r="F104" s="196">
        <v>412</v>
      </c>
      <c r="G104" s="200">
        <v>9</v>
      </c>
      <c r="H104" s="198">
        <v>359</v>
      </c>
      <c r="I104" s="199">
        <v>105</v>
      </c>
      <c r="J104" s="196">
        <v>24</v>
      </c>
      <c r="K104" s="200">
        <v>49</v>
      </c>
      <c r="L104" s="198">
        <v>51</v>
      </c>
      <c r="M104" s="196">
        <v>135</v>
      </c>
      <c r="N104" s="201">
        <v>264</v>
      </c>
      <c r="O104" s="202">
        <v>256</v>
      </c>
      <c r="P104" s="196">
        <v>152</v>
      </c>
      <c r="Q104" s="200">
        <v>146</v>
      </c>
      <c r="R104" s="198">
        <v>16</v>
      </c>
      <c r="S104" s="199">
        <v>53</v>
      </c>
      <c r="T104" s="196">
        <v>161</v>
      </c>
      <c r="U104" s="200">
        <v>103</v>
      </c>
      <c r="V104" s="198">
        <v>82</v>
      </c>
      <c r="W104" s="199">
        <v>159</v>
      </c>
      <c r="X104" s="196">
        <v>137</v>
      </c>
      <c r="Y104" s="200">
        <v>98</v>
      </c>
      <c r="Z104" s="198">
        <v>313</v>
      </c>
      <c r="AA104" s="196">
        <v>180</v>
      </c>
      <c r="AB104" s="172">
        <f t="shared" si="255"/>
        <v>2447</v>
      </c>
      <c r="AC104" s="173">
        <f t="shared" si="256"/>
        <v>1295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5.1950354609929077E-2</v>
      </c>
      <c r="BK104" s="130">
        <f t="shared" ref="BK104" si="284">C104/C126</f>
        <v>0</v>
      </c>
      <c r="BL104" s="131">
        <f t="shared" ref="BL104" si="285">D104/D126</f>
        <v>5.6134969325153376E-2</v>
      </c>
      <c r="BM104" s="132">
        <f t="shared" ref="BM104" si="286">E104/E126</f>
        <v>5.005005005005005E-4</v>
      </c>
      <c r="BN104" s="129">
        <f t="shared" ref="BN104" si="287">F104/F126</f>
        <v>7.7370892018779336E-2</v>
      </c>
      <c r="BO104" s="130">
        <f t="shared" ref="BO104" si="288">G104/G126</f>
        <v>1.9011406844106464E-3</v>
      </c>
      <c r="BP104" s="131">
        <f t="shared" ref="BP104" si="289">H104/H126</f>
        <v>4.2799237005245586E-2</v>
      </c>
      <c r="BQ104" s="132">
        <f t="shared" ref="BQ104" si="290">I104/I126</f>
        <v>1.3038619148143549E-2</v>
      </c>
      <c r="BR104" s="129">
        <f t="shared" ref="BR104" si="291">J104/J126</f>
        <v>1.3628620102214651E-2</v>
      </c>
      <c r="BS104" s="130">
        <f t="shared" ref="BS104" si="292">K104/K126</f>
        <v>3.337874659400545E-2</v>
      </c>
      <c r="BT104" s="131">
        <f t="shared" ref="BT104" si="293">L104/L126</f>
        <v>1.3467124372854503E-2</v>
      </c>
      <c r="BU104" s="129">
        <f t="shared" ref="BU104" si="294">M104/M126</f>
        <v>3.7087912087912088E-2</v>
      </c>
      <c r="BV104" s="133">
        <f t="shared" ref="BV104" si="295">N104/N126</f>
        <v>3.617925174729341E-2</v>
      </c>
      <c r="BW104" s="134">
        <f t="shared" ref="BW104" si="296">O104/O126</f>
        <v>3.4394733306462449E-2</v>
      </c>
      <c r="BX104" s="129">
        <f t="shared" ref="BX104" si="297">P104/P126</f>
        <v>3.5217794253938832E-2</v>
      </c>
      <c r="BY104" s="130">
        <f t="shared" ref="BY104" si="298">Q104/Q126</f>
        <v>3.7008871989860581E-2</v>
      </c>
      <c r="BZ104" s="131">
        <f t="shared" ref="BZ104" si="299">R104/R126</f>
        <v>1.2872083668543845E-2</v>
      </c>
      <c r="CA104" s="132">
        <f t="shared" ref="CA104" si="300">S104/S126</f>
        <v>5.6025369978858354E-2</v>
      </c>
      <c r="CB104" s="129">
        <f t="shared" ref="CB104" si="301">T104/T126</f>
        <v>3.1805610430659818E-2</v>
      </c>
      <c r="CC104" s="130">
        <f t="shared" ref="CC104" si="302">U104/U126</f>
        <v>2.149415692821369E-2</v>
      </c>
      <c r="CD104" s="131">
        <f t="shared" ref="CD104" si="303">V104/V126</f>
        <v>1.6676835468781778E-2</v>
      </c>
      <c r="CE104" s="132">
        <f t="shared" ref="CE104" si="304">W104/W126</f>
        <v>3.4068995071780586E-2</v>
      </c>
      <c r="CF104" s="129">
        <f t="shared" ref="CF104" si="305">X104/X126</f>
        <v>3.8214783821478381E-2</v>
      </c>
      <c r="CG104" s="130">
        <f t="shared" ref="CG104" si="306">Y104/Y126</f>
        <v>3.4494896163322776E-2</v>
      </c>
      <c r="CH104" s="131">
        <f t="shared" ref="CH104" si="307">Z104/Z126</f>
        <v>4.5329471397538013E-2</v>
      </c>
      <c r="CI104" s="129">
        <f t="shared" ref="CI104" si="308">AA104/AA126</f>
        <v>2.1551724137931036E-2</v>
      </c>
      <c r="CJ104" s="135">
        <f t="shared" ref="CJ104" si="309">AB104/AB126</f>
        <v>3.9797677520085874E-2</v>
      </c>
      <c r="CK104" s="136">
        <f t="shared" ref="CK104" si="310">AC104/AC126</f>
        <v>2.1098421284152562E-2</v>
      </c>
    </row>
    <row r="105" spans="1:89" ht="15" thickTop="1" thickBot="1" x14ac:dyDescent="0.2">
      <c r="A105" s="137" t="s">
        <v>19</v>
      </c>
      <c r="B105" s="189">
        <v>544</v>
      </c>
      <c r="C105" s="190">
        <v>178</v>
      </c>
      <c r="D105" s="191">
        <v>252</v>
      </c>
      <c r="E105" s="192">
        <v>185</v>
      </c>
      <c r="F105" s="189">
        <v>400</v>
      </c>
      <c r="G105" s="193">
        <v>220</v>
      </c>
      <c r="H105" s="191">
        <v>553</v>
      </c>
      <c r="I105" s="192">
        <v>359</v>
      </c>
      <c r="J105" s="189">
        <v>64</v>
      </c>
      <c r="K105" s="193">
        <v>156</v>
      </c>
      <c r="L105" s="191">
        <v>162</v>
      </c>
      <c r="M105" s="189">
        <v>310</v>
      </c>
      <c r="N105" s="194">
        <v>433</v>
      </c>
      <c r="O105" s="195">
        <v>496</v>
      </c>
      <c r="P105" s="189">
        <v>342</v>
      </c>
      <c r="Q105" s="193">
        <v>243</v>
      </c>
      <c r="R105" s="191">
        <v>30</v>
      </c>
      <c r="S105" s="192">
        <v>124</v>
      </c>
      <c r="T105" s="189">
        <v>348</v>
      </c>
      <c r="U105" s="193">
        <v>227</v>
      </c>
      <c r="V105" s="191">
        <v>189</v>
      </c>
      <c r="W105" s="192">
        <v>300</v>
      </c>
      <c r="X105" s="189">
        <v>242</v>
      </c>
      <c r="Y105" s="193">
        <v>226</v>
      </c>
      <c r="Z105" s="191">
        <v>442</v>
      </c>
      <c r="AA105" s="189">
        <v>436</v>
      </c>
      <c r="AB105" s="172">
        <f t="shared" si="255"/>
        <v>4001</v>
      </c>
      <c r="AC105" s="173">
        <f t="shared" si="256"/>
        <v>3460</v>
      </c>
      <c r="AE105" s="269" t="s">
        <v>13</v>
      </c>
      <c r="AF105" s="20">
        <f t="shared" ref="AF105:BG105" si="311">SUM(AF102:AF104)</f>
        <v>960</v>
      </c>
      <c r="AG105" s="21">
        <f t="shared" si="311"/>
        <v>704</v>
      </c>
      <c r="AH105" s="20">
        <f t="shared" si="311"/>
        <v>546</v>
      </c>
      <c r="AI105" s="21">
        <f t="shared" si="311"/>
        <v>451</v>
      </c>
      <c r="AJ105" s="20">
        <f t="shared" si="311"/>
        <v>794</v>
      </c>
      <c r="AK105" s="21">
        <f t="shared" si="311"/>
        <v>507</v>
      </c>
      <c r="AL105" s="20">
        <f t="shared" si="311"/>
        <v>1139</v>
      </c>
      <c r="AM105" s="21">
        <f t="shared" si="311"/>
        <v>982</v>
      </c>
      <c r="AN105" s="20">
        <f t="shared" si="311"/>
        <v>160</v>
      </c>
      <c r="AO105" s="21">
        <f t="shared" si="311"/>
        <v>309</v>
      </c>
      <c r="AP105" s="20">
        <f t="shared" si="311"/>
        <v>352</v>
      </c>
      <c r="AQ105" s="21">
        <f t="shared" si="311"/>
        <v>769</v>
      </c>
      <c r="AR105" s="20">
        <f t="shared" si="311"/>
        <v>978</v>
      </c>
      <c r="AS105" s="21">
        <f t="shared" si="311"/>
        <v>1319</v>
      </c>
      <c r="AT105" s="20">
        <f t="shared" si="311"/>
        <v>752</v>
      </c>
      <c r="AU105" s="21">
        <f t="shared" si="311"/>
        <v>544</v>
      </c>
      <c r="AV105" s="20">
        <f t="shared" si="311"/>
        <v>131</v>
      </c>
      <c r="AW105" s="21">
        <f t="shared" si="311"/>
        <v>250</v>
      </c>
      <c r="AX105" s="20">
        <f t="shared" si="311"/>
        <v>836</v>
      </c>
      <c r="AY105" s="21">
        <f t="shared" si="311"/>
        <v>529</v>
      </c>
      <c r="AZ105" s="20">
        <f t="shared" si="311"/>
        <v>464</v>
      </c>
      <c r="BA105" s="21">
        <f t="shared" si="311"/>
        <v>769</v>
      </c>
      <c r="BB105" s="20">
        <f t="shared" si="311"/>
        <v>523</v>
      </c>
      <c r="BC105" s="21">
        <f t="shared" si="311"/>
        <v>555</v>
      </c>
      <c r="BD105" s="20">
        <f t="shared" si="311"/>
        <v>1003</v>
      </c>
      <c r="BE105" s="21">
        <f t="shared" si="311"/>
        <v>940</v>
      </c>
      <c r="BF105" s="174">
        <f t="shared" si="311"/>
        <v>8638</v>
      </c>
      <c r="BG105" s="175">
        <f t="shared" si="311"/>
        <v>8628</v>
      </c>
      <c r="BI105" s="137" t="s">
        <v>19</v>
      </c>
      <c r="BJ105" s="129">
        <f>B105/B126</f>
        <v>9.6453900709219859E-2</v>
      </c>
      <c r="BK105" s="130">
        <f t="shared" ref="BK105" si="312">C105/C126</f>
        <v>2.737619194094125E-2</v>
      </c>
      <c r="BL105" s="131">
        <f t="shared" ref="BL105" si="313">D105/D126</f>
        <v>7.7300613496932513E-2</v>
      </c>
      <c r="BM105" s="132">
        <f t="shared" ref="BM105" si="314">E105/E126</f>
        <v>4.6296296296296294E-2</v>
      </c>
      <c r="BN105" s="129">
        <f t="shared" ref="BN105" si="315">F105/F126</f>
        <v>7.5117370892018781E-2</v>
      </c>
      <c r="BO105" s="130">
        <f t="shared" ref="BO105" si="316">G105/G126</f>
        <v>4.6472327841149137E-2</v>
      </c>
      <c r="BP105" s="131">
        <f t="shared" ref="BP105" si="317">H105/H126</f>
        <v>6.5927515498330952E-2</v>
      </c>
      <c r="BQ105" s="132">
        <f t="shared" ref="BQ105" si="318">I105/I126</f>
        <v>4.4579659754128899E-2</v>
      </c>
      <c r="BR105" s="129">
        <f t="shared" ref="BR105" si="319">J105/J126</f>
        <v>3.6342986939239069E-2</v>
      </c>
      <c r="BS105" s="130">
        <f t="shared" ref="BS105" si="320">K105/K126</f>
        <v>0.10626702997275204</v>
      </c>
      <c r="BT105" s="131">
        <f t="shared" ref="BT105" si="321">L105/L126</f>
        <v>4.2777924478479008E-2</v>
      </c>
      <c r="BU105" s="129">
        <f t="shared" ref="BU105" si="322">M105/M126</f>
        <v>8.5164835164835168E-2</v>
      </c>
      <c r="BV105" s="133">
        <f t="shared" ref="BV105" si="323">N105/N126</f>
        <v>5.9339454570371389E-2</v>
      </c>
      <c r="BW105" s="134">
        <f t="shared" ref="BW105" si="324">O105/O126</f>
        <v>6.6639795781270994E-2</v>
      </c>
      <c r="BX105" s="129">
        <f t="shared" ref="BX105" si="325">P105/P126</f>
        <v>7.9240037071362374E-2</v>
      </c>
      <c r="BY105" s="130">
        <f t="shared" ref="BY105" si="326">Q105/Q126</f>
        <v>6.1596958174904945E-2</v>
      </c>
      <c r="BZ105" s="131">
        <f t="shared" ref="BZ105" si="327">R105/R126</f>
        <v>2.413515687851971E-2</v>
      </c>
      <c r="CA105" s="132">
        <f t="shared" ref="CA105" si="328">S105/S126</f>
        <v>0.13107822410147993</v>
      </c>
      <c r="CB105" s="129">
        <f t="shared" ref="CB105" si="329">T105/T126</f>
        <v>6.8747530620308181E-2</v>
      </c>
      <c r="CC105" s="130">
        <f t="shared" ref="CC105" si="330">U105/U126</f>
        <v>4.7370617696160265E-2</v>
      </c>
      <c r="CD105" s="131">
        <f t="shared" ref="CD105" si="331">V105/V126</f>
        <v>3.8438071995118978E-2</v>
      </c>
      <c r="CE105" s="132">
        <f t="shared" ref="CE105" si="332">W105/W126</f>
        <v>6.4281122776944505E-2</v>
      </c>
      <c r="CF105" s="129">
        <f t="shared" ref="CF105" si="333">X105/X126</f>
        <v>6.7503486750348674E-2</v>
      </c>
      <c r="CG105" s="130">
        <f t="shared" ref="CG105" si="334">Y105/Y126</f>
        <v>7.9549454417458643E-2</v>
      </c>
      <c r="CH105" s="131">
        <f t="shared" ref="CH105" si="335">Z105/Z126</f>
        <v>6.4011585807385946E-2</v>
      </c>
      <c r="CI105" s="129">
        <f t="shared" ref="CI105" si="336">AA105/AA126</f>
        <v>5.220306513409962E-2</v>
      </c>
      <c r="CJ105" s="135">
        <f t="shared" ref="CJ105" si="337">AB105/AB126</f>
        <v>6.5071723644406859E-2</v>
      </c>
      <c r="CK105" s="136">
        <f t="shared" ref="CK105" si="338">AC105/AC126</f>
        <v>5.637107153912576E-2</v>
      </c>
    </row>
    <row r="106" spans="1:89" ht="14" thickTop="1" x14ac:dyDescent="0.15">
      <c r="A106" s="146" t="s">
        <v>20</v>
      </c>
      <c r="B106" s="196">
        <v>554</v>
      </c>
      <c r="C106" s="197">
        <v>349</v>
      </c>
      <c r="D106" s="198">
        <v>264</v>
      </c>
      <c r="E106" s="199">
        <v>247</v>
      </c>
      <c r="F106" s="196">
        <v>379</v>
      </c>
      <c r="G106" s="200">
        <v>276</v>
      </c>
      <c r="H106" s="198">
        <v>577</v>
      </c>
      <c r="I106" s="199">
        <v>508</v>
      </c>
      <c r="J106" s="196">
        <v>80</v>
      </c>
      <c r="K106" s="200">
        <v>161</v>
      </c>
      <c r="L106" s="198">
        <v>184</v>
      </c>
      <c r="M106" s="196">
        <v>411</v>
      </c>
      <c r="N106" s="201">
        <v>490</v>
      </c>
      <c r="O106" s="202">
        <v>656</v>
      </c>
      <c r="P106" s="196">
        <v>389</v>
      </c>
      <c r="Q106" s="200">
        <v>287</v>
      </c>
      <c r="R106" s="198">
        <v>74</v>
      </c>
      <c r="S106" s="199">
        <v>136</v>
      </c>
      <c r="T106" s="196">
        <v>429</v>
      </c>
      <c r="U106" s="200">
        <v>268</v>
      </c>
      <c r="V106" s="198">
        <v>247</v>
      </c>
      <c r="W106" s="199">
        <v>362</v>
      </c>
      <c r="X106" s="196">
        <v>281</v>
      </c>
      <c r="Y106" s="200">
        <v>314</v>
      </c>
      <c r="Z106" s="198">
        <v>499</v>
      </c>
      <c r="AA106" s="196">
        <v>511</v>
      </c>
      <c r="AB106" s="172">
        <f t="shared" si="255"/>
        <v>4447</v>
      </c>
      <c r="AC106" s="173">
        <f t="shared" si="256"/>
        <v>4486</v>
      </c>
      <c r="BI106" s="146" t="s">
        <v>20</v>
      </c>
      <c r="BJ106" s="129">
        <f>B106/B126</f>
        <v>9.8226950354609932E-2</v>
      </c>
      <c r="BK106" s="130">
        <f t="shared" ref="BK106" si="339">C106/C126</f>
        <v>5.3675792063980314E-2</v>
      </c>
      <c r="BL106" s="131">
        <f t="shared" ref="BL106" si="340">D106/D126</f>
        <v>8.0981595092024544E-2</v>
      </c>
      <c r="BM106" s="132">
        <f t="shared" ref="BM106" si="341">E106/E126</f>
        <v>6.1811811811811813E-2</v>
      </c>
      <c r="BN106" s="129">
        <f t="shared" ref="BN106" si="342">F106/F126</f>
        <v>7.1173708920187789E-2</v>
      </c>
      <c r="BO106" s="130">
        <f t="shared" ref="BO106" si="343">G106/G126</f>
        <v>5.8301647655259824E-2</v>
      </c>
      <c r="BP106" s="131">
        <f t="shared" ref="BP106" si="344">H106/H126</f>
        <v>6.8788745827372433E-2</v>
      </c>
      <c r="BQ106" s="132">
        <f t="shared" ref="BQ106" si="345">I106/I126</f>
        <v>6.3082081211970689E-2</v>
      </c>
      <c r="BR106" s="129">
        <f t="shared" ref="BR106" si="346">J106/J126</f>
        <v>4.5428733674048836E-2</v>
      </c>
      <c r="BS106" s="130">
        <f t="shared" ref="BS106" si="347">K106/K126</f>
        <v>0.10967302452316076</v>
      </c>
      <c r="BT106" s="131">
        <f t="shared" ref="BT106" si="348">L106/L126</f>
        <v>4.8587272247161341E-2</v>
      </c>
      <c r="BU106" s="129">
        <f t="shared" ref="BU106" si="349">M106/M126</f>
        <v>0.11291208791208791</v>
      </c>
      <c r="BV106" s="133">
        <f t="shared" ref="BV106" si="350">N106/N126</f>
        <v>6.7150883924900651E-2</v>
      </c>
      <c r="BW106" s="134">
        <f t="shared" ref="BW106" si="351">O106/O126</f>
        <v>8.8136504097810028E-2</v>
      </c>
      <c r="BX106" s="129">
        <f t="shared" ref="BX106" si="352">P106/P126</f>
        <v>9.0129749768303985E-2</v>
      </c>
      <c r="BY106" s="130">
        <f t="shared" ref="BY106" si="353">Q106/Q126</f>
        <v>7.2750316856780739E-2</v>
      </c>
      <c r="BZ106" s="131">
        <f t="shared" ref="BZ106" si="354">R106/R126</f>
        <v>5.9533386967015288E-2</v>
      </c>
      <c r="CA106" s="132">
        <f t="shared" ref="CA106" si="355">S106/S126</f>
        <v>0.14376321353065538</v>
      </c>
      <c r="CB106" s="129">
        <f t="shared" ref="CB106" si="356">T106/T126</f>
        <v>8.4749111023310938E-2</v>
      </c>
      <c r="CC106" s="130">
        <f t="shared" ref="CC106" si="357">U106/U126</f>
        <v>5.5926544240400666E-2</v>
      </c>
      <c r="CD106" s="131">
        <f t="shared" ref="CD106" si="358">V106/V126</f>
        <v>5.023388244864755E-2</v>
      </c>
      <c r="CE106" s="132">
        <f t="shared" ref="CE106" si="359">W106/W126</f>
        <v>7.7565888150846363E-2</v>
      </c>
      <c r="CF106" s="129">
        <f t="shared" ref="CF106" si="360">X106/X126</f>
        <v>7.8382147838214788E-2</v>
      </c>
      <c r="CG106" s="130">
        <f t="shared" ref="CG106" si="361">Y106/Y126</f>
        <v>0.11052446321717704</v>
      </c>
      <c r="CH106" s="131">
        <f t="shared" ref="CH106" si="362">Z106/Z126</f>
        <v>7.2266473569876907E-2</v>
      </c>
      <c r="CI106" s="129">
        <f t="shared" ref="CI106" si="363">AA106/AA126</f>
        <v>6.1182950191570884E-2</v>
      </c>
      <c r="CJ106" s="135">
        <f t="shared" ref="CJ106" si="364">AB106/AB126</f>
        <v>7.2325407409816869E-2</v>
      </c>
      <c r="CK106" s="136">
        <f t="shared" ref="CK106" si="365">AC106/AC126</f>
        <v>7.3086886394369416E-2</v>
      </c>
    </row>
    <row r="107" spans="1:89" ht="14" thickBot="1" x14ac:dyDescent="0.2">
      <c r="A107" s="137" t="s">
        <v>21</v>
      </c>
      <c r="B107" s="189">
        <v>406</v>
      </c>
      <c r="C107" s="190">
        <v>355</v>
      </c>
      <c r="D107" s="191">
        <v>282</v>
      </c>
      <c r="E107" s="192">
        <v>204</v>
      </c>
      <c r="F107" s="189">
        <v>415</v>
      </c>
      <c r="G107" s="193">
        <v>231</v>
      </c>
      <c r="H107" s="191">
        <v>562</v>
      </c>
      <c r="I107" s="192">
        <v>474</v>
      </c>
      <c r="J107" s="189">
        <v>80</v>
      </c>
      <c r="K107" s="193">
        <v>148</v>
      </c>
      <c r="L107" s="191">
        <v>168</v>
      </c>
      <c r="M107" s="189">
        <v>358</v>
      </c>
      <c r="N107" s="194">
        <v>488</v>
      </c>
      <c r="O107" s="195">
        <v>663</v>
      </c>
      <c r="P107" s="189">
        <v>363</v>
      </c>
      <c r="Q107" s="193">
        <v>257</v>
      </c>
      <c r="R107" s="191">
        <v>57</v>
      </c>
      <c r="S107" s="192">
        <v>114</v>
      </c>
      <c r="T107" s="189">
        <v>407</v>
      </c>
      <c r="U107" s="193">
        <v>261</v>
      </c>
      <c r="V107" s="191">
        <v>217</v>
      </c>
      <c r="W107" s="192">
        <v>407</v>
      </c>
      <c r="X107" s="189">
        <v>242</v>
      </c>
      <c r="Y107" s="193">
        <v>241</v>
      </c>
      <c r="Z107" s="191">
        <v>504</v>
      </c>
      <c r="AA107" s="189">
        <v>429</v>
      </c>
      <c r="AB107" s="172">
        <f t="shared" si="255"/>
        <v>4191</v>
      </c>
      <c r="AC107" s="173">
        <f t="shared" si="256"/>
        <v>4142</v>
      </c>
      <c r="AE107" s="272" t="s">
        <v>85</v>
      </c>
      <c r="BI107" s="137" t="s">
        <v>21</v>
      </c>
      <c r="BJ107" s="129">
        <f>B107/B126</f>
        <v>7.1985815602836886E-2</v>
      </c>
      <c r="BK107" s="130">
        <f t="shared" ref="BK107" si="366">C107/C126</f>
        <v>5.4598585050753615E-2</v>
      </c>
      <c r="BL107" s="131">
        <f t="shared" ref="BL107" si="367">D107/D126</f>
        <v>8.6503067484662577E-2</v>
      </c>
      <c r="BM107" s="132">
        <f t="shared" ref="BM107" si="368">E107/E126</f>
        <v>5.1051051051051052E-2</v>
      </c>
      <c r="BN107" s="129">
        <f t="shared" ref="BN107" si="369">F107/F126</f>
        <v>7.7934272300469482E-2</v>
      </c>
      <c r="BO107" s="130">
        <f t="shared" ref="BO107" si="370">G107/G126</f>
        <v>4.8795944233206594E-2</v>
      </c>
      <c r="BP107" s="131">
        <f t="shared" ref="BP107" si="371">H107/H126</f>
        <v>6.7000476871721504E-2</v>
      </c>
      <c r="BQ107" s="132">
        <f t="shared" ref="BQ107" si="372">I107/I126</f>
        <v>5.8860052154476594E-2</v>
      </c>
      <c r="BR107" s="129">
        <f t="shared" ref="BR107" si="373">J107/J126</f>
        <v>4.5428733674048836E-2</v>
      </c>
      <c r="BS107" s="130">
        <f t="shared" ref="BS107" si="374">K107/K126</f>
        <v>0.1008174386920981</v>
      </c>
      <c r="BT107" s="131">
        <f t="shared" ref="BT107" si="375">L107/L126</f>
        <v>4.4362292051756007E-2</v>
      </c>
      <c r="BU107" s="129">
        <f t="shared" ref="BU107" si="376">M107/M126</f>
        <v>9.8351648351648349E-2</v>
      </c>
      <c r="BV107" s="133">
        <f t="shared" ref="BV107" si="377">N107/N126</f>
        <v>6.6876798684390851E-2</v>
      </c>
      <c r="BW107" s="134">
        <f t="shared" ref="BW107" si="378">O107/O126</f>
        <v>8.9076985086658608E-2</v>
      </c>
      <c r="BX107" s="129">
        <f t="shared" ref="BX107" si="379">P107/P126</f>
        <v>8.4105653382761811E-2</v>
      </c>
      <c r="BY107" s="130">
        <f t="shared" ref="BY107" si="380">Q107/Q126</f>
        <v>6.5145754119138144E-2</v>
      </c>
      <c r="BZ107" s="131">
        <f t="shared" ref="BZ107" si="381">R107/R126</f>
        <v>4.5856798069187452E-2</v>
      </c>
      <c r="CA107" s="132">
        <f t="shared" ref="CA107" si="382">S107/S126</f>
        <v>0.12050739957716702</v>
      </c>
      <c r="CB107" s="129">
        <f t="shared" ref="CB107" si="383">T107/T126</f>
        <v>8.040300276570525E-2</v>
      </c>
      <c r="CC107" s="130">
        <f t="shared" ref="CC107" si="384">U107/U126</f>
        <v>5.4465776293823036E-2</v>
      </c>
      <c r="CD107" s="131">
        <f t="shared" ref="CD107" si="385">V107/V126</f>
        <v>4.4132601179581045E-2</v>
      </c>
      <c r="CE107" s="132">
        <f t="shared" ref="CE107" si="386">W107/W126</f>
        <v>8.7208056567388045E-2</v>
      </c>
      <c r="CF107" s="129">
        <f t="shared" ref="CF107" si="387">X107/X126</f>
        <v>6.7503486750348674E-2</v>
      </c>
      <c r="CG107" s="130">
        <f t="shared" ref="CG107" si="388">Y107/Y126</f>
        <v>8.4829285462865195E-2</v>
      </c>
      <c r="CH107" s="131">
        <f t="shared" ref="CH107" si="389">Z107/Z126</f>
        <v>7.2990586531498911E-2</v>
      </c>
      <c r="CI107" s="129">
        <f t="shared" ref="CI107" si="390">AA107/AA126</f>
        <v>5.1364942528735635E-2</v>
      </c>
      <c r="CJ107" s="135">
        <f t="shared" ref="CJ107" si="391">AB107/AB126</f>
        <v>6.8161857983931304E-2</v>
      </c>
      <c r="CK107" s="136">
        <f t="shared" ref="CK107" si="392">AC107/AC126</f>
        <v>6.7482363674872509E-2</v>
      </c>
    </row>
    <row r="108" spans="1:89" ht="15" thickTop="1" thickBot="1" x14ac:dyDescent="0.2">
      <c r="A108" s="146" t="s">
        <v>22</v>
      </c>
      <c r="B108" s="196">
        <v>521</v>
      </c>
      <c r="C108" s="197">
        <v>429</v>
      </c>
      <c r="D108" s="198">
        <v>287</v>
      </c>
      <c r="E108" s="199">
        <v>208</v>
      </c>
      <c r="F108" s="196">
        <v>415</v>
      </c>
      <c r="G108" s="200">
        <v>164</v>
      </c>
      <c r="H108" s="198">
        <v>651</v>
      </c>
      <c r="I108" s="199">
        <v>518</v>
      </c>
      <c r="J108" s="196">
        <v>104</v>
      </c>
      <c r="K108" s="200">
        <v>177</v>
      </c>
      <c r="L108" s="198">
        <v>151</v>
      </c>
      <c r="M108" s="196">
        <v>433</v>
      </c>
      <c r="N108" s="201">
        <v>494</v>
      </c>
      <c r="O108" s="202">
        <v>649</v>
      </c>
      <c r="P108" s="196">
        <v>299</v>
      </c>
      <c r="Q108" s="200">
        <v>268</v>
      </c>
      <c r="R108" s="198">
        <v>42</v>
      </c>
      <c r="S108" s="199">
        <v>95</v>
      </c>
      <c r="T108" s="196">
        <v>466</v>
      </c>
      <c r="U108" s="200">
        <v>279</v>
      </c>
      <c r="V108" s="198">
        <v>219</v>
      </c>
      <c r="W108" s="199">
        <v>470</v>
      </c>
      <c r="X108" s="196">
        <v>242</v>
      </c>
      <c r="Y108" s="200">
        <v>214</v>
      </c>
      <c r="Z108" s="198">
        <v>497</v>
      </c>
      <c r="AA108" s="196">
        <v>488</v>
      </c>
      <c r="AB108" s="172">
        <f t="shared" si="255"/>
        <v>4388</v>
      </c>
      <c r="AC108" s="173">
        <f t="shared" si="256"/>
        <v>4392</v>
      </c>
      <c r="AE108" s="292" t="s">
        <v>0</v>
      </c>
      <c r="AF108" s="294" t="s">
        <v>1</v>
      </c>
      <c r="AG108" s="295"/>
      <c r="AH108" s="294" t="s">
        <v>2</v>
      </c>
      <c r="AI108" s="295"/>
      <c r="AJ108" s="294" t="s">
        <v>3</v>
      </c>
      <c r="AK108" s="295"/>
      <c r="AL108" s="294" t="s">
        <v>4</v>
      </c>
      <c r="AM108" s="295"/>
      <c r="AN108" s="294" t="s">
        <v>5</v>
      </c>
      <c r="AO108" s="295"/>
      <c r="AP108" s="294" t="s">
        <v>6</v>
      </c>
      <c r="AQ108" s="295"/>
      <c r="AR108" s="294" t="s">
        <v>7</v>
      </c>
      <c r="AS108" s="295"/>
      <c r="AT108" s="294" t="s">
        <v>8</v>
      </c>
      <c r="AU108" s="295"/>
      <c r="AV108" s="294" t="s">
        <v>9</v>
      </c>
      <c r="AW108" s="295"/>
      <c r="AX108" s="294" t="s">
        <v>10</v>
      </c>
      <c r="AY108" s="295"/>
      <c r="AZ108" s="294" t="s">
        <v>11</v>
      </c>
      <c r="BA108" s="295"/>
      <c r="BB108" s="294" t="s">
        <v>12</v>
      </c>
      <c r="BC108" s="295"/>
      <c r="BD108" s="297" t="s">
        <v>40</v>
      </c>
      <c r="BE108" s="298"/>
      <c r="BF108" s="299" t="s">
        <v>41</v>
      </c>
      <c r="BG108" s="300"/>
      <c r="BI108" s="146" t="s">
        <v>22</v>
      </c>
      <c r="BJ108" s="129">
        <f>B108/B126</f>
        <v>9.237588652482269E-2</v>
      </c>
      <c r="BK108" s="130">
        <f t="shared" ref="BK108" si="393">C108/C126</f>
        <v>6.5979698554290991E-2</v>
      </c>
      <c r="BL108" s="131">
        <f t="shared" ref="BL108" si="394">D108/D126</f>
        <v>8.8036809815950925E-2</v>
      </c>
      <c r="BM108" s="132">
        <f t="shared" ref="BM108" si="395">E108/E126</f>
        <v>5.2052052052052052E-2</v>
      </c>
      <c r="BN108" s="129">
        <f t="shared" ref="BN108" si="396">F108/F126</f>
        <v>7.7934272300469482E-2</v>
      </c>
      <c r="BO108" s="130">
        <f t="shared" ref="BO108" si="397">G108/G126</f>
        <v>3.4643008027038444E-2</v>
      </c>
      <c r="BP108" s="131">
        <f t="shared" ref="BP108" si="398">H108/H126</f>
        <v>7.7610872675250353E-2</v>
      </c>
      <c r="BQ108" s="132">
        <f t="shared" ref="BQ108" si="399">I108/I126</f>
        <v>6.4323854464174837E-2</v>
      </c>
      <c r="BR108" s="129">
        <f t="shared" ref="BR108" si="400">J108/J126</f>
        <v>5.9057353776263484E-2</v>
      </c>
      <c r="BS108" s="130">
        <f t="shared" ref="BS108" si="401">K108/K126</f>
        <v>0.12057220708446867</v>
      </c>
      <c r="BT108" s="131">
        <f t="shared" ref="BT108" si="402">L108/L126</f>
        <v>3.9873250594137842E-2</v>
      </c>
      <c r="BU108" s="129">
        <f t="shared" ref="BU108" si="403">M108/M126</f>
        <v>0.11895604395604395</v>
      </c>
      <c r="BV108" s="133">
        <f t="shared" ref="BV108" si="404">N108/N126</f>
        <v>6.7699054405920236E-2</v>
      </c>
      <c r="BW108" s="134">
        <f t="shared" ref="BW108" si="405">O108/O126</f>
        <v>8.7196023108961435E-2</v>
      </c>
      <c r="BX108" s="129">
        <f t="shared" ref="BX108" si="406">P108/P126</f>
        <v>6.9277108433734941E-2</v>
      </c>
      <c r="BY108" s="130">
        <f t="shared" ref="BY108" si="407">Q108/Q126</f>
        <v>6.7934093789607103E-2</v>
      </c>
      <c r="BZ108" s="131">
        <f t="shared" ref="BZ108" si="408">R108/R126</f>
        <v>3.3789219629927592E-2</v>
      </c>
      <c r="CA108" s="132">
        <f t="shared" ref="CA108" si="409">S108/S126</f>
        <v>0.10042283298097252</v>
      </c>
      <c r="CB108" s="129">
        <f t="shared" ref="CB108" si="410">T108/T126</f>
        <v>9.2058474911102334E-2</v>
      </c>
      <c r="CC108" s="130">
        <f t="shared" ref="CC108" si="411">U108/U126</f>
        <v>5.8222036727879803E-2</v>
      </c>
      <c r="CD108" s="131">
        <f t="shared" ref="CD108" si="412">V108/V126</f>
        <v>4.4539353264185476E-2</v>
      </c>
      <c r="CE108" s="132">
        <f t="shared" ref="CE108" si="413">W108/W126</f>
        <v>0.1007070923505464</v>
      </c>
      <c r="CF108" s="129">
        <f t="shared" ref="CF108" si="414">X108/X126</f>
        <v>6.7503486750348674E-2</v>
      </c>
      <c r="CG108" s="130">
        <f t="shared" ref="CG108" si="415">Y108/Y126</f>
        <v>7.5325589581133404E-2</v>
      </c>
      <c r="CH108" s="131">
        <f t="shared" ref="CH108" si="416">Z108/Z126</f>
        <v>7.1976828385228092E-2</v>
      </c>
      <c r="CI108" s="129">
        <f t="shared" ref="CI108" si="417">AA108/AA126</f>
        <v>5.842911877394636E-2</v>
      </c>
      <c r="CJ108" s="135">
        <f t="shared" ref="CJ108" si="418">AB108/AB126</f>
        <v>7.1365839378069798E-2</v>
      </c>
      <c r="CK108" s="136">
        <f t="shared" ref="CK108" si="419">AC108/AC126</f>
        <v>7.1555417976832472E-2</v>
      </c>
    </row>
    <row r="109" spans="1:89" ht="15" thickTop="1" thickBot="1" x14ac:dyDescent="0.2">
      <c r="A109" s="137" t="s">
        <v>23</v>
      </c>
      <c r="B109" s="189">
        <v>300</v>
      </c>
      <c r="C109" s="190">
        <v>349</v>
      </c>
      <c r="D109" s="191">
        <v>261</v>
      </c>
      <c r="E109" s="192">
        <v>177</v>
      </c>
      <c r="F109" s="189">
        <v>400</v>
      </c>
      <c r="G109" s="193">
        <v>178</v>
      </c>
      <c r="H109" s="191">
        <v>419</v>
      </c>
      <c r="I109" s="192">
        <v>467</v>
      </c>
      <c r="J109" s="189">
        <v>107</v>
      </c>
      <c r="K109" s="193">
        <v>139</v>
      </c>
      <c r="L109" s="191">
        <v>189</v>
      </c>
      <c r="M109" s="189">
        <v>325</v>
      </c>
      <c r="N109" s="194">
        <v>402</v>
      </c>
      <c r="O109" s="195">
        <v>618</v>
      </c>
      <c r="P109" s="189">
        <v>245</v>
      </c>
      <c r="Q109" s="193">
        <v>224</v>
      </c>
      <c r="R109" s="191">
        <v>45</v>
      </c>
      <c r="S109" s="192">
        <v>70</v>
      </c>
      <c r="T109" s="189">
        <v>417</v>
      </c>
      <c r="U109" s="193">
        <v>301</v>
      </c>
      <c r="V109" s="191">
        <v>182</v>
      </c>
      <c r="W109" s="192">
        <v>410</v>
      </c>
      <c r="X109" s="189">
        <v>193</v>
      </c>
      <c r="Y109" s="193">
        <v>157</v>
      </c>
      <c r="Z109" s="191">
        <v>460</v>
      </c>
      <c r="AA109" s="189">
        <v>487</v>
      </c>
      <c r="AB109" s="172">
        <f t="shared" si="255"/>
        <v>3620</v>
      </c>
      <c r="AC109" s="173">
        <f t="shared" si="256"/>
        <v>3902</v>
      </c>
      <c r="AE109" s="293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5.3191489361702128E-2</v>
      </c>
      <c r="BK109" s="130">
        <f t="shared" ref="BK109" si="420">C109/C126</f>
        <v>5.3675792063980314E-2</v>
      </c>
      <c r="BL109" s="131">
        <f t="shared" ref="BL109" si="421">D109/D126</f>
        <v>8.006134969325153E-2</v>
      </c>
      <c r="BM109" s="132">
        <f t="shared" ref="BM109" si="422">E109/E126</f>
        <v>4.4294294294294295E-2</v>
      </c>
      <c r="BN109" s="129">
        <f t="shared" ref="BN109" si="423">F109/F126</f>
        <v>7.5117370892018781E-2</v>
      </c>
      <c r="BO109" s="130">
        <f t="shared" ref="BO109" si="424">G109/G126</f>
        <v>3.7600337980566119E-2</v>
      </c>
      <c r="BP109" s="131">
        <f t="shared" ref="BP109" si="425">H109/H126</f>
        <v>4.9952312827849309E-2</v>
      </c>
      <c r="BQ109" s="132">
        <f t="shared" ref="BQ109" si="426">I109/I126</f>
        <v>5.7990810877933688E-2</v>
      </c>
      <c r="BR109" s="129">
        <f t="shared" ref="BR109" si="427">J109/J126</f>
        <v>6.0760931289040317E-2</v>
      </c>
      <c r="BS109" s="130">
        <f t="shared" ref="BS109" si="428">K109/K126</f>
        <v>9.4686648501362394E-2</v>
      </c>
      <c r="BT109" s="131">
        <f t="shared" ref="BT109" si="429">L109/L126</f>
        <v>4.9907578558225509E-2</v>
      </c>
      <c r="BU109" s="129">
        <f t="shared" ref="BU109" si="430">M109/M126</f>
        <v>8.9285714285714288E-2</v>
      </c>
      <c r="BV109" s="133">
        <f t="shared" ref="BV109" si="431">N109/N126</f>
        <v>5.5091133342469505E-2</v>
      </c>
      <c r="BW109" s="134">
        <f t="shared" ref="BW109" si="432">O109/O126</f>
        <v>8.3031035872631997E-2</v>
      </c>
      <c r="BX109" s="129">
        <f t="shared" ref="BX109" si="433">P109/P126</f>
        <v>5.676552363299351E-2</v>
      </c>
      <c r="BY109" s="130">
        <f t="shared" ref="BY109" si="434">Q109/Q126</f>
        <v>5.6780735107731309E-2</v>
      </c>
      <c r="BZ109" s="131">
        <f t="shared" ref="BZ109" si="435">R109/R126</f>
        <v>3.6202735317779566E-2</v>
      </c>
      <c r="CA109" s="132">
        <f t="shared" ref="CA109" si="436">S109/S126</f>
        <v>7.399577167019028E-2</v>
      </c>
      <c r="CB109" s="129">
        <f t="shared" ref="CB109" si="437">T109/T126</f>
        <v>8.2378506519162384E-2</v>
      </c>
      <c r="CC109" s="130">
        <f t="shared" ref="CC109" si="438">U109/U126</f>
        <v>6.2813021702838062E-2</v>
      </c>
      <c r="CD109" s="131">
        <f t="shared" ref="CD109" si="439">V109/V126</f>
        <v>3.7014439699003455E-2</v>
      </c>
      <c r="CE109" s="132">
        <f t="shared" ref="CE109" si="440">W109/W126</f>
        <v>8.7850867795157495E-2</v>
      </c>
      <c r="CF109" s="129">
        <f t="shared" ref="CF109" si="441">X109/X126</f>
        <v>5.3835425383542537E-2</v>
      </c>
      <c r="CG109" s="130">
        <f t="shared" ref="CG109" si="442">Y109/Y126</f>
        <v>5.5262231608588522E-2</v>
      </c>
      <c r="CH109" s="131">
        <f t="shared" ref="CH109" si="443">Z109/Z126</f>
        <v>6.6618392469225199E-2</v>
      </c>
      <c r="CI109" s="129">
        <f t="shared" ref="CI109" si="444">AA109/AA126</f>
        <v>5.8309386973180076E-2</v>
      </c>
      <c r="CJ109" s="135">
        <f t="shared" ref="CJ109" si="445">AB109/AB126</f>
        <v>5.8875191100413102E-2</v>
      </c>
      <c r="CK109" s="136">
        <f t="shared" ref="CK109" si="446">AC109/AC126</f>
        <v>6.3572231544990962E-2</v>
      </c>
    </row>
    <row r="110" spans="1:89" ht="14" thickTop="1" x14ac:dyDescent="0.15">
      <c r="A110" s="146" t="s">
        <v>24</v>
      </c>
      <c r="B110" s="203">
        <v>262</v>
      </c>
      <c r="C110" s="197">
        <v>309</v>
      </c>
      <c r="D110" s="198">
        <v>197</v>
      </c>
      <c r="E110" s="199">
        <v>199</v>
      </c>
      <c r="F110" s="196">
        <v>391</v>
      </c>
      <c r="G110" s="200">
        <v>176</v>
      </c>
      <c r="H110" s="198">
        <v>445</v>
      </c>
      <c r="I110" s="199">
        <v>498</v>
      </c>
      <c r="J110" s="196">
        <v>131</v>
      </c>
      <c r="K110" s="200">
        <v>114</v>
      </c>
      <c r="L110" s="198">
        <v>168</v>
      </c>
      <c r="M110" s="196">
        <v>292</v>
      </c>
      <c r="N110" s="201">
        <v>385</v>
      </c>
      <c r="O110" s="204">
        <v>463</v>
      </c>
      <c r="P110" s="196">
        <v>201</v>
      </c>
      <c r="Q110" s="200">
        <v>171</v>
      </c>
      <c r="R110" s="198">
        <v>69</v>
      </c>
      <c r="S110" s="199">
        <v>65</v>
      </c>
      <c r="T110" s="196">
        <v>293</v>
      </c>
      <c r="U110" s="200">
        <v>254</v>
      </c>
      <c r="V110" s="198">
        <v>242</v>
      </c>
      <c r="W110" s="205">
        <v>345</v>
      </c>
      <c r="X110" s="196">
        <v>183</v>
      </c>
      <c r="Y110" s="200">
        <v>141</v>
      </c>
      <c r="Z110" s="198">
        <v>391</v>
      </c>
      <c r="AA110" s="196">
        <v>534</v>
      </c>
      <c r="AB110" s="172">
        <f t="shared" si="255"/>
        <v>3358</v>
      </c>
      <c r="AC110" s="173">
        <f t="shared" si="256"/>
        <v>3561</v>
      </c>
      <c r="AE110" s="275" t="str">
        <f>$AE$17</f>
        <v>17:00 - 17:59</v>
      </c>
      <c r="AF110" s="126">
        <f t="shared" ref="AF110:AU111" si="447">SUMIF($A$9:$A$32,$AE110,B$102:B$125)</f>
        <v>393</v>
      </c>
      <c r="AG110" s="186">
        <f t="shared" si="447"/>
        <v>736</v>
      </c>
      <c r="AH110" s="127">
        <f t="shared" si="447"/>
        <v>242</v>
      </c>
      <c r="AI110" s="180">
        <f t="shared" si="447"/>
        <v>354</v>
      </c>
      <c r="AJ110" s="126">
        <f t="shared" si="447"/>
        <v>349</v>
      </c>
      <c r="AK110" s="128">
        <f t="shared" si="447"/>
        <v>497</v>
      </c>
      <c r="AL110" s="127">
        <f t="shared" si="447"/>
        <v>660</v>
      </c>
      <c r="AM110" s="180">
        <f t="shared" si="447"/>
        <v>678</v>
      </c>
      <c r="AN110" s="126">
        <f t="shared" si="447"/>
        <v>178</v>
      </c>
      <c r="AO110" s="128">
        <f t="shared" si="447"/>
        <v>46</v>
      </c>
      <c r="AP110" s="127">
        <f t="shared" si="447"/>
        <v>343</v>
      </c>
      <c r="AQ110" s="126">
        <f t="shared" si="447"/>
        <v>117</v>
      </c>
      <c r="AR110" s="179">
        <f t="shared" si="447"/>
        <v>494</v>
      </c>
      <c r="AS110" s="181">
        <f t="shared" si="447"/>
        <v>489</v>
      </c>
      <c r="AT110" s="126">
        <f t="shared" si="447"/>
        <v>330</v>
      </c>
      <c r="AU110" s="128">
        <f t="shared" si="447"/>
        <v>308</v>
      </c>
      <c r="AV110" s="127">
        <f t="shared" ref="AP110:BE111" si="448">SUMIF($A$9:$A$32,$AE110,R$102:R$125)</f>
        <v>178</v>
      </c>
      <c r="AW110" s="180">
        <f t="shared" si="448"/>
        <v>25</v>
      </c>
      <c r="AX110" s="126">
        <f t="shared" si="448"/>
        <v>355</v>
      </c>
      <c r="AY110" s="128">
        <f t="shared" si="448"/>
        <v>385</v>
      </c>
      <c r="AZ110" s="127">
        <f t="shared" si="448"/>
        <v>429</v>
      </c>
      <c r="BA110" s="180">
        <f t="shared" si="448"/>
        <v>254</v>
      </c>
      <c r="BB110" s="126">
        <f t="shared" si="448"/>
        <v>288</v>
      </c>
      <c r="BC110" s="128">
        <f t="shared" si="448"/>
        <v>250</v>
      </c>
      <c r="BD110" s="184">
        <f t="shared" si="448"/>
        <v>564</v>
      </c>
      <c r="BE110" s="185">
        <f t="shared" si="448"/>
        <v>666</v>
      </c>
      <c r="BF110" s="170">
        <f>AF110+AH110+AJ110+AL110+AN110+AP110+AR110+AT110+AV110+AX110+AZ110+BB110+BD110</f>
        <v>4803</v>
      </c>
      <c r="BG110" s="171">
        <f>AG110+AI110+AK110+AM110+AO110+AQ110+AS110+AU110+AW110+AY110+BA110+BC110+BE110</f>
        <v>4805</v>
      </c>
      <c r="BI110" s="146" t="s">
        <v>24</v>
      </c>
      <c r="BJ110" s="129">
        <f>B110/B126</f>
        <v>4.6453900709219856E-2</v>
      </c>
      <c r="BK110" s="130">
        <f t="shared" ref="BK110" si="449">C110/C126</f>
        <v>4.7523838818824979E-2</v>
      </c>
      <c r="BL110" s="131">
        <f t="shared" ref="BL110" si="450">D110/D126</f>
        <v>6.0429447852760734E-2</v>
      </c>
      <c r="BM110" s="132">
        <f t="shared" ref="BM110" si="451">E110/E126</f>
        <v>4.9799799799799802E-2</v>
      </c>
      <c r="BN110" s="129">
        <f t="shared" ref="BN110" si="452">F110/F126</f>
        <v>7.3427230046948358E-2</v>
      </c>
      <c r="BO110" s="130">
        <f t="shared" ref="BO110" si="453">G110/G126</f>
        <v>3.7177862272919304E-2</v>
      </c>
      <c r="BP110" s="131">
        <f t="shared" ref="BP110" si="454">H110/H126</f>
        <v>5.3051979017644253E-2</v>
      </c>
      <c r="BQ110" s="132">
        <f t="shared" ref="BQ110" si="455">I110/I126</f>
        <v>6.1840307959766548E-2</v>
      </c>
      <c r="BR110" s="129">
        <f t="shared" ref="BR110" si="456">J110/J126</f>
        <v>7.4389551391254971E-2</v>
      </c>
      <c r="BS110" s="130">
        <f t="shared" ref="BS110" si="457">K110/K126</f>
        <v>7.7656675749318796E-2</v>
      </c>
      <c r="BT110" s="131">
        <f t="shared" ref="BT110" si="458">L110/L126</f>
        <v>4.4362292051756007E-2</v>
      </c>
      <c r="BU110" s="129">
        <f t="shared" ref="BU110" si="459">M110/M126</f>
        <v>8.0219780219780226E-2</v>
      </c>
      <c r="BV110" s="133">
        <f t="shared" ref="BV110" si="460">N110/N126</f>
        <v>5.276140879813622E-2</v>
      </c>
      <c r="BW110" s="134">
        <f t="shared" ref="BW110" si="461">O110/O126</f>
        <v>6.2206099690984819E-2</v>
      </c>
      <c r="BX110" s="129">
        <f t="shared" ref="BX110" si="462">P110/P126</f>
        <v>4.6570898980537533E-2</v>
      </c>
      <c r="BY110" s="130">
        <f t="shared" ref="BY110" si="463">Q110/Q126</f>
        <v>4.3346007604562739E-2</v>
      </c>
      <c r="BZ110" s="131">
        <f t="shared" ref="BZ110" si="464">R110/R126</f>
        <v>5.5510860820595337E-2</v>
      </c>
      <c r="CA110" s="132">
        <f t="shared" ref="CA110" si="465">S110/S126</f>
        <v>6.8710359408033828E-2</v>
      </c>
      <c r="CB110" s="129">
        <f t="shared" ref="CB110" si="466">T110/T126</f>
        <v>5.7882259976293954E-2</v>
      </c>
      <c r="CC110" s="130">
        <f t="shared" ref="CC110" si="467">U110/U126</f>
        <v>5.3005008347245412E-2</v>
      </c>
      <c r="CD110" s="131">
        <f t="shared" ref="CD110" si="468">V110/V126</f>
        <v>4.9217002237136466E-2</v>
      </c>
      <c r="CE110" s="132">
        <f t="shared" ref="CE110" si="469">W110/W126</f>
        <v>7.3923291193486174E-2</v>
      </c>
      <c r="CF110" s="129">
        <f t="shared" ref="CF110" si="470">X110/X126</f>
        <v>5.1046025104602509E-2</v>
      </c>
      <c r="CG110" s="130">
        <f t="shared" ref="CG110" si="471">Y110/Y126</f>
        <v>4.9630411826821541E-2</v>
      </c>
      <c r="CH110" s="131">
        <f t="shared" ref="CH110" si="472">Z110/Z126</f>
        <v>5.6625633598841423E-2</v>
      </c>
      <c r="CI110" s="129">
        <f t="shared" ref="CI110" si="473">AA110/AA126</f>
        <v>6.3936781609195401E-2</v>
      </c>
      <c r="CJ110" s="135">
        <f t="shared" ref="CJ110" si="474">AB110/AB126</f>
        <v>5.4614058484858341E-2</v>
      </c>
      <c r="CK110" s="136">
        <f t="shared" ref="CK110" si="475">AC110/AC126</f>
        <v>5.8016585477117584E-2</v>
      </c>
    </row>
    <row r="111" spans="1:89" x14ac:dyDescent="0.15">
      <c r="A111" s="137" t="s">
        <v>25</v>
      </c>
      <c r="B111" s="206">
        <v>302</v>
      </c>
      <c r="C111" s="190">
        <v>390</v>
      </c>
      <c r="D111" s="191">
        <v>175</v>
      </c>
      <c r="E111" s="192">
        <v>204</v>
      </c>
      <c r="F111" s="189">
        <v>311</v>
      </c>
      <c r="G111" s="193">
        <v>197</v>
      </c>
      <c r="H111" s="191">
        <v>456</v>
      </c>
      <c r="I111" s="192">
        <v>449</v>
      </c>
      <c r="J111" s="189">
        <v>112</v>
      </c>
      <c r="K111" s="190">
        <v>75</v>
      </c>
      <c r="L111" s="191">
        <v>189</v>
      </c>
      <c r="M111" s="189">
        <v>227</v>
      </c>
      <c r="N111" s="194">
        <v>374</v>
      </c>
      <c r="O111" s="207">
        <v>390</v>
      </c>
      <c r="P111" s="189">
        <v>212</v>
      </c>
      <c r="Q111" s="190">
        <v>215</v>
      </c>
      <c r="R111" s="191">
        <v>44</v>
      </c>
      <c r="S111" s="192">
        <v>44</v>
      </c>
      <c r="T111" s="198">
        <v>355</v>
      </c>
      <c r="U111" s="189">
        <v>295</v>
      </c>
      <c r="V111" s="191">
        <v>274</v>
      </c>
      <c r="W111" s="208">
        <v>248</v>
      </c>
      <c r="X111" s="189">
        <v>179</v>
      </c>
      <c r="Y111" s="193">
        <v>130</v>
      </c>
      <c r="Z111" s="191">
        <v>420</v>
      </c>
      <c r="AA111" s="189">
        <v>443</v>
      </c>
      <c r="AB111" s="172">
        <f t="shared" si="255"/>
        <v>3403</v>
      </c>
      <c r="AC111" s="173">
        <f t="shared" si="256"/>
        <v>3307</v>
      </c>
      <c r="AE111" s="277" t="str">
        <f>$AE$18</f>
        <v>18:00 - 18:59</v>
      </c>
      <c r="AF111" s="126">
        <f t="shared" si="447"/>
        <v>460</v>
      </c>
      <c r="AG111" s="190">
        <f t="shared" si="447"/>
        <v>630</v>
      </c>
      <c r="AH111" s="191">
        <f t="shared" si="447"/>
        <v>208</v>
      </c>
      <c r="AI111" s="192">
        <f t="shared" si="447"/>
        <v>300</v>
      </c>
      <c r="AJ111" s="278">
        <f t="shared" si="447"/>
        <v>262</v>
      </c>
      <c r="AK111" s="193">
        <f t="shared" si="447"/>
        <v>532</v>
      </c>
      <c r="AL111" s="191">
        <f t="shared" si="447"/>
        <v>662</v>
      </c>
      <c r="AM111" s="192">
        <f t="shared" si="447"/>
        <v>608</v>
      </c>
      <c r="AN111" s="278">
        <f t="shared" si="447"/>
        <v>160</v>
      </c>
      <c r="AO111" s="193">
        <f t="shared" si="447"/>
        <v>43</v>
      </c>
      <c r="AP111" s="191">
        <f t="shared" si="448"/>
        <v>315</v>
      </c>
      <c r="AQ111" s="278">
        <f t="shared" si="448"/>
        <v>100</v>
      </c>
      <c r="AR111" s="194">
        <f t="shared" si="448"/>
        <v>601</v>
      </c>
      <c r="AS111" s="195">
        <f t="shared" si="448"/>
        <v>449</v>
      </c>
      <c r="AT111" s="278">
        <f t="shared" si="448"/>
        <v>256</v>
      </c>
      <c r="AU111" s="193">
        <f t="shared" si="448"/>
        <v>309</v>
      </c>
      <c r="AV111" s="191">
        <f t="shared" si="448"/>
        <v>124</v>
      </c>
      <c r="AW111" s="192">
        <f t="shared" si="448"/>
        <v>15</v>
      </c>
      <c r="AX111" s="278">
        <f t="shared" si="448"/>
        <v>291</v>
      </c>
      <c r="AY111" s="193">
        <f t="shared" si="448"/>
        <v>409</v>
      </c>
      <c r="AZ111" s="191">
        <f t="shared" si="448"/>
        <v>484</v>
      </c>
      <c r="BA111" s="192">
        <f t="shared" si="448"/>
        <v>230</v>
      </c>
      <c r="BB111" s="278">
        <f t="shared" si="448"/>
        <v>283</v>
      </c>
      <c r="BC111" s="193">
        <f t="shared" si="448"/>
        <v>169</v>
      </c>
      <c r="BD111" s="191">
        <f t="shared" si="448"/>
        <v>426</v>
      </c>
      <c r="BE111" s="278">
        <f t="shared" si="448"/>
        <v>635</v>
      </c>
      <c r="BF111" s="172">
        <f>SUM(AF111,AH111,AJ111,AL111,AN111,AP111,AR111,AT111,AV111,AX111,AZ111,BB111,BD111)</f>
        <v>4532</v>
      </c>
      <c r="BG111" s="173">
        <f>SUM(AG111,AI111,AK111,AM111,AO111,AQ111,AS111,AU111,AW111,AY111,BA111,BC111,BE111)</f>
        <v>4429</v>
      </c>
      <c r="BI111" s="137" t="s">
        <v>25</v>
      </c>
      <c r="BJ111" s="129">
        <f>B111/B126</f>
        <v>5.3546099290780143E-2</v>
      </c>
      <c r="BK111" s="130">
        <f t="shared" ref="BK111" si="476">C111/C126</f>
        <v>5.9981544140264534E-2</v>
      </c>
      <c r="BL111" s="131">
        <f t="shared" ref="BL111" si="477">D111/D126</f>
        <v>5.3680981595092027E-2</v>
      </c>
      <c r="BM111" s="132">
        <f t="shared" ref="BM111" si="478">E111/E126</f>
        <v>5.1051051051051052E-2</v>
      </c>
      <c r="BN111" s="129">
        <f t="shared" ref="BN111" si="479">F111/F126</f>
        <v>5.8403755868544599E-2</v>
      </c>
      <c r="BO111" s="130">
        <f t="shared" ref="BO111" si="480">G111/G126</f>
        <v>4.1613857203210813E-2</v>
      </c>
      <c r="BP111" s="131">
        <f t="shared" ref="BP111" si="481">H111/H126</f>
        <v>5.4363376251788269E-2</v>
      </c>
      <c r="BQ111" s="132">
        <f t="shared" ref="BQ111" si="482">I111/I126</f>
        <v>5.5755619023966224E-2</v>
      </c>
      <c r="BR111" s="129">
        <f t="shared" ref="BR111" si="483">J111/J126</f>
        <v>6.3600227143668364E-2</v>
      </c>
      <c r="BS111" s="130">
        <f t="shared" ref="BS111" si="484">K111/K126</f>
        <v>5.1089918256130788E-2</v>
      </c>
      <c r="BT111" s="131">
        <f t="shared" ref="BT111" si="485">L111/L126</f>
        <v>4.9907578558225509E-2</v>
      </c>
      <c r="BU111" s="129">
        <f t="shared" ref="BU111" si="486">M111/M126</f>
        <v>6.2362637362637363E-2</v>
      </c>
      <c r="BV111" s="133">
        <f t="shared" ref="BV111" si="487">N111/N126</f>
        <v>5.1253939975332327E-2</v>
      </c>
      <c r="BW111" s="134">
        <f t="shared" ref="BW111" si="488">O111/O126</f>
        <v>5.2398226521563888E-2</v>
      </c>
      <c r="BX111" s="129">
        <f t="shared" ref="BX111" si="489">P111/P126</f>
        <v>4.911955514365153E-2</v>
      </c>
      <c r="BY111" s="130">
        <f t="shared" ref="BY111" si="490">Q111/Q126</f>
        <v>5.4499366286438533E-2</v>
      </c>
      <c r="BZ111" s="131">
        <f t="shared" ref="BZ111" si="491">R111/R126</f>
        <v>3.5398230088495575E-2</v>
      </c>
      <c r="CA111" s="132">
        <f t="shared" ref="CA111" si="492">S111/S126</f>
        <v>4.6511627906976744E-2</v>
      </c>
      <c r="CB111" s="129">
        <f t="shared" ref="CB111" si="493">T111/T126</f>
        <v>7.0130383247728176E-2</v>
      </c>
      <c r="CC111" s="130">
        <f t="shared" ref="CC111" si="494">U111/U126</f>
        <v>6.1560934891485806E-2</v>
      </c>
      <c r="CD111" s="131">
        <f t="shared" ref="CD111" si="495">V111/V126</f>
        <v>5.5725035590807402E-2</v>
      </c>
      <c r="CE111" s="132">
        <f t="shared" ref="CE111" si="496">W111/W126</f>
        <v>5.3139061495607459E-2</v>
      </c>
      <c r="CF111" s="129">
        <f t="shared" ref="CF111" si="497">X111/X126</f>
        <v>4.9930264993026496E-2</v>
      </c>
      <c r="CG111" s="130">
        <f t="shared" ref="CG111" si="498">Y111/Y126</f>
        <v>4.5758535726856737E-2</v>
      </c>
      <c r="CH111" s="131">
        <f t="shared" ref="CH111" si="499">Z111/Z126</f>
        <v>6.0825488776249097E-2</v>
      </c>
      <c r="CI111" s="129">
        <f t="shared" ref="CI111" si="500">AA111/AA126</f>
        <v>5.3041187739463605E-2</v>
      </c>
      <c r="CJ111" s="135">
        <f t="shared" ref="CJ111" si="501">AB111/AB126</f>
        <v>5.5345932407377292E-2</v>
      </c>
      <c r="CK111" s="136">
        <f t="shared" ref="CK111" si="502">AC111/AC126</f>
        <v>5.3878362306326269E-2</v>
      </c>
    </row>
    <row r="112" spans="1:89" ht="14" thickBot="1" x14ac:dyDescent="0.2">
      <c r="A112" s="146" t="s">
        <v>26</v>
      </c>
      <c r="B112" s="203">
        <v>219</v>
      </c>
      <c r="C112" s="197">
        <v>283</v>
      </c>
      <c r="D112" s="198">
        <v>149</v>
      </c>
      <c r="E112" s="199">
        <v>257</v>
      </c>
      <c r="F112" s="196">
        <v>289</v>
      </c>
      <c r="G112" s="200">
        <v>184</v>
      </c>
      <c r="H112" s="198">
        <v>477</v>
      </c>
      <c r="I112" s="199">
        <v>474</v>
      </c>
      <c r="J112" s="196">
        <v>107</v>
      </c>
      <c r="K112" s="197">
        <v>88</v>
      </c>
      <c r="L112" s="198">
        <v>179</v>
      </c>
      <c r="M112" s="196">
        <v>221</v>
      </c>
      <c r="N112" s="201">
        <v>349</v>
      </c>
      <c r="O112" s="204">
        <v>415</v>
      </c>
      <c r="P112" s="196">
        <v>222</v>
      </c>
      <c r="Q112" s="197">
        <v>163</v>
      </c>
      <c r="R112" s="198">
        <v>49</v>
      </c>
      <c r="S112" s="199">
        <v>49</v>
      </c>
      <c r="T112" s="196">
        <v>273</v>
      </c>
      <c r="U112" s="200">
        <v>261</v>
      </c>
      <c r="V112" s="198">
        <v>257</v>
      </c>
      <c r="W112" s="205">
        <v>269</v>
      </c>
      <c r="X112" s="196">
        <v>171</v>
      </c>
      <c r="Y112" s="200">
        <v>137</v>
      </c>
      <c r="Z112" s="198">
        <v>401</v>
      </c>
      <c r="AA112" s="196">
        <v>509</v>
      </c>
      <c r="AB112" s="172">
        <f t="shared" si="255"/>
        <v>3142</v>
      </c>
      <c r="AC112" s="173">
        <f t="shared" si="256"/>
        <v>3310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3.8829787234042554E-2</v>
      </c>
      <c r="BK112" s="130">
        <f t="shared" ref="BK112" si="503">C112/C126</f>
        <v>4.3525069209474007E-2</v>
      </c>
      <c r="BL112" s="131">
        <f t="shared" ref="BL112" si="504">D112/D126</f>
        <v>4.5705521472392638E-2</v>
      </c>
      <c r="BM112" s="132">
        <f t="shared" ref="BM112" si="505">E112/E126</f>
        <v>6.4314314314314308E-2</v>
      </c>
      <c r="BN112" s="129">
        <f t="shared" ref="BN112" si="506">F112/F126</f>
        <v>5.4272300469483566E-2</v>
      </c>
      <c r="BO112" s="130">
        <f t="shared" ref="BO112" si="507">G112/G126</f>
        <v>3.8867765103506549E-2</v>
      </c>
      <c r="BP112" s="131">
        <f t="shared" ref="BP112" si="508">H112/H126</f>
        <v>5.6866952789699568E-2</v>
      </c>
      <c r="BQ112" s="132">
        <f t="shared" ref="BQ112" si="509">I112/I126</f>
        <v>5.8860052154476594E-2</v>
      </c>
      <c r="BR112" s="129">
        <f t="shared" ref="BR112" si="510">J112/J126</f>
        <v>6.0760931289040317E-2</v>
      </c>
      <c r="BS112" s="130">
        <f t="shared" ref="BS112" si="511">K112/K126</f>
        <v>5.9945504087193457E-2</v>
      </c>
      <c r="BT112" s="131">
        <f t="shared" ref="BT112" si="512">L112/L126</f>
        <v>4.7266965936097173E-2</v>
      </c>
      <c r="BU112" s="129">
        <f t="shared" ref="BU112" si="513">M112/M126</f>
        <v>6.0714285714285714E-2</v>
      </c>
      <c r="BV112" s="133">
        <f t="shared" ref="BV112" si="514">N112/N126</f>
        <v>4.782787446895985E-2</v>
      </c>
      <c r="BW112" s="134">
        <f t="shared" ref="BW112" si="515">O112/O126</f>
        <v>5.5757087196023111E-2</v>
      </c>
      <c r="BX112" s="129">
        <f t="shared" ref="BX112" si="516">P112/P126</f>
        <v>5.1436515291936977E-2</v>
      </c>
      <c r="BY112" s="130">
        <f t="shared" ref="BY112" si="517">Q112/Q126</f>
        <v>4.1318124207858048E-2</v>
      </c>
      <c r="BZ112" s="131">
        <f t="shared" ref="BZ112" si="518">R112/R126</f>
        <v>3.9420756234915526E-2</v>
      </c>
      <c r="CA112" s="132">
        <f t="shared" ref="CA112" si="519">S112/S126</f>
        <v>5.1797040169133189E-2</v>
      </c>
      <c r="CB112" s="129">
        <f t="shared" ref="CB112" si="520">T112/T126</f>
        <v>5.3931252469379694E-2</v>
      </c>
      <c r="CC112" s="130">
        <f t="shared" ref="CC112" si="521">U112/U126</f>
        <v>5.4465776293823036E-2</v>
      </c>
      <c r="CD112" s="131">
        <f t="shared" ref="CD112" si="522">V112/V126</f>
        <v>5.2267642871669719E-2</v>
      </c>
      <c r="CE112" s="132">
        <f t="shared" ref="CE112" si="523">W112/W126</f>
        <v>5.7638740089993569E-2</v>
      </c>
      <c r="CF112" s="129">
        <f t="shared" ref="CF112" si="524">X112/X126</f>
        <v>4.7698744769874478E-2</v>
      </c>
      <c r="CG112" s="130">
        <f t="shared" ref="CG112" si="525">Y112/Y126</f>
        <v>4.8222456881379792E-2</v>
      </c>
      <c r="CH112" s="131">
        <f t="shared" ref="CH112" si="526">Z112/Z126</f>
        <v>5.8073859522085443E-2</v>
      </c>
      <c r="CI112" s="129">
        <f t="shared" ref="CI112" si="527">AA112/AA126</f>
        <v>6.0943486590038315E-2</v>
      </c>
      <c r="CJ112" s="135">
        <f t="shared" ref="CJ112" si="528">AB112/AB126</f>
        <v>5.1101063656767393E-2</v>
      </c>
      <c r="CK112" s="136">
        <f t="shared" ref="CK112" si="529">AC112/AC126</f>
        <v>5.3927238957949784E-2</v>
      </c>
    </row>
    <row r="113" spans="1:89" ht="15" thickTop="1" thickBot="1" x14ac:dyDescent="0.2">
      <c r="A113" s="137" t="s">
        <v>27</v>
      </c>
      <c r="B113" s="206">
        <v>205</v>
      </c>
      <c r="C113" s="190">
        <v>313</v>
      </c>
      <c r="D113" s="191">
        <v>126</v>
      </c>
      <c r="E113" s="192">
        <v>293</v>
      </c>
      <c r="F113" s="189">
        <v>280</v>
      </c>
      <c r="G113" s="193">
        <v>199</v>
      </c>
      <c r="H113" s="191">
        <v>430</v>
      </c>
      <c r="I113" s="192">
        <v>478</v>
      </c>
      <c r="J113" s="189">
        <v>100</v>
      </c>
      <c r="K113" s="190">
        <v>59</v>
      </c>
      <c r="L113" s="191">
        <v>248</v>
      </c>
      <c r="M113" s="189">
        <v>164</v>
      </c>
      <c r="N113" s="194">
        <v>417</v>
      </c>
      <c r="O113" s="207">
        <v>356</v>
      </c>
      <c r="P113" s="189">
        <v>255</v>
      </c>
      <c r="Q113" s="190">
        <v>187</v>
      </c>
      <c r="R113" s="191">
        <v>63</v>
      </c>
      <c r="S113" s="192">
        <v>29</v>
      </c>
      <c r="T113" s="189">
        <v>261</v>
      </c>
      <c r="U113" s="193">
        <v>277</v>
      </c>
      <c r="V113" s="191">
        <v>275</v>
      </c>
      <c r="W113" s="208">
        <v>261</v>
      </c>
      <c r="X113" s="189">
        <v>170</v>
      </c>
      <c r="Y113" s="193">
        <v>111</v>
      </c>
      <c r="Z113" s="191">
        <v>418</v>
      </c>
      <c r="AA113" s="189">
        <v>438</v>
      </c>
      <c r="AB113" s="172">
        <f t="shared" si="255"/>
        <v>3248</v>
      </c>
      <c r="AC113" s="173">
        <f t="shared" si="256"/>
        <v>3165</v>
      </c>
      <c r="AE113" s="269" t="s">
        <v>13</v>
      </c>
      <c r="AF113" s="20">
        <f t="shared" ref="AF113:BG113" si="530">SUM(AF110:AF112)</f>
        <v>853</v>
      </c>
      <c r="AG113" s="21">
        <f t="shared" si="530"/>
        <v>1366</v>
      </c>
      <c r="AH113" s="20">
        <f t="shared" si="530"/>
        <v>450</v>
      </c>
      <c r="AI113" s="21">
        <f t="shared" si="530"/>
        <v>654</v>
      </c>
      <c r="AJ113" s="20">
        <f t="shared" si="530"/>
        <v>611</v>
      </c>
      <c r="AK113" s="21">
        <f t="shared" si="530"/>
        <v>1029</v>
      </c>
      <c r="AL113" s="20">
        <f t="shared" si="530"/>
        <v>1322</v>
      </c>
      <c r="AM113" s="21">
        <f t="shared" si="530"/>
        <v>1286</v>
      </c>
      <c r="AN113" s="20">
        <f t="shared" si="530"/>
        <v>338</v>
      </c>
      <c r="AO113" s="21">
        <f t="shared" si="530"/>
        <v>89</v>
      </c>
      <c r="AP113" s="20">
        <f t="shared" si="530"/>
        <v>658</v>
      </c>
      <c r="AQ113" s="21">
        <f t="shared" si="530"/>
        <v>217</v>
      </c>
      <c r="AR113" s="20">
        <f t="shared" si="530"/>
        <v>1095</v>
      </c>
      <c r="AS113" s="21">
        <f t="shared" si="530"/>
        <v>938</v>
      </c>
      <c r="AT113" s="20">
        <f t="shared" si="530"/>
        <v>586</v>
      </c>
      <c r="AU113" s="21">
        <f t="shared" si="530"/>
        <v>617</v>
      </c>
      <c r="AV113" s="20">
        <f t="shared" si="530"/>
        <v>302</v>
      </c>
      <c r="AW113" s="21">
        <f t="shared" si="530"/>
        <v>40</v>
      </c>
      <c r="AX113" s="20">
        <f t="shared" si="530"/>
        <v>646</v>
      </c>
      <c r="AY113" s="21">
        <f t="shared" si="530"/>
        <v>794</v>
      </c>
      <c r="AZ113" s="20">
        <f t="shared" si="530"/>
        <v>913</v>
      </c>
      <c r="BA113" s="21">
        <f t="shared" si="530"/>
        <v>484</v>
      </c>
      <c r="BB113" s="20">
        <f t="shared" si="530"/>
        <v>571</v>
      </c>
      <c r="BC113" s="21">
        <f t="shared" si="530"/>
        <v>419</v>
      </c>
      <c r="BD113" s="20">
        <f t="shared" si="530"/>
        <v>990</v>
      </c>
      <c r="BE113" s="21">
        <f t="shared" si="530"/>
        <v>1301</v>
      </c>
      <c r="BF113" s="174">
        <f t="shared" si="530"/>
        <v>9335</v>
      </c>
      <c r="BG113" s="175">
        <f t="shared" si="530"/>
        <v>9234</v>
      </c>
      <c r="BI113" s="137" t="s">
        <v>27</v>
      </c>
      <c r="BJ113" s="129">
        <f>B113/B126</f>
        <v>3.6347517730496451E-2</v>
      </c>
      <c r="BK113" s="130">
        <f t="shared" ref="BK113" si="531">C113/C126</f>
        <v>4.813903414334051E-2</v>
      </c>
      <c r="BL113" s="131">
        <f t="shared" ref="BL113" si="532">D113/D126</f>
        <v>3.8650306748466257E-2</v>
      </c>
      <c r="BM113" s="132">
        <f t="shared" ref="BM113" si="533">E113/E126</f>
        <v>7.3323323323323322E-2</v>
      </c>
      <c r="BN113" s="129">
        <f t="shared" ref="BN113" si="534">F113/F126</f>
        <v>5.2582159624413143E-2</v>
      </c>
      <c r="BO113" s="130">
        <f t="shared" ref="BO113" si="535">G113/G126</f>
        <v>4.2036332910857628E-2</v>
      </c>
      <c r="BP113" s="131">
        <f t="shared" ref="BP113" si="536">H113/H126</f>
        <v>5.1263710061993324E-2</v>
      </c>
      <c r="BQ113" s="132">
        <f t="shared" ref="BQ113" si="537">I113/I126</f>
        <v>5.9356761455358252E-2</v>
      </c>
      <c r="BR113" s="129">
        <f t="shared" ref="BR113" si="538">J113/J126</f>
        <v>5.6785917092561047E-2</v>
      </c>
      <c r="BS113" s="130">
        <f t="shared" ref="BS113" si="539">K113/K126</f>
        <v>4.0190735694822885E-2</v>
      </c>
      <c r="BT113" s="131">
        <f t="shared" ref="BT113" si="540">L113/L126</f>
        <v>6.5487193028782684E-2</v>
      </c>
      <c r="BU113" s="129">
        <f t="shared" ref="BU113" si="541">M113/M126</f>
        <v>4.5054945054945054E-2</v>
      </c>
      <c r="BV113" s="133">
        <f t="shared" ref="BV113" si="542">N113/N126</f>
        <v>5.7146772646292997E-2</v>
      </c>
      <c r="BW113" s="134">
        <f t="shared" ref="BW113" si="543">O113/O126</f>
        <v>4.7830176004299341E-2</v>
      </c>
      <c r="BX113" s="129">
        <f t="shared" ref="BX113" si="544">P113/P126</f>
        <v>5.9082483781278963E-2</v>
      </c>
      <c r="BY113" s="130">
        <f t="shared" ref="BY113" si="545">Q113/Q126</f>
        <v>4.7401774397972114E-2</v>
      </c>
      <c r="BZ113" s="131">
        <f t="shared" ref="BZ113" si="546">R113/R126</f>
        <v>5.0683829444891394E-2</v>
      </c>
      <c r="CA113" s="132">
        <f t="shared" ref="CA113" si="547">S113/S126</f>
        <v>3.06553911205074E-2</v>
      </c>
      <c r="CB113" s="129">
        <f t="shared" ref="CB113" si="548">T113/T126</f>
        <v>5.1560647965231132E-2</v>
      </c>
      <c r="CC113" s="130">
        <f t="shared" ref="CC113" si="549">U113/U126</f>
        <v>5.7804674457429046E-2</v>
      </c>
      <c r="CD113" s="131">
        <f t="shared" ref="CD113" si="550">V113/V126</f>
        <v>5.5928411633109618E-2</v>
      </c>
      <c r="CE113" s="132">
        <f t="shared" ref="CE113" si="551">W113/W126</f>
        <v>5.5924576815941721E-2</v>
      </c>
      <c r="CF113" s="129">
        <f t="shared" ref="CF113" si="552">X113/X126</f>
        <v>4.7419804741980473E-2</v>
      </c>
      <c r="CG113" s="130">
        <f t="shared" ref="CG113" si="553">Y113/Y126</f>
        <v>3.907074973600845E-2</v>
      </c>
      <c r="CH113" s="131">
        <f t="shared" ref="CH113" si="554">Z113/Z126</f>
        <v>6.0535843591600288E-2</v>
      </c>
      <c r="CI113" s="129">
        <f t="shared" ref="CI113" si="555">AA113/AA126</f>
        <v>5.2442528735632182E-2</v>
      </c>
      <c r="CJ113" s="135">
        <f t="shared" ref="CJ113" si="556">AB113/AB126</f>
        <v>5.2825033340923137E-2</v>
      </c>
      <c r="CK113" s="136">
        <f t="shared" ref="CK113" si="557">AC113/AC126</f>
        <v>5.1564867462813017E-2</v>
      </c>
    </row>
    <row r="114" spans="1:89" ht="14" thickTop="1" x14ac:dyDescent="0.15">
      <c r="A114" s="146" t="s">
        <v>28</v>
      </c>
      <c r="B114" s="203">
        <v>243</v>
      </c>
      <c r="C114" s="197">
        <v>440</v>
      </c>
      <c r="D114" s="198">
        <v>167</v>
      </c>
      <c r="E114" s="199">
        <v>318</v>
      </c>
      <c r="F114" s="196">
        <v>285</v>
      </c>
      <c r="G114" s="200">
        <v>290</v>
      </c>
      <c r="H114" s="198">
        <v>495</v>
      </c>
      <c r="I114" s="199">
        <v>511</v>
      </c>
      <c r="J114" s="196">
        <v>124</v>
      </c>
      <c r="K114" s="197">
        <v>50</v>
      </c>
      <c r="L114" s="198">
        <v>336</v>
      </c>
      <c r="M114" s="196">
        <v>135</v>
      </c>
      <c r="N114" s="201">
        <v>554</v>
      </c>
      <c r="O114" s="204">
        <v>287</v>
      </c>
      <c r="P114" s="196">
        <v>271</v>
      </c>
      <c r="Q114" s="197">
        <v>197</v>
      </c>
      <c r="R114" s="198">
        <v>117</v>
      </c>
      <c r="S114" s="199">
        <v>30</v>
      </c>
      <c r="T114" s="196">
        <v>285</v>
      </c>
      <c r="U114" s="200">
        <v>309</v>
      </c>
      <c r="V114" s="198">
        <v>352</v>
      </c>
      <c r="W114" s="205">
        <v>249</v>
      </c>
      <c r="X114" s="196">
        <v>231</v>
      </c>
      <c r="Y114" s="200">
        <v>132</v>
      </c>
      <c r="Z114" s="198">
        <v>451</v>
      </c>
      <c r="AA114" s="196">
        <v>455</v>
      </c>
      <c r="AB114" s="172">
        <f t="shared" si="255"/>
        <v>3911</v>
      </c>
      <c r="AC114" s="173">
        <f t="shared" si="256"/>
        <v>3403</v>
      </c>
      <c r="BI114" s="146" t="s">
        <v>28</v>
      </c>
      <c r="BJ114" s="129">
        <f>B114/B126</f>
        <v>4.3085106382978723E-2</v>
      </c>
      <c r="BK114" s="130">
        <f t="shared" ref="BK114" si="558">C114/C126</f>
        <v>6.7671485696708708E-2</v>
      </c>
      <c r="BL114" s="131">
        <f t="shared" ref="BL114" si="559">D114/D126</f>
        <v>5.1226993865030677E-2</v>
      </c>
      <c r="BM114" s="132">
        <f t="shared" ref="BM114" si="560">E114/E126</f>
        <v>7.9579579579579576E-2</v>
      </c>
      <c r="BN114" s="129">
        <f t="shared" ref="BN114" si="561">F114/F126</f>
        <v>5.3521126760563378E-2</v>
      </c>
      <c r="BO114" s="130">
        <f t="shared" ref="BO114" si="562">G114/G126</f>
        <v>6.1258977608787492E-2</v>
      </c>
      <c r="BP114" s="131">
        <f t="shared" ref="BP114" si="563">H114/H126</f>
        <v>5.9012875536480686E-2</v>
      </c>
      <c r="BQ114" s="132">
        <f t="shared" ref="BQ114" si="564">I114/I126</f>
        <v>6.3454613187631945E-2</v>
      </c>
      <c r="BR114" s="129">
        <f t="shared" ref="BR114" si="565">J114/J126</f>
        <v>7.0414537194775695E-2</v>
      </c>
      <c r="BS114" s="130">
        <f t="shared" ref="BS114" si="566">K114/K126</f>
        <v>3.4059945504087197E-2</v>
      </c>
      <c r="BT114" s="131">
        <f t="shared" ref="BT114" si="567">L114/L126</f>
        <v>8.8724584103512014E-2</v>
      </c>
      <c r="BU114" s="129">
        <f t="shared" ref="BU114" si="568">M114/M126</f>
        <v>3.7087912087912088E-2</v>
      </c>
      <c r="BV114" s="133">
        <f t="shared" ref="BV114" si="569">N114/N126</f>
        <v>7.5921611621214191E-2</v>
      </c>
      <c r="BW114" s="134">
        <f t="shared" ref="BW114" si="570">O114/O126</f>
        <v>3.8559720542791887E-2</v>
      </c>
      <c r="BX114" s="129">
        <f t="shared" ref="BX114" si="571">P114/P126</f>
        <v>6.2789620018535677E-2</v>
      </c>
      <c r="BY114" s="130">
        <f t="shared" ref="BY114" si="572">Q114/Q126</f>
        <v>4.9936628643852982E-2</v>
      </c>
      <c r="BZ114" s="131">
        <f t="shared" ref="BZ114" si="573">R114/R126</f>
        <v>9.4127111826226864E-2</v>
      </c>
      <c r="CA114" s="132">
        <f t="shared" ref="CA114" si="574">S114/S126</f>
        <v>3.1712473572938688E-2</v>
      </c>
      <c r="CB114" s="129">
        <f t="shared" ref="CB114" si="575">T114/T126</f>
        <v>5.6301856973528248E-2</v>
      </c>
      <c r="CC114" s="130">
        <f t="shared" ref="CC114" si="576">U114/U126</f>
        <v>6.4482470784641074E-2</v>
      </c>
      <c r="CD114" s="131">
        <f t="shared" ref="CD114" si="577">V114/V126</f>
        <v>7.1588366890380312E-2</v>
      </c>
      <c r="CE114" s="132">
        <f t="shared" ref="CE114" si="578">W114/W126</f>
        <v>5.3353331904863938E-2</v>
      </c>
      <c r="CF114" s="129">
        <f t="shared" ref="CF114" si="579">X114/X126</f>
        <v>6.443514644351464E-2</v>
      </c>
      <c r="CG114" s="130">
        <f t="shared" ref="CG114" si="580">Y114/Y126</f>
        <v>4.6462513199577615E-2</v>
      </c>
      <c r="CH114" s="131">
        <f t="shared" ref="CH114" si="581">Z114/Z126</f>
        <v>6.5314989138305579E-2</v>
      </c>
      <c r="CI114" s="129">
        <f t="shared" ref="CI114" si="582">AA114/AA126</f>
        <v>5.4477969348659006E-2</v>
      </c>
      <c r="CJ114" s="135">
        <f t="shared" ref="CJ114" si="583">AB114/AB126</f>
        <v>6.3607975799368957E-2</v>
      </c>
      <c r="CK114" s="136">
        <f t="shared" ref="CK114" si="584">AC114/AC126</f>
        <v>5.5442415158278892E-2</v>
      </c>
    </row>
    <row r="115" spans="1:89" x14ac:dyDescent="0.15">
      <c r="A115" s="137" t="s">
        <v>29</v>
      </c>
      <c r="B115" s="206">
        <v>261</v>
      </c>
      <c r="C115" s="190">
        <v>462</v>
      </c>
      <c r="D115" s="191">
        <v>196</v>
      </c>
      <c r="E115" s="192">
        <v>255</v>
      </c>
      <c r="F115" s="189">
        <v>314</v>
      </c>
      <c r="G115" s="193">
        <v>323</v>
      </c>
      <c r="H115" s="191">
        <v>628</v>
      </c>
      <c r="I115" s="192">
        <v>480</v>
      </c>
      <c r="J115" s="189">
        <v>165</v>
      </c>
      <c r="K115" s="190">
        <v>37</v>
      </c>
      <c r="L115" s="191">
        <v>311</v>
      </c>
      <c r="M115" s="189">
        <v>127</v>
      </c>
      <c r="N115" s="194">
        <v>407</v>
      </c>
      <c r="O115" s="207">
        <v>368</v>
      </c>
      <c r="P115" s="189">
        <v>275</v>
      </c>
      <c r="Q115" s="190">
        <v>259</v>
      </c>
      <c r="R115" s="191">
        <v>178</v>
      </c>
      <c r="S115" s="192">
        <v>20</v>
      </c>
      <c r="T115" s="189">
        <v>276</v>
      </c>
      <c r="U115" s="193">
        <v>368</v>
      </c>
      <c r="V115" s="191">
        <v>455</v>
      </c>
      <c r="W115" s="208">
        <v>289</v>
      </c>
      <c r="X115" s="189">
        <v>285</v>
      </c>
      <c r="Y115" s="193">
        <v>136</v>
      </c>
      <c r="Z115" s="191">
        <v>459</v>
      </c>
      <c r="AA115" s="189">
        <v>606</v>
      </c>
      <c r="AB115" s="172">
        <f t="shared" si="255"/>
        <v>4210</v>
      </c>
      <c r="AC115" s="173">
        <f t="shared" si="256"/>
        <v>3730</v>
      </c>
      <c r="BI115" s="137" t="s">
        <v>29</v>
      </c>
      <c r="BJ115" s="129">
        <f>B115/B126</f>
        <v>4.6276595744680848E-2</v>
      </c>
      <c r="BK115" s="130">
        <f t="shared" ref="BK115" si="585">C115/C126</f>
        <v>7.1055059981544141E-2</v>
      </c>
      <c r="BL115" s="131">
        <f t="shared" ref="BL115" si="586">D115/D126</f>
        <v>6.0122699386503067E-2</v>
      </c>
      <c r="BM115" s="132">
        <f t="shared" ref="BM115" si="587">E115/E126</f>
        <v>6.3813813813813819E-2</v>
      </c>
      <c r="BN115" s="129">
        <f t="shared" ref="BN115" si="588">F115/F126</f>
        <v>5.8967136150234745E-2</v>
      </c>
      <c r="BO115" s="130">
        <f t="shared" ref="BO115" si="589">G115/G126</f>
        <v>6.8229826784959868E-2</v>
      </c>
      <c r="BP115" s="131">
        <f t="shared" ref="BP115" si="590">H115/H126</f>
        <v>7.4868860276585597E-2</v>
      </c>
      <c r="BQ115" s="132">
        <f t="shared" ref="BQ115" si="591">I115/I126</f>
        <v>5.9605116105799084E-2</v>
      </c>
      <c r="BR115" s="129">
        <f t="shared" ref="BR115" si="592">J115/J126</f>
        <v>9.3696763202725727E-2</v>
      </c>
      <c r="BS115" s="130">
        <f t="shared" ref="BS115" si="593">K115/K126</f>
        <v>2.5204359673024524E-2</v>
      </c>
      <c r="BT115" s="131">
        <f t="shared" ref="BT115" si="594">L115/L126</f>
        <v>8.2123052548191175E-2</v>
      </c>
      <c r="BU115" s="129">
        <f t="shared" ref="BU115" si="595">M115/M126</f>
        <v>3.4890109890109891E-2</v>
      </c>
      <c r="BV115" s="133">
        <f t="shared" ref="BV115" si="596">N115/N126</f>
        <v>5.5776346443744004E-2</v>
      </c>
      <c r="BW115" s="134">
        <f t="shared" ref="BW115" si="597">O115/O126</f>
        <v>4.9442429128039769E-2</v>
      </c>
      <c r="BX115" s="129">
        <f t="shared" ref="BX115" si="598">P115/P126</f>
        <v>6.3716404077849856E-2</v>
      </c>
      <c r="BY115" s="130">
        <f t="shared" ref="BY115" si="599">Q115/Q126</f>
        <v>6.5652724968314327E-2</v>
      </c>
      <c r="BZ115" s="131">
        <f t="shared" ref="BZ115" si="600">R115/R126</f>
        <v>0.14320193081255028</v>
      </c>
      <c r="CA115" s="132">
        <f t="shared" ref="CA115" si="601">S115/S126</f>
        <v>2.1141649048625793E-2</v>
      </c>
      <c r="CB115" s="129">
        <f t="shared" ref="CB115" si="602">T115/T126</f>
        <v>5.4523903595416832E-2</v>
      </c>
      <c r="CC115" s="130">
        <f t="shared" ref="CC115" si="603">U115/U126</f>
        <v>7.6794657762938229E-2</v>
      </c>
      <c r="CD115" s="131">
        <f t="shared" ref="CD115" si="604">V115/V126</f>
        <v>9.2536099247508649E-2</v>
      </c>
      <c r="CE115" s="132">
        <f t="shared" ref="CE115" si="605">W115/W126</f>
        <v>6.1924148275123207E-2</v>
      </c>
      <c r="CF115" s="129">
        <f t="shared" ref="CF115" si="606">X115/X126</f>
        <v>7.9497907949790794E-2</v>
      </c>
      <c r="CG115" s="130">
        <f t="shared" ref="CG115" si="607">Y115/Y126</f>
        <v>4.7870468145019357E-2</v>
      </c>
      <c r="CH115" s="131">
        <f t="shared" ref="CH115" si="608">Z115/Z126</f>
        <v>6.6473569876900798E-2</v>
      </c>
      <c r="CI115" s="129">
        <f t="shared" ref="CI115" si="609">AA115/AA126</f>
        <v>7.2557471264367818E-2</v>
      </c>
      <c r="CJ115" s="135">
        <f t="shared" ref="CJ115" si="610">AB115/AB126</f>
        <v>6.8470871417883744E-2</v>
      </c>
      <c r="CK115" s="136">
        <f t="shared" ref="CK115" si="611">AC115/AC126</f>
        <v>6.0769970185242508E-2</v>
      </c>
    </row>
    <row r="116" spans="1:89" x14ac:dyDescent="0.15">
      <c r="A116" s="146" t="s">
        <v>30</v>
      </c>
      <c r="B116" s="203">
        <v>393</v>
      </c>
      <c r="C116" s="197">
        <v>736</v>
      </c>
      <c r="D116" s="198">
        <v>242</v>
      </c>
      <c r="E116" s="199">
        <v>354</v>
      </c>
      <c r="F116" s="196">
        <v>349</v>
      </c>
      <c r="G116" s="200">
        <v>497</v>
      </c>
      <c r="H116" s="198">
        <v>660</v>
      </c>
      <c r="I116" s="199">
        <v>678</v>
      </c>
      <c r="J116" s="196">
        <v>178</v>
      </c>
      <c r="K116" s="197">
        <v>46</v>
      </c>
      <c r="L116" s="198">
        <v>343</v>
      </c>
      <c r="M116" s="196">
        <v>117</v>
      </c>
      <c r="N116" s="201">
        <v>494</v>
      </c>
      <c r="O116" s="204">
        <v>489</v>
      </c>
      <c r="P116" s="196">
        <v>330</v>
      </c>
      <c r="Q116" s="197">
        <v>308</v>
      </c>
      <c r="R116" s="198">
        <v>178</v>
      </c>
      <c r="S116" s="199">
        <v>25</v>
      </c>
      <c r="T116" s="196">
        <v>355</v>
      </c>
      <c r="U116" s="200">
        <v>385</v>
      </c>
      <c r="V116" s="198">
        <v>429</v>
      </c>
      <c r="W116" s="205">
        <v>254</v>
      </c>
      <c r="X116" s="196">
        <v>288</v>
      </c>
      <c r="Y116" s="200">
        <v>250</v>
      </c>
      <c r="Z116" s="198">
        <v>564</v>
      </c>
      <c r="AA116" s="196">
        <v>666</v>
      </c>
      <c r="AB116" s="172">
        <f t="shared" si="255"/>
        <v>4803</v>
      </c>
      <c r="AC116" s="173">
        <f t="shared" si="256"/>
        <v>4805</v>
      </c>
      <c r="BI116" s="146" t="s">
        <v>30</v>
      </c>
      <c r="BJ116" s="129">
        <f>B116/B126</f>
        <v>6.9680851063829791E-2</v>
      </c>
      <c r="BK116" s="130">
        <f t="shared" ref="BK116" si="612">C116/C126</f>
        <v>0.1131959397108582</v>
      </c>
      <c r="BL116" s="131">
        <f t="shared" ref="BL116" si="613">D116/D126</f>
        <v>7.423312883435583E-2</v>
      </c>
      <c r="BM116" s="132">
        <f t="shared" ref="BM116" si="614">E116/E126</f>
        <v>8.858858858858859E-2</v>
      </c>
      <c r="BN116" s="129">
        <f t="shared" ref="BN116" si="615">F116/F126</f>
        <v>6.5539906103286388E-2</v>
      </c>
      <c r="BO116" s="130">
        <f t="shared" ref="BO116" si="616">G116/G126</f>
        <v>0.10498521335023236</v>
      </c>
      <c r="BP116" s="131">
        <f t="shared" ref="BP116" si="617">H116/H126</f>
        <v>7.8683834048640919E-2</v>
      </c>
      <c r="BQ116" s="132">
        <f t="shared" ref="BQ116" si="618">I116/I126</f>
        <v>8.4192226499441206E-2</v>
      </c>
      <c r="BR116" s="129">
        <f t="shared" ref="BR116" si="619">J116/J126</f>
        <v>0.10107893242475866</v>
      </c>
      <c r="BS116" s="130">
        <f t="shared" ref="BS116" si="620">K116/K126</f>
        <v>3.1335149863760216E-2</v>
      </c>
      <c r="BT116" s="131">
        <f t="shared" ref="BT116" si="621">L116/L126</f>
        <v>9.0573012939001843E-2</v>
      </c>
      <c r="BU116" s="129">
        <f t="shared" ref="BU116" si="622">M116/M126</f>
        <v>3.214285714285714E-2</v>
      </c>
      <c r="BV116" s="133">
        <f t="shared" ref="BV116" si="623">N116/N126</f>
        <v>6.7699054405920236E-2</v>
      </c>
      <c r="BW116" s="134">
        <f t="shared" ref="BW116" si="624">O116/O126</f>
        <v>6.5699314792422414E-2</v>
      </c>
      <c r="BX116" s="129">
        <f t="shared" ref="BX116" si="625">P116/P126</f>
        <v>7.6459684893419838E-2</v>
      </c>
      <c r="BY116" s="130">
        <f t="shared" ref="BY116" si="626">Q116/Q126</f>
        <v>7.8073510773130544E-2</v>
      </c>
      <c r="BZ116" s="131">
        <f t="shared" ref="BZ116" si="627">R116/R126</f>
        <v>0.14320193081255028</v>
      </c>
      <c r="CA116" s="132">
        <f t="shared" ref="CA116" si="628">S116/S126</f>
        <v>2.6427061310782242E-2</v>
      </c>
      <c r="CB116" s="129">
        <f t="shared" ref="CB116" si="629">T116/T126</f>
        <v>7.0130383247728176E-2</v>
      </c>
      <c r="CC116" s="130">
        <f t="shared" ref="CC116" si="630">U116/U126</f>
        <v>8.0342237061769614E-2</v>
      </c>
      <c r="CD116" s="131">
        <f t="shared" ref="CD116" si="631">V116/V126</f>
        <v>8.7248322147651006E-2</v>
      </c>
      <c r="CE116" s="132">
        <f t="shared" ref="CE116" si="632">W116/W126</f>
        <v>5.4424683951146344E-2</v>
      </c>
      <c r="CF116" s="129">
        <f t="shared" ref="CF116" si="633">X116/X126</f>
        <v>8.0334728033472802E-2</v>
      </c>
      <c r="CG116" s="130">
        <f t="shared" ref="CG116" si="634">Y116/Y126</f>
        <v>8.7997184090109121E-2</v>
      </c>
      <c r="CH116" s="131">
        <f t="shared" ref="CH116" si="635">Z116/Z126</f>
        <v>8.1679942070963074E-2</v>
      </c>
      <c r="CI116" s="129">
        <f t="shared" ref="CI116" si="636">AA116/AA126</f>
        <v>7.9741379310344834E-2</v>
      </c>
      <c r="CJ116" s="135">
        <f t="shared" ref="CJ116" si="637">AB116/AB126</f>
        <v>7.8115343330188991E-2</v>
      </c>
      <c r="CK116" s="136">
        <f t="shared" ref="CK116" si="638">AC116/AC126</f>
        <v>7.8284103683670309E-2</v>
      </c>
    </row>
    <row r="117" spans="1:89" x14ac:dyDescent="0.15">
      <c r="A117" s="137" t="s">
        <v>31</v>
      </c>
      <c r="B117" s="206">
        <v>460</v>
      </c>
      <c r="C117" s="190">
        <v>630</v>
      </c>
      <c r="D117" s="191">
        <v>208</v>
      </c>
      <c r="E117" s="192">
        <v>300</v>
      </c>
      <c r="F117" s="189">
        <v>262</v>
      </c>
      <c r="G117" s="193">
        <v>532</v>
      </c>
      <c r="H117" s="191">
        <v>662</v>
      </c>
      <c r="I117" s="192">
        <v>608</v>
      </c>
      <c r="J117" s="189">
        <v>160</v>
      </c>
      <c r="K117" s="190">
        <v>43</v>
      </c>
      <c r="L117" s="191">
        <v>315</v>
      </c>
      <c r="M117" s="189">
        <v>100</v>
      </c>
      <c r="N117" s="194">
        <v>601</v>
      </c>
      <c r="O117" s="207">
        <v>449</v>
      </c>
      <c r="P117" s="189">
        <v>256</v>
      </c>
      <c r="Q117" s="190">
        <v>309</v>
      </c>
      <c r="R117" s="191">
        <v>124</v>
      </c>
      <c r="S117" s="192">
        <v>15</v>
      </c>
      <c r="T117" s="189">
        <v>291</v>
      </c>
      <c r="U117" s="193">
        <v>409</v>
      </c>
      <c r="V117" s="191">
        <v>484</v>
      </c>
      <c r="W117" s="208">
        <v>230</v>
      </c>
      <c r="X117" s="189">
        <v>283</v>
      </c>
      <c r="Y117" s="193">
        <v>169</v>
      </c>
      <c r="Z117" s="191">
        <v>426</v>
      </c>
      <c r="AA117" s="189">
        <v>635</v>
      </c>
      <c r="AB117" s="172">
        <f t="shared" si="255"/>
        <v>4532</v>
      </c>
      <c r="AC117" s="173">
        <f t="shared" si="256"/>
        <v>4429</v>
      </c>
      <c r="BI117" s="137" t="s">
        <v>31</v>
      </c>
      <c r="BJ117" s="129">
        <f>B117/B126</f>
        <v>8.1560283687943269E-2</v>
      </c>
      <c r="BK117" s="130">
        <f t="shared" ref="BK117" si="639">C117/C126</f>
        <v>9.6893263611196559E-2</v>
      </c>
      <c r="BL117" s="131">
        <f t="shared" ref="BL117" si="640">D117/D126</f>
        <v>6.3803680981595098E-2</v>
      </c>
      <c r="BM117" s="132">
        <f t="shared" ref="BM117" si="641">E117/E126</f>
        <v>7.5075075075075076E-2</v>
      </c>
      <c r="BN117" s="129">
        <f t="shared" ref="BN117" si="642">F117/F126</f>
        <v>4.9201877934272303E-2</v>
      </c>
      <c r="BO117" s="130">
        <f t="shared" ref="BO117" si="643">G117/G126</f>
        <v>0.11237853823405154</v>
      </c>
      <c r="BP117" s="131">
        <f t="shared" ref="BP117" si="644">H117/H126</f>
        <v>7.8922269909394369E-2</v>
      </c>
      <c r="BQ117" s="132">
        <f t="shared" ref="BQ117" si="645">I117/I126</f>
        <v>7.5499813734012169E-2</v>
      </c>
      <c r="BR117" s="129">
        <f t="shared" ref="BR117" si="646">J117/J126</f>
        <v>9.0857467348097673E-2</v>
      </c>
      <c r="BS117" s="130">
        <f t="shared" ref="BS117" si="647">K117/K126</f>
        <v>2.9291553133514985E-2</v>
      </c>
      <c r="BT117" s="131">
        <f t="shared" ref="BT117" si="648">L117/L126</f>
        <v>8.3179297597042512E-2</v>
      </c>
      <c r="BU117" s="129">
        <f t="shared" ref="BU117" si="649">M117/M126</f>
        <v>2.7472527472527472E-2</v>
      </c>
      <c r="BV117" s="133">
        <f t="shared" ref="BV117" si="650">N117/N126</f>
        <v>8.2362614773194467E-2</v>
      </c>
      <c r="BW117" s="134">
        <f t="shared" ref="BW117" si="651">O117/O126</f>
        <v>6.0325137713287652E-2</v>
      </c>
      <c r="BX117" s="129">
        <f t="shared" ref="BX117" si="652">P117/P126</f>
        <v>5.9314179796107508E-2</v>
      </c>
      <c r="BY117" s="130">
        <f t="shared" ref="BY117" si="653">Q117/Q126</f>
        <v>7.8326996197718629E-2</v>
      </c>
      <c r="BZ117" s="131">
        <f t="shared" ref="BZ117" si="654">R117/R126</f>
        <v>9.9758648431214805E-2</v>
      </c>
      <c r="CA117" s="132">
        <f t="shared" ref="CA117" si="655">S117/S126</f>
        <v>1.5856236786469344E-2</v>
      </c>
      <c r="CB117" s="129">
        <f t="shared" ref="CB117" si="656">T117/T126</f>
        <v>5.7487159225602526E-2</v>
      </c>
      <c r="CC117" s="130">
        <f t="shared" ref="CC117" si="657">U117/U126</f>
        <v>8.5350584307178637E-2</v>
      </c>
      <c r="CD117" s="131">
        <f t="shared" ref="CD117" si="658">V117/V126</f>
        <v>9.8434004474272932E-2</v>
      </c>
      <c r="CE117" s="132">
        <f t="shared" ref="CE117" si="659">W117/W126</f>
        <v>4.9282194128990785E-2</v>
      </c>
      <c r="CF117" s="129">
        <f t="shared" ref="CF117" si="660">X117/X126</f>
        <v>7.8940027894002784E-2</v>
      </c>
      <c r="CG117" s="130">
        <f t="shared" ref="CG117" si="661">Y117/Y126</f>
        <v>5.9486096444913761E-2</v>
      </c>
      <c r="CH117" s="131">
        <f t="shared" ref="CH117" si="662">Z117/Z126</f>
        <v>6.1694424330195508E-2</v>
      </c>
      <c r="CI117" s="129">
        <f t="shared" ref="CI117" si="663">AA117/AA126</f>
        <v>7.6029693486590041E-2</v>
      </c>
      <c r="CJ117" s="135">
        <f t="shared" ref="CJ117" si="664">AB117/AB126</f>
        <v>7.370783593013043E-2</v>
      </c>
      <c r="CK117" s="136">
        <f t="shared" ref="CK117" si="665">AC117/AC126</f>
        <v>7.2158230013522534E-2</v>
      </c>
    </row>
    <row r="118" spans="1:89" x14ac:dyDescent="0.15">
      <c r="A118" s="146" t="s">
        <v>32</v>
      </c>
      <c r="B118" s="203">
        <v>445</v>
      </c>
      <c r="C118" s="197">
        <v>548</v>
      </c>
      <c r="D118" s="198">
        <v>143</v>
      </c>
      <c r="E118" s="199">
        <v>285</v>
      </c>
      <c r="F118" s="196">
        <v>163</v>
      </c>
      <c r="G118" s="200">
        <v>581</v>
      </c>
      <c r="H118" s="198">
        <v>624</v>
      </c>
      <c r="I118" s="199">
        <v>716</v>
      </c>
      <c r="J118" s="196">
        <v>132</v>
      </c>
      <c r="K118" s="197">
        <v>42</v>
      </c>
      <c r="L118" s="198">
        <v>271</v>
      </c>
      <c r="M118" s="196">
        <v>116</v>
      </c>
      <c r="N118" s="201">
        <v>537</v>
      </c>
      <c r="O118" s="204">
        <v>403</v>
      </c>
      <c r="P118" s="196">
        <v>265</v>
      </c>
      <c r="Q118" s="197">
        <v>333</v>
      </c>
      <c r="R118" s="198">
        <v>102</v>
      </c>
      <c r="S118" s="199">
        <v>36</v>
      </c>
      <c r="T118" s="196">
        <v>241</v>
      </c>
      <c r="U118" s="200">
        <v>375</v>
      </c>
      <c r="V118" s="198">
        <v>536</v>
      </c>
      <c r="W118" s="205">
        <v>226</v>
      </c>
      <c r="X118" s="196">
        <v>324</v>
      </c>
      <c r="Y118" s="200">
        <v>185</v>
      </c>
      <c r="Z118" s="198">
        <v>334</v>
      </c>
      <c r="AA118" s="196">
        <v>787</v>
      </c>
      <c r="AB118" s="172">
        <f t="shared" si="255"/>
        <v>4117</v>
      </c>
      <c r="AC118" s="173">
        <f t="shared" si="256"/>
        <v>4633</v>
      </c>
      <c r="BI118" s="146" t="s">
        <v>32</v>
      </c>
      <c r="BJ118" s="129">
        <f>B118/B126</f>
        <v>7.8900709219858159E-2</v>
      </c>
      <c r="BK118" s="130">
        <f t="shared" ref="BK118" si="666">C118/C126</f>
        <v>8.4281759458628119E-2</v>
      </c>
      <c r="BL118" s="131">
        <f t="shared" ref="BL118" si="667">D118/D126</f>
        <v>4.3865030674846622E-2</v>
      </c>
      <c r="BM118" s="132">
        <f t="shared" ref="BM118" si="668">E118/E126</f>
        <v>7.1321321321321324E-2</v>
      </c>
      <c r="BN118" s="129">
        <f t="shared" ref="BN118" si="669">F118/F126</f>
        <v>3.0610328638497653E-2</v>
      </c>
      <c r="BO118" s="130">
        <f t="shared" ref="BO118" si="670">G118/G126</f>
        <v>0.1227291930713984</v>
      </c>
      <c r="BP118" s="131">
        <f t="shared" ref="BP118" si="671">H118/H126</f>
        <v>7.4391988555078684E-2</v>
      </c>
      <c r="BQ118" s="132">
        <f t="shared" ref="BQ118" si="672">I118/I126</f>
        <v>8.8910964857816965E-2</v>
      </c>
      <c r="BR118" s="129">
        <f t="shared" ref="BR118" si="673">J118/J126</f>
        <v>7.4957410562180582E-2</v>
      </c>
      <c r="BS118" s="130">
        <f t="shared" ref="BS118" si="674">K118/K126</f>
        <v>2.8610354223433242E-2</v>
      </c>
      <c r="BT118" s="131">
        <f t="shared" ref="BT118" si="675">L118/L126</f>
        <v>7.1560602059677847E-2</v>
      </c>
      <c r="BU118" s="129">
        <f t="shared" ref="BU118" si="676">M118/M126</f>
        <v>3.1868131868131866E-2</v>
      </c>
      <c r="BV118" s="133">
        <f t="shared" ref="BV118" si="677">N118/N126</f>
        <v>7.3591887076880913E-2</v>
      </c>
      <c r="BW118" s="134">
        <f t="shared" ref="BW118" si="678">O118/O126</f>
        <v>5.4144834072282683E-2</v>
      </c>
      <c r="BX118" s="129">
        <f t="shared" ref="BX118" si="679">P118/P126</f>
        <v>6.139944392956441E-2</v>
      </c>
      <c r="BY118" s="130">
        <f t="shared" ref="BY118" si="680">Q118/Q126</f>
        <v>8.4410646387832702E-2</v>
      </c>
      <c r="BZ118" s="131">
        <f t="shared" ref="BZ118" si="681">R118/R126</f>
        <v>8.2059533386967018E-2</v>
      </c>
      <c r="CA118" s="132">
        <f t="shared" ref="CA118" si="682">S118/S126</f>
        <v>3.8054968287526428E-2</v>
      </c>
      <c r="CB118" s="129">
        <f t="shared" ref="CB118" si="683">T118/T126</f>
        <v>4.7609640458316872E-2</v>
      </c>
      <c r="CC118" s="130">
        <f t="shared" ref="CC118" si="684">U118/U126</f>
        <v>7.8255425709515866E-2</v>
      </c>
      <c r="CD118" s="131">
        <f t="shared" ref="CD118" si="685">V118/V126</f>
        <v>0.1090095586739882</v>
      </c>
      <c r="CE118" s="132">
        <f t="shared" ref="CE118" si="686">W118/W126</f>
        <v>4.8425112491964857E-2</v>
      </c>
      <c r="CF118" s="129">
        <f t="shared" ref="CF118" si="687">X118/X126</f>
        <v>9.0376569037656909E-2</v>
      </c>
      <c r="CG118" s="130">
        <f t="shared" ref="CG118" si="688">Y118/Y126</f>
        <v>6.5117916226680742E-2</v>
      </c>
      <c r="CH118" s="131">
        <f t="shared" ref="CH118" si="689">Z118/Z126</f>
        <v>4.8370745836350468E-2</v>
      </c>
      <c r="CI118" s="129">
        <f t="shared" ref="CI118" si="690">AA118/AA126</f>
        <v>9.4228927203065138E-2</v>
      </c>
      <c r="CJ118" s="135">
        <f t="shared" ref="CJ118" si="691">AB118/AB126</f>
        <v>6.6958331978011251E-2</v>
      </c>
      <c r="CK118" s="136">
        <f t="shared" ref="CK118" si="692">AC118/AC126</f>
        <v>7.5481842323921869E-2</v>
      </c>
    </row>
    <row r="119" spans="1:89" x14ac:dyDescent="0.15">
      <c r="A119" s="137" t="s">
        <v>33</v>
      </c>
      <c r="B119" s="206">
        <v>160</v>
      </c>
      <c r="C119" s="190">
        <v>438</v>
      </c>
      <c r="D119" s="191">
        <v>61</v>
      </c>
      <c r="E119" s="192">
        <v>301</v>
      </c>
      <c r="F119" s="189">
        <v>120</v>
      </c>
      <c r="G119" s="193">
        <v>411</v>
      </c>
      <c r="H119" s="191">
        <v>241</v>
      </c>
      <c r="I119" s="192">
        <v>432</v>
      </c>
      <c r="J119" s="189">
        <v>68</v>
      </c>
      <c r="K119" s="190">
        <v>36</v>
      </c>
      <c r="L119" s="191">
        <v>225</v>
      </c>
      <c r="M119" s="189">
        <v>114</v>
      </c>
      <c r="N119" s="194">
        <v>445</v>
      </c>
      <c r="O119" s="207">
        <v>339</v>
      </c>
      <c r="P119" s="189">
        <v>172</v>
      </c>
      <c r="Q119" s="190">
        <v>285</v>
      </c>
      <c r="R119" s="191">
        <v>34</v>
      </c>
      <c r="S119" s="192">
        <v>16</v>
      </c>
      <c r="T119" s="189">
        <v>143</v>
      </c>
      <c r="U119" s="193">
        <v>285</v>
      </c>
      <c r="V119" s="191">
        <v>398</v>
      </c>
      <c r="W119" s="208">
        <v>124</v>
      </c>
      <c r="X119" s="189">
        <v>99</v>
      </c>
      <c r="Y119" s="193">
        <v>131</v>
      </c>
      <c r="Z119" s="191">
        <v>194</v>
      </c>
      <c r="AA119" s="189">
        <v>471</v>
      </c>
      <c r="AB119" s="172">
        <f t="shared" si="255"/>
        <v>2360</v>
      </c>
      <c r="AC119" s="173">
        <f t="shared" si="256"/>
        <v>3383</v>
      </c>
      <c r="BI119" s="137" t="s">
        <v>33</v>
      </c>
      <c r="BJ119" s="129">
        <f>B119/B126</f>
        <v>2.8368794326241134E-2</v>
      </c>
      <c r="BK119" s="130">
        <f t="shared" ref="BK119" si="693">C119/C126</f>
        <v>6.7363888034450939E-2</v>
      </c>
      <c r="BL119" s="131">
        <f t="shared" ref="BL119" si="694">D119/D126</f>
        <v>1.8711656441717791E-2</v>
      </c>
      <c r="BM119" s="132">
        <f t="shared" ref="BM119" si="695">E119/E126</f>
        <v>7.5325325325325321E-2</v>
      </c>
      <c r="BN119" s="129">
        <f t="shared" ref="BN119" si="696">F119/F126</f>
        <v>2.2535211267605635E-2</v>
      </c>
      <c r="BO119" s="130">
        <f t="shared" ref="BO119" si="697">G119/G126</f>
        <v>8.681875792141952E-2</v>
      </c>
      <c r="BP119" s="131">
        <f t="shared" ref="BP119" si="698">H119/H126</f>
        <v>2.8731521220791607E-2</v>
      </c>
      <c r="BQ119" s="132">
        <f t="shared" ref="BQ119" si="699">I119/I126</f>
        <v>5.364460449521917E-2</v>
      </c>
      <c r="BR119" s="129">
        <f t="shared" ref="BR119" si="700">J119/J126</f>
        <v>3.8614423622941513E-2</v>
      </c>
      <c r="BS119" s="130">
        <f t="shared" ref="BS119" si="701">K119/K126</f>
        <v>2.4523160762942781E-2</v>
      </c>
      <c r="BT119" s="131">
        <f t="shared" ref="BT119" si="702">L119/L126</f>
        <v>5.9413783997887507E-2</v>
      </c>
      <c r="BU119" s="129">
        <f t="shared" ref="BU119" si="703">M119/M126</f>
        <v>3.1318681318681318E-2</v>
      </c>
      <c r="BV119" s="133">
        <f t="shared" ref="BV119" si="704">N119/N126</f>
        <v>6.0983966013430174E-2</v>
      </c>
      <c r="BW119" s="134">
        <f t="shared" ref="BW119" si="705">O119/O126</f>
        <v>4.554615074566707E-2</v>
      </c>
      <c r="BX119" s="129">
        <f t="shared" ref="BX119" si="706">P119/P126</f>
        <v>3.9851714550509731E-2</v>
      </c>
      <c r="BY119" s="130">
        <f t="shared" ref="BY119" si="707">Q119/Q126</f>
        <v>7.2243346007604556E-2</v>
      </c>
      <c r="BZ119" s="131">
        <f t="shared" ref="BZ119" si="708">R119/R126</f>
        <v>2.7353177795655673E-2</v>
      </c>
      <c r="CA119" s="132">
        <f t="shared" ref="CA119" si="709">S119/S126</f>
        <v>1.6913319238900635E-2</v>
      </c>
      <c r="CB119" s="129">
        <f t="shared" ref="CB119" si="710">T119/T126</f>
        <v>2.8249703674436983E-2</v>
      </c>
      <c r="CC119" s="130">
        <f t="shared" ref="CC119" si="711">U119/U126</f>
        <v>5.9474123539232052E-2</v>
      </c>
      <c r="CD119" s="131">
        <f t="shared" ref="CD119" si="712">V119/V126</f>
        <v>8.0943664836282292E-2</v>
      </c>
      <c r="CE119" s="132">
        <f t="shared" ref="CE119" si="713">W119/W126</f>
        <v>2.656953074780373E-2</v>
      </c>
      <c r="CF119" s="129">
        <f t="shared" ref="CF119" si="714">X119/X126</f>
        <v>2.7615062761506277E-2</v>
      </c>
      <c r="CG119" s="130">
        <f t="shared" ref="CG119" si="715">Y119/Y126</f>
        <v>4.611052446321718E-2</v>
      </c>
      <c r="CH119" s="131">
        <f t="shared" ref="CH119" si="716">Z119/Z126</f>
        <v>2.8095582910934107E-2</v>
      </c>
      <c r="CI119" s="129">
        <f t="shared" ref="CI119" si="717">AA119/AA126</f>
        <v>5.6393678160919537E-2</v>
      </c>
      <c r="CJ119" s="135">
        <f t="shared" ref="CJ119" si="718">AB119/AB126</f>
        <v>3.8382721269882576E-2</v>
      </c>
      <c r="CK119" s="136">
        <f t="shared" ref="CK119" si="719">AC119/AC126</f>
        <v>5.5116570814122093E-2</v>
      </c>
    </row>
    <row r="120" spans="1:89" x14ac:dyDescent="0.15">
      <c r="A120" s="146" t="s">
        <v>34</v>
      </c>
      <c r="B120" s="203">
        <v>7</v>
      </c>
      <c r="C120" s="197">
        <v>231</v>
      </c>
      <c r="D120" s="198">
        <v>6</v>
      </c>
      <c r="E120" s="199">
        <v>156</v>
      </c>
      <c r="F120" s="196">
        <v>22</v>
      </c>
      <c r="G120" s="200">
        <v>242</v>
      </c>
      <c r="H120" s="198">
        <v>56</v>
      </c>
      <c r="I120" s="199">
        <v>249</v>
      </c>
      <c r="J120" s="196">
        <v>17</v>
      </c>
      <c r="K120" s="197">
        <v>39</v>
      </c>
      <c r="L120" s="198">
        <v>279</v>
      </c>
      <c r="M120" s="196">
        <v>38</v>
      </c>
      <c r="N120" s="201">
        <v>130</v>
      </c>
      <c r="O120" s="204">
        <v>106</v>
      </c>
      <c r="P120" s="196">
        <v>52</v>
      </c>
      <c r="Q120" s="197">
        <v>86</v>
      </c>
      <c r="R120" s="198">
        <v>20</v>
      </c>
      <c r="S120" s="199">
        <v>23</v>
      </c>
      <c r="T120" s="196">
        <v>47</v>
      </c>
      <c r="U120" s="200">
        <v>130</v>
      </c>
      <c r="V120" s="198">
        <v>77</v>
      </c>
      <c r="W120" s="205">
        <v>53</v>
      </c>
      <c r="X120" s="196">
        <v>30</v>
      </c>
      <c r="Y120" s="200">
        <v>60</v>
      </c>
      <c r="Z120" s="198">
        <v>124</v>
      </c>
      <c r="AA120" s="196">
        <v>220</v>
      </c>
      <c r="AB120" s="172">
        <f t="shared" si="255"/>
        <v>867</v>
      </c>
      <c r="AC120" s="173">
        <f t="shared" si="256"/>
        <v>1633</v>
      </c>
      <c r="BI120" s="146" t="s">
        <v>34</v>
      </c>
      <c r="BJ120" s="129">
        <f>B120/B126</f>
        <v>1.2411347517730497E-3</v>
      </c>
      <c r="BK120" s="130">
        <f t="shared" ref="BK120" si="720">C120/C126</f>
        <v>3.5527529990772071E-2</v>
      </c>
      <c r="BL120" s="131">
        <f t="shared" ref="BL120" si="721">D120/D126</f>
        <v>1.8404907975460123E-3</v>
      </c>
      <c r="BM120" s="132">
        <f t="shared" ref="BM120" si="722">E120/E126</f>
        <v>3.903903903903904E-2</v>
      </c>
      <c r="BN120" s="129">
        <f t="shared" ref="BN120" si="723">F120/F126</f>
        <v>4.1314553990610325E-3</v>
      </c>
      <c r="BO120" s="130">
        <f t="shared" ref="BO120" si="724">G120/G126</f>
        <v>5.111956062526405E-2</v>
      </c>
      <c r="BP120" s="131">
        <f t="shared" ref="BP120" si="725">H120/H126</f>
        <v>6.6762041010968052E-3</v>
      </c>
      <c r="BQ120" s="132">
        <f t="shared" ref="BQ120" si="726">I120/I126</f>
        <v>3.0920153979883274E-2</v>
      </c>
      <c r="BR120" s="129">
        <f t="shared" ref="BR120" si="727">J120/J126</f>
        <v>9.6536059057353782E-3</v>
      </c>
      <c r="BS120" s="130">
        <f t="shared" ref="BS120" si="728">K120/K126</f>
        <v>2.6566757493188011E-2</v>
      </c>
      <c r="BT120" s="131">
        <f t="shared" ref="BT120" si="729">L120/L126</f>
        <v>7.3673092157380507E-2</v>
      </c>
      <c r="BU120" s="129">
        <f t="shared" ref="BU120" si="730">M120/M126</f>
        <v>1.0439560439560439E-2</v>
      </c>
      <c r="BV120" s="133">
        <f t="shared" ref="BV120" si="731">N120/N126</f>
        <v>1.7815540633136905E-2</v>
      </c>
      <c r="BW120" s="134">
        <f t="shared" ref="BW120" si="732">O120/O126</f>
        <v>1.4241569259707107E-2</v>
      </c>
      <c r="BX120" s="129">
        <f t="shared" ref="BX120" si="733">P120/P126</f>
        <v>1.2048192771084338E-2</v>
      </c>
      <c r="BY120" s="130">
        <f t="shared" ref="BY120" si="734">Q120/Q126</f>
        <v>2.1799746514575412E-2</v>
      </c>
      <c r="BZ120" s="131">
        <f t="shared" ref="BZ120" si="735">R120/R126</f>
        <v>1.6090104585679808E-2</v>
      </c>
      <c r="CA120" s="132">
        <f t="shared" ref="CA120" si="736">S120/S126</f>
        <v>2.4312896405919663E-2</v>
      </c>
      <c r="CB120" s="129">
        <f t="shared" ref="CB120" si="737">T120/T126</f>
        <v>9.2848676412485183E-3</v>
      </c>
      <c r="CC120" s="130">
        <f t="shared" ref="CC120" si="738">U120/U126</f>
        <v>2.7128547579298831E-2</v>
      </c>
      <c r="CD120" s="131">
        <f t="shared" ref="CD120" si="739">V120/V126</f>
        <v>1.5659955257270694E-2</v>
      </c>
      <c r="CE120" s="132">
        <f t="shared" ref="CE120" si="740">W120/W126</f>
        <v>1.1356331690593529E-2</v>
      </c>
      <c r="CF120" s="129">
        <f t="shared" ref="CF120" si="741">X120/X126</f>
        <v>8.368200836820083E-3</v>
      </c>
      <c r="CG120" s="130">
        <f t="shared" ref="CG120" si="742">Y120/Y126</f>
        <v>2.1119324181626188E-2</v>
      </c>
      <c r="CH120" s="131">
        <f t="shared" ref="CH120" si="743">Z120/Z126</f>
        <v>1.7958001448225923E-2</v>
      </c>
      <c r="CI120" s="129">
        <f t="shared" ref="CI120" si="744">AA120/AA126</f>
        <v>2.6340996168582376E-2</v>
      </c>
      <c r="CJ120" s="135">
        <f t="shared" ref="CJ120" si="745">AB120/AB126</f>
        <v>1.4100770907198386E-2</v>
      </c>
      <c r="CK120" s="136">
        <f t="shared" ref="CK120" si="746">AC120/AC126</f>
        <v>2.6605190700402417E-2</v>
      </c>
    </row>
    <row r="121" spans="1:89" x14ac:dyDescent="0.15">
      <c r="A121" s="137" t="s">
        <v>35</v>
      </c>
      <c r="B121" s="206">
        <v>0</v>
      </c>
      <c r="C121" s="190">
        <v>61</v>
      </c>
      <c r="D121" s="191">
        <v>1</v>
      </c>
      <c r="E121" s="192">
        <v>49</v>
      </c>
      <c r="F121" s="189">
        <v>0</v>
      </c>
      <c r="G121" s="193">
        <v>20</v>
      </c>
      <c r="H121" s="191">
        <v>9</v>
      </c>
      <c r="I121" s="192">
        <v>36</v>
      </c>
      <c r="J121" s="189">
        <v>2</v>
      </c>
      <c r="K121" s="190">
        <v>3</v>
      </c>
      <c r="L121" s="191">
        <v>13</v>
      </c>
      <c r="M121" s="189">
        <v>4</v>
      </c>
      <c r="N121" s="194">
        <v>8</v>
      </c>
      <c r="O121" s="207">
        <v>13</v>
      </c>
      <c r="P121" s="189">
        <v>1</v>
      </c>
      <c r="Q121" s="190">
        <v>5</v>
      </c>
      <c r="R121" s="191">
        <v>1</v>
      </c>
      <c r="S121" s="192">
        <v>2</v>
      </c>
      <c r="T121" s="189">
        <v>8</v>
      </c>
      <c r="U121" s="193">
        <v>5</v>
      </c>
      <c r="V121" s="191">
        <v>2</v>
      </c>
      <c r="W121" s="208">
        <v>11</v>
      </c>
      <c r="X121" s="189">
        <v>5</v>
      </c>
      <c r="Y121" s="193">
        <v>9</v>
      </c>
      <c r="Z121" s="191">
        <v>8</v>
      </c>
      <c r="AA121" s="189">
        <v>57</v>
      </c>
      <c r="AB121" s="172">
        <f t="shared" si="255"/>
        <v>58</v>
      </c>
      <c r="AC121" s="173">
        <f t="shared" si="256"/>
        <v>275</v>
      </c>
      <c r="BI121" s="137" t="s">
        <v>35</v>
      </c>
      <c r="BJ121" s="129">
        <f>B121/B126</f>
        <v>0</v>
      </c>
      <c r="BK121" s="130">
        <f t="shared" ref="BK121" si="747">C121/C126</f>
        <v>9.3817286988618891E-3</v>
      </c>
      <c r="BL121" s="131">
        <f t="shared" ref="BL121" si="748">D121/D126</f>
        <v>3.0674846625766873E-4</v>
      </c>
      <c r="BM121" s="132">
        <f t="shared" ref="BM121" si="749">E121/E126</f>
        <v>1.2262262262262262E-2</v>
      </c>
      <c r="BN121" s="129">
        <f t="shared" ref="BN121" si="750">F121/F126</f>
        <v>0</v>
      </c>
      <c r="BO121" s="130">
        <f t="shared" ref="BO121" si="751">G121/G126</f>
        <v>4.2247570764681027E-3</v>
      </c>
      <c r="BP121" s="131">
        <f t="shared" ref="BP121" si="752">H121/H126</f>
        <v>1.0729613733905579E-3</v>
      </c>
      <c r="BQ121" s="132">
        <f t="shared" ref="BQ121" si="753">I121/I126</f>
        <v>4.4703837079349308E-3</v>
      </c>
      <c r="BR121" s="129">
        <f t="shared" ref="BR121" si="754">J121/J126</f>
        <v>1.1357183418512209E-3</v>
      </c>
      <c r="BS121" s="130">
        <f t="shared" ref="BS121" si="755">K121/K126</f>
        <v>2.0435967302452314E-3</v>
      </c>
      <c r="BT121" s="131">
        <f t="shared" ref="BT121" si="756">L121/L126</f>
        <v>3.4327964087668339E-3</v>
      </c>
      <c r="BU121" s="129">
        <f t="shared" ref="BU121" si="757">M121/M126</f>
        <v>1.0989010989010989E-3</v>
      </c>
      <c r="BV121" s="133">
        <f t="shared" ref="BV121" si="758">N121/N126</f>
        <v>1.0963409620391941E-3</v>
      </c>
      <c r="BW121" s="134">
        <f t="shared" ref="BW121" si="759">O121/O126</f>
        <v>1.7466075507187962E-3</v>
      </c>
      <c r="BX121" s="129">
        <f t="shared" ref="BX121" si="760">P121/P126</f>
        <v>2.3169601482854495E-4</v>
      </c>
      <c r="BY121" s="130">
        <f t="shared" ref="BY121" si="761">Q121/Q126</f>
        <v>1.2674271229404308E-3</v>
      </c>
      <c r="BZ121" s="131">
        <f t="shared" ref="BZ121" si="762">R121/R126</f>
        <v>8.045052292839903E-4</v>
      </c>
      <c r="CA121" s="132">
        <f t="shared" ref="CA121" si="763">S121/S126</f>
        <v>2.1141649048625794E-3</v>
      </c>
      <c r="CB121" s="129">
        <f t="shared" ref="CB121" si="764">T121/T126</f>
        <v>1.5804030027657052E-3</v>
      </c>
      <c r="CC121" s="130">
        <f t="shared" ref="CC121" si="765">U121/U126</f>
        <v>1.0434056761268781E-3</v>
      </c>
      <c r="CD121" s="131">
        <f t="shared" ref="CD121" si="766">V121/V126</f>
        <v>4.0675208460443362E-4</v>
      </c>
      <c r="CE121" s="132">
        <f t="shared" ref="CE121" si="767">W121/W126</f>
        <v>2.3569745018212985E-3</v>
      </c>
      <c r="CF121" s="129">
        <f t="shared" ref="CF121" si="768">X121/X126</f>
        <v>1.3947001394700139E-3</v>
      </c>
      <c r="CG121" s="130">
        <f t="shared" ref="CG121" si="769">Y121/Y126</f>
        <v>3.1678986272439284E-3</v>
      </c>
      <c r="CH121" s="131">
        <f t="shared" ref="CH121" si="770">Z121/Z126</f>
        <v>1.1585807385952208E-3</v>
      </c>
      <c r="CI121" s="129">
        <f t="shared" ref="CI121" si="771">AA121/AA126</f>
        <v>6.8247126436781613E-3</v>
      </c>
      <c r="CJ121" s="135">
        <f t="shared" ref="CJ121" si="772">AB121/AB126</f>
        <v>9.4330416680219885E-4</v>
      </c>
      <c r="CK121" s="136">
        <f t="shared" ref="CK121" si="773">AC121/AC126</f>
        <v>4.4803597321559493E-3</v>
      </c>
    </row>
    <row r="122" spans="1:89" x14ac:dyDescent="0.15">
      <c r="A122" s="146" t="s">
        <v>36</v>
      </c>
      <c r="B122" s="203">
        <v>0</v>
      </c>
      <c r="C122" s="197">
        <v>1</v>
      </c>
      <c r="D122" s="198">
        <v>0</v>
      </c>
      <c r="E122" s="199">
        <v>2</v>
      </c>
      <c r="F122" s="196">
        <v>0</v>
      </c>
      <c r="G122" s="200">
        <v>0</v>
      </c>
      <c r="H122" s="198">
        <v>0</v>
      </c>
      <c r="I122" s="199">
        <v>1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4</v>
      </c>
      <c r="BI122" s="146" t="s">
        <v>36</v>
      </c>
      <c r="BJ122" s="129">
        <f>B122/B126</f>
        <v>0</v>
      </c>
      <c r="BK122" s="130">
        <f t="shared" ref="BK122" si="774">C122/C126</f>
        <v>1.5379883112888343E-4</v>
      </c>
      <c r="BL122" s="131">
        <f t="shared" ref="BL122" si="775">D122/D126</f>
        <v>0</v>
      </c>
      <c r="BM122" s="132">
        <f t="shared" ref="BM122" si="776">E122/E126</f>
        <v>5.005005005005005E-4</v>
      </c>
      <c r="BN122" s="129">
        <f t="shared" ref="BN122" si="777">F122/F126</f>
        <v>0</v>
      </c>
      <c r="BO122" s="130">
        <f t="shared" ref="BO122" si="778">G122/G126</f>
        <v>0</v>
      </c>
      <c r="BP122" s="131">
        <f t="shared" ref="BP122" si="779">H122/H126</f>
        <v>0</v>
      </c>
      <c r="BQ122" s="132">
        <f t="shared" ref="BQ122" si="780">I122/I126</f>
        <v>1.2417732522041475E-4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6.5168868831359258E-5</v>
      </c>
    </row>
    <row r="123" spans="1:89" x14ac:dyDescent="0.15">
      <c r="A123" s="137" t="s">
        <v>37</v>
      </c>
      <c r="B123" s="59">
        <v>0</v>
      </c>
      <c r="C123" s="60">
        <v>0</v>
      </c>
      <c r="D123" s="139">
        <v>0</v>
      </c>
      <c r="E123" s="140">
        <v>0</v>
      </c>
      <c r="F123" s="138">
        <v>0</v>
      </c>
      <c r="G123" s="141">
        <v>0</v>
      </c>
      <c r="H123" s="139">
        <v>0</v>
      </c>
      <c r="I123" s="140">
        <v>0</v>
      </c>
      <c r="J123" s="138">
        <v>0</v>
      </c>
      <c r="K123" s="141">
        <v>0</v>
      </c>
      <c r="L123" s="139">
        <v>0</v>
      </c>
      <c r="M123" s="138">
        <v>0</v>
      </c>
      <c r="N123" s="142">
        <v>0</v>
      </c>
      <c r="O123" s="143">
        <v>0</v>
      </c>
      <c r="P123" s="138">
        <v>0</v>
      </c>
      <c r="Q123" s="141">
        <v>0</v>
      </c>
      <c r="R123" s="139"/>
      <c r="S123" s="140">
        <v>0</v>
      </c>
      <c r="T123" s="138">
        <v>0</v>
      </c>
      <c r="U123" s="141">
        <v>0</v>
      </c>
      <c r="V123" s="139">
        <v>0</v>
      </c>
      <c r="W123" s="140">
        <v>0</v>
      </c>
      <c r="X123" s="138">
        <v>0</v>
      </c>
      <c r="Y123" s="141">
        <v>0</v>
      </c>
      <c r="Z123" s="144">
        <v>0</v>
      </c>
      <c r="AA123" s="145">
        <v>0</v>
      </c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15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4" thickBot="1" x14ac:dyDescent="0.2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5" thickTop="1" thickBot="1" x14ac:dyDescent="0.2">
      <c r="A126" s="269" t="s">
        <v>13</v>
      </c>
      <c r="B126" s="20">
        <f t="shared" ref="B126" si="882">SUM(B103:B125)</f>
        <v>5640</v>
      </c>
      <c r="C126" s="21">
        <f t="shared" ref="C126" si="883">SUM(C103:C125)</f>
        <v>6502</v>
      </c>
      <c r="D126" s="20">
        <f t="shared" ref="D126" si="884">SUM(D103:D125)</f>
        <v>3260</v>
      </c>
      <c r="E126" s="21">
        <f t="shared" ref="E126" si="885">SUM(E103:E125)</f>
        <v>3996</v>
      </c>
      <c r="F126" s="20">
        <f t="shared" ref="F126" si="886">SUM(F103:F125)</f>
        <v>5325</v>
      </c>
      <c r="G126" s="21">
        <f t="shared" ref="G126" si="887">SUM(G103:G125)</f>
        <v>4734</v>
      </c>
      <c r="H126" s="20">
        <f t="shared" ref="H126" si="888">SUM(H103:H125)</f>
        <v>8388</v>
      </c>
      <c r="I126" s="21">
        <f t="shared" ref="I126" si="889">SUM(I103:I125)</f>
        <v>8053</v>
      </c>
      <c r="J126" s="20">
        <f t="shared" ref="J126" si="890">SUM(J103:J125)</f>
        <v>1761</v>
      </c>
      <c r="K126" s="21">
        <f t="shared" ref="K126" si="891">SUM(K103:K125)</f>
        <v>1468</v>
      </c>
      <c r="L126" s="20">
        <f t="shared" ref="L126" si="892">SUM(L103:L125)</f>
        <v>3787</v>
      </c>
      <c r="M126" s="21">
        <f t="shared" ref="M126" si="893">SUM(M103:M125)</f>
        <v>3640</v>
      </c>
      <c r="N126" s="20">
        <f t="shared" ref="N126" si="894">SUM(N103:N125)</f>
        <v>7297</v>
      </c>
      <c r="O126" s="21">
        <f t="shared" ref="O126" si="895">SUM(O103:O125)</f>
        <v>7443</v>
      </c>
      <c r="P126" s="20">
        <f t="shared" ref="P126" si="896">SUM(P103:P125)</f>
        <v>4316</v>
      </c>
      <c r="Q126" s="21">
        <f t="shared" ref="Q126" si="897">SUM(Q103:Q125)</f>
        <v>3945</v>
      </c>
      <c r="R126" s="20">
        <f t="shared" ref="R126" si="898">SUM(R103:R125)</f>
        <v>1243</v>
      </c>
      <c r="S126" s="21">
        <f t="shared" ref="S126" si="899">SUM(S103:S125)</f>
        <v>946</v>
      </c>
      <c r="T126" s="20">
        <f t="shared" ref="T126" si="900">SUM(T103:T125)</f>
        <v>5062</v>
      </c>
      <c r="U126" s="21">
        <f t="shared" ref="U126" si="901">SUM(U103:U125)</f>
        <v>4792</v>
      </c>
      <c r="V126" s="20">
        <f t="shared" ref="V126" si="902">SUM(V103:V125)</f>
        <v>4917</v>
      </c>
      <c r="W126" s="21">
        <f t="shared" ref="W126" si="903">SUM(W103:W125)</f>
        <v>4667</v>
      </c>
      <c r="X126" s="20">
        <f t="shared" ref="X126" si="904">SUM(X103:X125)</f>
        <v>3585</v>
      </c>
      <c r="Y126" s="21">
        <f t="shared" ref="Y126" si="905">SUM(Y103:Y125)</f>
        <v>2841</v>
      </c>
      <c r="Z126" s="20">
        <f t="shared" ref="Z126" si="906">SUM(Z103:Z125)</f>
        <v>6905</v>
      </c>
      <c r="AA126" s="21">
        <f t="shared" ref="AA126" si="907">SUM(AA103:AA125)</f>
        <v>8352</v>
      </c>
      <c r="AB126" s="174">
        <f t="shared" ref="AB126:AC126" si="908">SUM(AB102:AB125)</f>
        <v>61486</v>
      </c>
      <c r="AC126" s="175">
        <f t="shared" si="908"/>
        <v>61379</v>
      </c>
      <c r="BI126" s="269" t="s">
        <v>13</v>
      </c>
      <c r="BJ126" s="155">
        <f>SUM(BJ102:BJ125)</f>
        <v>0.99999999999999989</v>
      </c>
      <c r="BK126" s="156">
        <f t="shared" ref="BK126:CK126" si="909">SUM(BK102:BK125)</f>
        <v>1</v>
      </c>
      <c r="BL126" s="155">
        <f t="shared" si="909"/>
        <v>1</v>
      </c>
      <c r="BM126" s="156">
        <f t="shared" si="909"/>
        <v>0.99999999999999989</v>
      </c>
      <c r="BN126" s="155">
        <f t="shared" si="909"/>
        <v>1.0000000000000002</v>
      </c>
      <c r="BO126" s="156">
        <f t="shared" si="909"/>
        <v>1</v>
      </c>
      <c r="BP126" s="155">
        <f t="shared" si="909"/>
        <v>0.99999999999999989</v>
      </c>
      <c r="BQ126" s="156">
        <f t="shared" si="909"/>
        <v>0.99999999999999989</v>
      </c>
      <c r="BR126" s="155">
        <f t="shared" si="909"/>
        <v>0.99999999999999989</v>
      </c>
      <c r="BS126" s="156">
        <f t="shared" si="909"/>
        <v>0.99999999999999989</v>
      </c>
      <c r="BT126" s="155">
        <f t="shared" si="909"/>
        <v>1</v>
      </c>
      <c r="BU126" s="156">
        <f t="shared" si="909"/>
        <v>0.99999999999999989</v>
      </c>
      <c r="BV126" s="155">
        <f t="shared" si="909"/>
        <v>0.99999999999999989</v>
      </c>
      <c r="BW126" s="156">
        <f t="shared" si="909"/>
        <v>1</v>
      </c>
      <c r="BX126" s="155">
        <f t="shared" si="909"/>
        <v>1</v>
      </c>
      <c r="BY126" s="156">
        <f t="shared" si="909"/>
        <v>0.99999999999999989</v>
      </c>
      <c r="BZ126" s="155">
        <f t="shared" si="909"/>
        <v>1</v>
      </c>
      <c r="CA126" s="156">
        <f t="shared" si="909"/>
        <v>1</v>
      </c>
      <c r="CB126" s="155">
        <f t="shared" si="909"/>
        <v>1</v>
      </c>
      <c r="CC126" s="156">
        <f t="shared" si="909"/>
        <v>1</v>
      </c>
      <c r="CD126" s="155">
        <f t="shared" si="909"/>
        <v>0.99999999999999989</v>
      </c>
      <c r="CE126" s="156">
        <f t="shared" si="909"/>
        <v>1.0000000000000002</v>
      </c>
      <c r="CF126" s="155">
        <f t="shared" si="909"/>
        <v>1.0000000000000002</v>
      </c>
      <c r="CG126" s="156">
        <f t="shared" si="909"/>
        <v>1</v>
      </c>
      <c r="CH126" s="155">
        <f t="shared" si="909"/>
        <v>0.99999999999999989</v>
      </c>
      <c r="CI126" s="156">
        <f t="shared" si="909"/>
        <v>0.99999999999999989</v>
      </c>
      <c r="CJ126" s="155">
        <f t="shared" si="909"/>
        <v>1</v>
      </c>
      <c r="CK126" s="156">
        <f t="shared" si="909"/>
        <v>1.0000000000000002</v>
      </c>
    </row>
    <row r="127" spans="1:89" ht="14" thickTop="1" x14ac:dyDescent="0.15">
      <c r="A127" s="187"/>
    </row>
    <row r="129" spans="1:89" x14ac:dyDescent="0.15">
      <c r="A129" s="296">
        <f>+A98+1</f>
        <v>44079</v>
      </c>
      <c r="B129" s="296"/>
      <c r="C129" s="296"/>
      <c r="D129" s="296"/>
      <c r="BI129" s="301">
        <f>+BI98+1</f>
        <v>44079</v>
      </c>
      <c r="BJ129" s="301"/>
      <c r="BK129" s="301"/>
      <c r="BL129" s="301"/>
    </row>
    <row r="130" spans="1:89" ht="14" thickBot="1" x14ac:dyDescent="0.2">
      <c r="AE130" s="272" t="s">
        <v>84</v>
      </c>
    </row>
    <row r="131" spans="1:89" ht="15" thickTop="1" thickBot="1" x14ac:dyDescent="0.2">
      <c r="A131" s="292" t="s">
        <v>0</v>
      </c>
      <c r="B131" s="294" t="s">
        <v>1</v>
      </c>
      <c r="C131" s="295"/>
      <c r="D131" s="294" t="s">
        <v>2</v>
      </c>
      <c r="E131" s="295"/>
      <c r="F131" s="294" t="s">
        <v>3</v>
      </c>
      <c r="G131" s="295"/>
      <c r="H131" s="294" t="s">
        <v>4</v>
      </c>
      <c r="I131" s="295"/>
      <c r="J131" s="294" t="s">
        <v>5</v>
      </c>
      <c r="K131" s="295"/>
      <c r="L131" s="294" t="s">
        <v>6</v>
      </c>
      <c r="M131" s="295"/>
      <c r="N131" s="294" t="s">
        <v>7</v>
      </c>
      <c r="O131" s="295"/>
      <c r="P131" s="294" t="s">
        <v>8</v>
      </c>
      <c r="Q131" s="295"/>
      <c r="R131" s="294" t="s">
        <v>9</v>
      </c>
      <c r="S131" s="295"/>
      <c r="T131" s="294" t="s">
        <v>10</v>
      </c>
      <c r="U131" s="295"/>
      <c r="V131" s="294" t="s">
        <v>11</v>
      </c>
      <c r="W131" s="295"/>
      <c r="X131" s="294" t="s">
        <v>12</v>
      </c>
      <c r="Y131" s="295"/>
      <c r="Z131" s="297" t="s">
        <v>40</v>
      </c>
      <c r="AA131" s="298"/>
      <c r="AB131" s="299" t="s">
        <v>41</v>
      </c>
      <c r="AC131" s="300"/>
      <c r="AE131" s="292" t="s">
        <v>0</v>
      </c>
      <c r="AF131" s="294" t="s">
        <v>1</v>
      </c>
      <c r="AG131" s="295"/>
      <c r="AH131" s="294" t="s">
        <v>2</v>
      </c>
      <c r="AI131" s="295"/>
      <c r="AJ131" s="294" t="s">
        <v>3</v>
      </c>
      <c r="AK131" s="295"/>
      <c r="AL131" s="294" t="s">
        <v>4</v>
      </c>
      <c r="AM131" s="295"/>
      <c r="AN131" s="294" t="s">
        <v>5</v>
      </c>
      <c r="AO131" s="295"/>
      <c r="AP131" s="294" t="s">
        <v>6</v>
      </c>
      <c r="AQ131" s="295"/>
      <c r="AR131" s="294" t="s">
        <v>7</v>
      </c>
      <c r="AS131" s="295"/>
      <c r="AT131" s="294" t="s">
        <v>8</v>
      </c>
      <c r="AU131" s="295"/>
      <c r="AV131" s="294" t="s">
        <v>9</v>
      </c>
      <c r="AW131" s="295"/>
      <c r="AX131" s="294" t="s">
        <v>10</v>
      </c>
      <c r="AY131" s="295"/>
      <c r="AZ131" s="294" t="s">
        <v>11</v>
      </c>
      <c r="BA131" s="295"/>
      <c r="BB131" s="294" t="s">
        <v>12</v>
      </c>
      <c r="BC131" s="295"/>
      <c r="BD131" s="297" t="s">
        <v>40</v>
      </c>
      <c r="BE131" s="298"/>
      <c r="BF131" s="299" t="s">
        <v>41</v>
      </c>
      <c r="BG131" s="300"/>
      <c r="BI131" s="292" t="s">
        <v>0</v>
      </c>
      <c r="BJ131" s="294" t="s">
        <v>1</v>
      </c>
      <c r="BK131" s="295"/>
      <c r="BL131" s="294" t="s">
        <v>2</v>
      </c>
      <c r="BM131" s="295"/>
      <c r="BN131" s="294" t="s">
        <v>3</v>
      </c>
      <c r="BO131" s="295"/>
      <c r="BP131" s="294" t="s">
        <v>4</v>
      </c>
      <c r="BQ131" s="295"/>
      <c r="BR131" s="294" t="s">
        <v>5</v>
      </c>
      <c r="BS131" s="295"/>
      <c r="BT131" s="294" t="s">
        <v>6</v>
      </c>
      <c r="BU131" s="295"/>
      <c r="BV131" s="294" t="s">
        <v>7</v>
      </c>
      <c r="BW131" s="295"/>
      <c r="BX131" s="294" t="s">
        <v>8</v>
      </c>
      <c r="BY131" s="295"/>
      <c r="BZ131" s="294" t="s">
        <v>9</v>
      </c>
      <c r="CA131" s="295"/>
      <c r="CB131" s="294" t="s">
        <v>10</v>
      </c>
      <c r="CC131" s="295"/>
      <c r="CD131" s="294" t="s">
        <v>11</v>
      </c>
      <c r="CE131" s="295"/>
      <c r="CF131" s="294" t="s">
        <v>12</v>
      </c>
      <c r="CG131" s="295"/>
      <c r="CH131" s="297" t="s">
        <v>40</v>
      </c>
      <c r="CI131" s="298"/>
      <c r="CJ131" s="294" t="s">
        <v>41</v>
      </c>
      <c r="CK131" s="295"/>
    </row>
    <row r="132" spans="1:89" ht="15" thickTop="1" thickBot="1" x14ac:dyDescent="0.2">
      <c r="A132" s="293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3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3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4" thickTop="1" x14ac:dyDescent="0.15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377</v>
      </c>
      <c r="AG133" s="186">
        <f t="shared" ref="AG133:AV134" si="910">SUMIF($A$9:$A$32,$AE133,C$133:C$156)</f>
        <v>287</v>
      </c>
      <c r="AH133" s="127">
        <f t="shared" si="910"/>
        <v>260</v>
      </c>
      <c r="AI133" s="180">
        <f t="shared" si="910"/>
        <v>207</v>
      </c>
      <c r="AJ133" s="126">
        <f t="shared" si="910"/>
        <v>384</v>
      </c>
      <c r="AK133" s="128">
        <f t="shared" si="910"/>
        <v>205</v>
      </c>
      <c r="AL133" s="127">
        <f t="shared" si="910"/>
        <v>509</v>
      </c>
      <c r="AM133" s="180">
        <f t="shared" si="910"/>
        <v>362</v>
      </c>
      <c r="AN133" s="126">
        <f t="shared" si="910"/>
        <v>43</v>
      </c>
      <c r="AO133" s="128">
        <f t="shared" si="910"/>
        <v>118</v>
      </c>
      <c r="AP133" s="127">
        <f t="shared" si="910"/>
        <v>137</v>
      </c>
      <c r="AQ133" s="126">
        <f t="shared" si="910"/>
        <v>276</v>
      </c>
      <c r="AR133" s="179">
        <f t="shared" si="910"/>
        <v>402</v>
      </c>
      <c r="AS133" s="181">
        <f t="shared" si="910"/>
        <v>483</v>
      </c>
      <c r="AT133" s="126">
        <f t="shared" si="910"/>
        <v>266</v>
      </c>
      <c r="AU133" s="128">
        <f t="shared" si="910"/>
        <v>204</v>
      </c>
      <c r="AV133" s="127">
        <f t="shared" si="910"/>
        <v>338</v>
      </c>
      <c r="AW133" s="180">
        <f t="shared" ref="AW133:BE134" si="911">SUMIF($A$9:$A$32,$AE133,S$133:S$156)</f>
        <v>278</v>
      </c>
      <c r="AX133" s="126">
        <f t="shared" si="911"/>
        <v>61</v>
      </c>
      <c r="AY133" s="128">
        <f t="shared" si="911"/>
        <v>74</v>
      </c>
      <c r="AZ133" s="127">
        <f t="shared" si="911"/>
        <v>180</v>
      </c>
      <c r="BA133" s="180">
        <f t="shared" si="911"/>
        <v>262</v>
      </c>
      <c r="BB133" s="126">
        <f t="shared" si="911"/>
        <v>222</v>
      </c>
      <c r="BC133" s="128">
        <f t="shared" si="911"/>
        <v>143</v>
      </c>
      <c r="BD133" s="184">
        <f t="shared" si="911"/>
        <v>345</v>
      </c>
      <c r="BE133" s="185">
        <f t="shared" si="911"/>
        <v>372</v>
      </c>
      <c r="BF133" s="170">
        <f>AF133+AH133+AJ133+AL133+AN133+AP133+AR133+AT133+AV133+AX133+AZ133+BB133+BD133</f>
        <v>3524</v>
      </c>
      <c r="BG133" s="171">
        <f>AG133+AI133+AK133+AM133+AO133+AQ133+AS133+AU133+AW133+AY133+BA133+BC133+BE133</f>
        <v>3271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15">
      <c r="A134" s="137" t="s">
        <v>17</v>
      </c>
      <c r="B134" s="189">
        <v>57</v>
      </c>
      <c r="C134" s="190">
        <v>0</v>
      </c>
      <c r="D134" s="191">
        <v>43</v>
      </c>
      <c r="E134" s="192">
        <v>0</v>
      </c>
      <c r="F134" s="189">
        <v>87</v>
      </c>
      <c r="G134" s="193">
        <v>0</v>
      </c>
      <c r="H134" s="191">
        <v>50</v>
      </c>
      <c r="I134" s="192">
        <v>10</v>
      </c>
      <c r="J134" s="189">
        <v>5</v>
      </c>
      <c r="K134" s="193">
        <v>5</v>
      </c>
      <c r="L134" s="191">
        <v>2</v>
      </c>
      <c r="M134" s="189">
        <v>7</v>
      </c>
      <c r="N134" s="194">
        <v>15</v>
      </c>
      <c r="O134" s="195">
        <v>17</v>
      </c>
      <c r="P134" s="189">
        <v>18</v>
      </c>
      <c r="Q134" s="193">
        <v>16</v>
      </c>
      <c r="R134" s="191">
        <v>1</v>
      </c>
      <c r="S134" s="192">
        <v>3</v>
      </c>
      <c r="T134" s="189">
        <v>0</v>
      </c>
      <c r="U134" s="193">
        <v>0</v>
      </c>
      <c r="V134" s="191">
        <v>0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278</v>
      </c>
      <c r="AC134" s="173">
        <f t="shared" ref="AC134:AC156" si="940">SUM(C134,E134,G134,I134,K134,M134,O134,Q134,S134,U134,W134,Y134,AA134)</f>
        <v>58</v>
      </c>
      <c r="AE134" s="277" t="str">
        <f>$AE$10</f>
        <v>08:00 - 08:59</v>
      </c>
      <c r="AF134" s="126">
        <f>SUMIF($A$9:$A$32,$AE134,B$133:B$156)</f>
        <v>465</v>
      </c>
      <c r="AG134" s="190">
        <f t="shared" si="910"/>
        <v>417</v>
      </c>
      <c r="AH134" s="191">
        <f t="shared" si="910"/>
        <v>367</v>
      </c>
      <c r="AI134" s="192">
        <f t="shared" si="910"/>
        <v>175</v>
      </c>
      <c r="AJ134" s="278">
        <f t="shared" si="910"/>
        <v>387</v>
      </c>
      <c r="AK134" s="193">
        <f t="shared" si="910"/>
        <v>135</v>
      </c>
      <c r="AL134" s="191">
        <f t="shared" si="910"/>
        <v>601</v>
      </c>
      <c r="AM134" s="192">
        <f t="shared" si="910"/>
        <v>453</v>
      </c>
      <c r="AN134" s="278">
        <f t="shared" si="910"/>
        <v>68</v>
      </c>
      <c r="AO134" s="193">
        <f t="shared" si="910"/>
        <v>143</v>
      </c>
      <c r="AP134" s="191">
        <f t="shared" si="910"/>
        <v>83</v>
      </c>
      <c r="AQ134" s="278">
        <f t="shared" si="910"/>
        <v>333</v>
      </c>
      <c r="AR134" s="194">
        <f t="shared" si="910"/>
        <v>425</v>
      </c>
      <c r="AS134" s="195">
        <f t="shared" si="910"/>
        <v>516</v>
      </c>
      <c r="AT134" s="278">
        <f t="shared" si="910"/>
        <v>285</v>
      </c>
      <c r="AU134" s="193">
        <f t="shared" si="910"/>
        <v>202</v>
      </c>
      <c r="AV134" s="191">
        <f t="shared" si="910"/>
        <v>366</v>
      </c>
      <c r="AW134" s="192">
        <f t="shared" si="911"/>
        <v>238</v>
      </c>
      <c r="AX134" s="278">
        <f t="shared" si="911"/>
        <v>46</v>
      </c>
      <c r="AY134" s="193">
        <f t="shared" si="911"/>
        <v>47</v>
      </c>
      <c r="AZ134" s="191">
        <f t="shared" si="911"/>
        <v>200</v>
      </c>
      <c r="BA134" s="192">
        <f t="shared" si="911"/>
        <v>359</v>
      </c>
      <c r="BB134" s="278">
        <f t="shared" si="911"/>
        <v>222</v>
      </c>
      <c r="BC134" s="193">
        <f t="shared" si="911"/>
        <v>189</v>
      </c>
      <c r="BD134" s="191">
        <f t="shared" si="911"/>
        <v>453</v>
      </c>
      <c r="BE134" s="278">
        <f t="shared" si="911"/>
        <v>453</v>
      </c>
      <c r="BF134" s="172">
        <f>SUM(AF134,AH134,AJ134,AL134,AN134,AP134,AR134,AT134,AV134,AX134,AZ134,BB134,BD134)</f>
        <v>3968</v>
      </c>
      <c r="BG134" s="173">
        <f>SUM(AG134,AI134,AK134,AM134,AO134,AQ134,AS134,AU134,AW134,AY134,BA134,BC134,BE134)</f>
        <v>3660</v>
      </c>
      <c r="BI134" s="137" t="s">
        <v>17</v>
      </c>
      <c r="BJ134" s="129">
        <f>B134/B157</f>
        <v>1.1755001031140442E-2</v>
      </c>
      <c r="BK134" s="130">
        <f t="shared" ref="BK134" si="941">C134/C157</f>
        <v>0</v>
      </c>
      <c r="BL134" s="131">
        <f t="shared" ref="BL134" si="942">D134/D157</f>
        <v>1.5034965034965035E-2</v>
      </c>
      <c r="BM134" s="132">
        <f t="shared" ref="BM134" si="943">E134/E157</f>
        <v>0</v>
      </c>
      <c r="BN134" s="129">
        <f t="shared" ref="BN134" si="944">F134/F157</f>
        <v>2.0092378752886837E-2</v>
      </c>
      <c r="BO134" s="130">
        <f t="shared" ref="BO134" si="945">G134/G157</f>
        <v>0</v>
      </c>
      <c r="BP134" s="131">
        <f t="shared" ref="BP134" si="946">H134/H157</f>
        <v>6.7213335125688939E-3</v>
      </c>
      <c r="BQ134" s="132">
        <f t="shared" ref="BQ134" si="947">I134/I157</f>
        <v>1.3726835964310226E-3</v>
      </c>
      <c r="BR134" s="129">
        <f t="shared" ref="BR134" si="948">J134/J157</f>
        <v>4.2735042735042739E-3</v>
      </c>
      <c r="BS134" s="130">
        <f t="shared" ref="BS134" si="949">K134/K157</f>
        <v>5.1493305870236872E-3</v>
      </c>
      <c r="BT134" s="131">
        <f t="shared" ref="BT134" si="950">L134/L157</f>
        <v>6.7681895093062606E-4</v>
      </c>
      <c r="BU134" s="129">
        <f t="shared" ref="BU134" si="951">M134/M157</f>
        <v>2.5089605734767025E-3</v>
      </c>
      <c r="BV134" s="133">
        <f t="shared" ref="BV134" si="952">N134/N157</f>
        <v>2.4228719108383137E-3</v>
      </c>
      <c r="BW134" s="134">
        <f t="shared" ref="BW134" si="953">O134/O157</f>
        <v>2.8901734104046241E-3</v>
      </c>
      <c r="BX134" s="129">
        <f t="shared" ref="BX134" si="954">P134/P157</f>
        <v>4.7009663097414469E-3</v>
      </c>
      <c r="BY134" s="130">
        <f t="shared" ref="BY134" si="955">Q134/Q157</f>
        <v>5.3565450284566458E-3</v>
      </c>
      <c r="BZ134" s="131">
        <f t="shared" ref="BZ134" si="956">R134/R157</f>
        <v>2.2773855613755409E-4</v>
      </c>
      <c r="CA134" s="132">
        <f t="shared" ref="CA134" si="957">S134/S157</f>
        <v>7.4981254686328413E-4</v>
      </c>
      <c r="CB134" s="129">
        <f t="shared" ref="CB134" si="958">T134/T157</f>
        <v>0</v>
      </c>
      <c r="CC134" s="130">
        <f t="shared" ref="CC134" si="959">U134/U157</f>
        <v>0</v>
      </c>
      <c r="CD134" s="131">
        <f t="shared" ref="CD134" si="960">V134/V157</f>
        <v>0</v>
      </c>
      <c r="CE134" s="132">
        <f t="shared" ref="CE134" si="961">W134/W157</f>
        <v>0</v>
      </c>
      <c r="CF134" s="129">
        <f t="shared" ref="CF134" si="962">X134/X157</f>
        <v>0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5.3584163759372409E-3</v>
      </c>
      <c r="CK134" s="136">
        <f t="shared" ref="CK134" si="967">AC134/AC157</f>
        <v>1.1206646700801855E-3</v>
      </c>
    </row>
    <row r="135" spans="1:89" ht="14" thickBot="1" x14ac:dyDescent="0.2">
      <c r="A135" s="146" t="s">
        <v>18</v>
      </c>
      <c r="B135" s="196">
        <v>170</v>
      </c>
      <c r="C135" s="197">
        <v>0</v>
      </c>
      <c r="D135" s="198">
        <v>130</v>
      </c>
      <c r="E135" s="199">
        <v>0</v>
      </c>
      <c r="F135" s="196">
        <v>271</v>
      </c>
      <c r="G135" s="200">
        <v>5</v>
      </c>
      <c r="H135" s="198">
        <v>249</v>
      </c>
      <c r="I135" s="199">
        <v>72</v>
      </c>
      <c r="J135" s="196">
        <v>21</v>
      </c>
      <c r="K135" s="200">
        <v>22</v>
      </c>
      <c r="L135" s="198">
        <v>41</v>
      </c>
      <c r="M135" s="196">
        <v>96</v>
      </c>
      <c r="N135" s="201">
        <v>202</v>
      </c>
      <c r="O135" s="202">
        <v>177</v>
      </c>
      <c r="P135" s="196">
        <v>118</v>
      </c>
      <c r="Q135" s="200">
        <v>119</v>
      </c>
      <c r="R135" s="198">
        <v>104</v>
      </c>
      <c r="S135" s="199">
        <v>81</v>
      </c>
      <c r="T135" s="196">
        <v>12</v>
      </c>
      <c r="U135" s="200">
        <v>28</v>
      </c>
      <c r="V135" s="198">
        <v>86</v>
      </c>
      <c r="W135" s="199">
        <v>89</v>
      </c>
      <c r="X135" s="196">
        <v>123</v>
      </c>
      <c r="Y135" s="200">
        <v>70</v>
      </c>
      <c r="Z135" s="198">
        <v>227</v>
      </c>
      <c r="AA135" s="196">
        <v>130</v>
      </c>
      <c r="AB135" s="172">
        <f t="shared" si="939"/>
        <v>1754</v>
      </c>
      <c r="AC135" s="173">
        <f t="shared" si="940"/>
        <v>889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3.5058775005155703E-2</v>
      </c>
      <c r="BK135" s="130">
        <f t="shared" ref="BK135" si="968">C135/C157</f>
        <v>0</v>
      </c>
      <c r="BL135" s="131">
        <f t="shared" ref="BL135" si="969">D135/D157</f>
        <v>4.5454545454545456E-2</v>
      </c>
      <c r="BM135" s="132">
        <f t="shared" ref="BM135" si="970">E135/E157</f>
        <v>0</v>
      </c>
      <c r="BN135" s="129">
        <f t="shared" ref="BN135" si="971">F135/F157</f>
        <v>6.2586605080831414E-2</v>
      </c>
      <c r="BO135" s="130">
        <f t="shared" ref="BO135" si="972">G135/G157</f>
        <v>1.1074197120708748E-3</v>
      </c>
      <c r="BP135" s="131">
        <f t="shared" ref="BP135" si="973">H135/H157</f>
        <v>3.347224089259309E-2</v>
      </c>
      <c r="BQ135" s="132">
        <f t="shared" ref="BQ135" si="974">I135/I157</f>
        <v>9.8833218943033627E-3</v>
      </c>
      <c r="BR135" s="129">
        <f t="shared" ref="BR135" si="975">J135/J157</f>
        <v>1.7948717948717947E-2</v>
      </c>
      <c r="BS135" s="130">
        <f t="shared" ref="BS135" si="976">K135/K157</f>
        <v>2.2657054582904221E-2</v>
      </c>
      <c r="BT135" s="131">
        <f t="shared" ref="BT135" si="977">L135/L157</f>
        <v>1.3874788494077835E-2</v>
      </c>
      <c r="BU135" s="129">
        <f t="shared" ref="BU135" si="978">M135/M157</f>
        <v>3.4408602150537634E-2</v>
      </c>
      <c r="BV135" s="133">
        <f t="shared" ref="BV135" si="979">N135/N157</f>
        <v>3.2628008399289289E-2</v>
      </c>
      <c r="BW135" s="134">
        <f t="shared" ref="BW135" si="980">O135/O157</f>
        <v>3.0091805508330498E-2</v>
      </c>
      <c r="BX135" s="129">
        <f t="shared" ref="BX135" si="981">P135/P157</f>
        <v>3.081744580830504E-2</v>
      </c>
      <c r="BY135" s="130">
        <f t="shared" ref="BY135" si="982">Q135/Q157</f>
        <v>3.9839303649146299E-2</v>
      </c>
      <c r="BZ135" s="131">
        <f t="shared" ref="BZ135" si="983">R135/R157</f>
        <v>2.3684809838305624E-2</v>
      </c>
      <c r="CA135" s="132">
        <f t="shared" ref="CA135" si="984">S135/S157</f>
        <v>2.0244938765308671E-2</v>
      </c>
      <c r="CB135" s="129">
        <f t="shared" ref="CB135" si="985">T135/T157</f>
        <v>1.4580801944106925E-2</v>
      </c>
      <c r="CC135" s="130">
        <f t="shared" ref="CC135" si="986">U135/U157</f>
        <v>5.0269299820466788E-2</v>
      </c>
      <c r="CD135" s="131">
        <f t="shared" ref="CD135" si="987">V135/V157</f>
        <v>2.0374318881781567E-2</v>
      </c>
      <c r="CE135" s="132">
        <f t="shared" ref="CE135" si="988">W135/W157</f>
        <v>2.1528785679729077E-2</v>
      </c>
      <c r="CF135" s="129">
        <f t="shared" ref="CF135" si="989">X135/X157</f>
        <v>4.2501727712508638E-2</v>
      </c>
      <c r="CG135" s="130">
        <f t="shared" ref="CG135" si="990">Y135/Y157</f>
        <v>3.5641547861507125E-2</v>
      </c>
      <c r="CH135" s="131">
        <f t="shared" ref="CH135" si="991">Z135/Z157</f>
        <v>3.8286388935739588E-2</v>
      </c>
      <c r="CI135" s="129">
        <f t="shared" ref="CI135" si="992">AA135/AA157</f>
        <v>1.8070614400889629E-2</v>
      </c>
      <c r="CJ135" s="135">
        <f t="shared" ref="CJ135" si="993">AB135/AB157</f>
        <v>3.3808137853934966E-2</v>
      </c>
      <c r="CK135" s="136">
        <f t="shared" ref="CK135" si="994">AC135/AC157</f>
        <v>1.7177084339677327E-2</v>
      </c>
    </row>
    <row r="136" spans="1:89" ht="15" thickTop="1" thickBot="1" x14ac:dyDescent="0.2">
      <c r="A136" s="137" t="s">
        <v>19</v>
      </c>
      <c r="B136" s="189">
        <v>312</v>
      </c>
      <c r="C136" s="190">
        <v>188</v>
      </c>
      <c r="D136" s="191">
        <v>266</v>
      </c>
      <c r="E136" s="192">
        <v>144</v>
      </c>
      <c r="F136" s="189">
        <v>381</v>
      </c>
      <c r="G136" s="193">
        <v>167</v>
      </c>
      <c r="H136" s="191">
        <v>364</v>
      </c>
      <c r="I136" s="192">
        <v>410</v>
      </c>
      <c r="J136" s="189">
        <v>53</v>
      </c>
      <c r="K136" s="193">
        <v>97</v>
      </c>
      <c r="L136" s="191">
        <v>122</v>
      </c>
      <c r="M136" s="189">
        <v>229</v>
      </c>
      <c r="N136" s="194">
        <v>371</v>
      </c>
      <c r="O136" s="195">
        <v>380</v>
      </c>
      <c r="P136" s="189">
        <v>267</v>
      </c>
      <c r="Q136" s="193">
        <v>197</v>
      </c>
      <c r="R136" s="191">
        <v>240</v>
      </c>
      <c r="S136" s="192">
        <v>192</v>
      </c>
      <c r="T136" s="189">
        <v>52</v>
      </c>
      <c r="U136" s="193">
        <v>65</v>
      </c>
      <c r="V136" s="191">
        <v>157</v>
      </c>
      <c r="W136" s="192">
        <v>238</v>
      </c>
      <c r="X136" s="189">
        <v>213</v>
      </c>
      <c r="Y136" s="193">
        <v>158</v>
      </c>
      <c r="Z136" s="191">
        <v>292</v>
      </c>
      <c r="AA136" s="189">
        <v>333</v>
      </c>
      <c r="AB136" s="172">
        <f t="shared" si="939"/>
        <v>3090</v>
      </c>
      <c r="AC136" s="173">
        <f t="shared" si="940"/>
        <v>2798</v>
      </c>
      <c r="AE136" s="269" t="s">
        <v>13</v>
      </c>
      <c r="AF136" s="20">
        <f t="shared" ref="AF136:BG136" si="995">SUM(AF133:AF135)</f>
        <v>842</v>
      </c>
      <c r="AG136" s="21">
        <f t="shared" si="995"/>
        <v>704</v>
      </c>
      <c r="AH136" s="20">
        <f t="shared" si="995"/>
        <v>627</v>
      </c>
      <c r="AI136" s="21">
        <f t="shared" si="995"/>
        <v>382</v>
      </c>
      <c r="AJ136" s="20">
        <f t="shared" si="995"/>
        <v>771</v>
      </c>
      <c r="AK136" s="21">
        <f t="shared" si="995"/>
        <v>340</v>
      </c>
      <c r="AL136" s="20">
        <f t="shared" si="995"/>
        <v>1110</v>
      </c>
      <c r="AM136" s="21">
        <f t="shared" si="995"/>
        <v>815</v>
      </c>
      <c r="AN136" s="20">
        <f t="shared" si="995"/>
        <v>111</v>
      </c>
      <c r="AO136" s="21">
        <f t="shared" si="995"/>
        <v>261</v>
      </c>
      <c r="AP136" s="20">
        <f t="shared" si="995"/>
        <v>220</v>
      </c>
      <c r="AQ136" s="21">
        <f t="shared" si="995"/>
        <v>609</v>
      </c>
      <c r="AR136" s="20">
        <f t="shared" si="995"/>
        <v>827</v>
      </c>
      <c r="AS136" s="21">
        <f t="shared" si="995"/>
        <v>999</v>
      </c>
      <c r="AT136" s="20">
        <f t="shared" si="995"/>
        <v>551</v>
      </c>
      <c r="AU136" s="21">
        <f t="shared" si="995"/>
        <v>406</v>
      </c>
      <c r="AV136" s="20">
        <f t="shared" si="995"/>
        <v>704</v>
      </c>
      <c r="AW136" s="21">
        <f t="shared" si="995"/>
        <v>516</v>
      </c>
      <c r="AX136" s="20">
        <f t="shared" si="995"/>
        <v>107</v>
      </c>
      <c r="AY136" s="21">
        <f t="shared" si="995"/>
        <v>121</v>
      </c>
      <c r="AZ136" s="20">
        <f t="shared" si="995"/>
        <v>380</v>
      </c>
      <c r="BA136" s="21">
        <f t="shared" si="995"/>
        <v>621</v>
      </c>
      <c r="BB136" s="20">
        <f t="shared" si="995"/>
        <v>444</v>
      </c>
      <c r="BC136" s="21">
        <f t="shared" si="995"/>
        <v>332</v>
      </c>
      <c r="BD136" s="20">
        <f t="shared" si="995"/>
        <v>798</v>
      </c>
      <c r="BE136" s="21">
        <f t="shared" si="995"/>
        <v>825</v>
      </c>
      <c r="BF136" s="174">
        <f t="shared" si="995"/>
        <v>7492</v>
      </c>
      <c r="BG136" s="175">
        <f t="shared" si="995"/>
        <v>6931</v>
      </c>
      <c r="BI136" s="137" t="s">
        <v>19</v>
      </c>
      <c r="BJ136" s="129">
        <f>B136/B157</f>
        <v>6.4343163538873996E-2</v>
      </c>
      <c r="BK136" s="130">
        <f t="shared" ref="BK136" si="996">C136/C157</f>
        <v>3.135946622185154E-2</v>
      </c>
      <c r="BL136" s="131">
        <f t="shared" ref="BL136" si="997">D136/D157</f>
        <v>9.3006993006993013E-2</v>
      </c>
      <c r="BM136" s="132">
        <f t="shared" ref="BM136" si="998">E136/E157</f>
        <v>4.1379310344827586E-2</v>
      </c>
      <c r="BN136" s="129">
        <f t="shared" ref="BN136" si="999">F136/F157</f>
        <v>8.7990762124711311E-2</v>
      </c>
      <c r="BO136" s="130">
        <f t="shared" ref="BO136" si="1000">G136/G157</f>
        <v>3.6987818383167219E-2</v>
      </c>
      <c r="BP136" s="131">
        <f t="shared" ref="BP136" si="1001">H136/H157</f>
        <v>4.8931307971501546E-2</v>
      </c>
      <c r="BQ136" s="132">
        <f t="shared" ref="BQ136" si="1002">I136/I157</f>
        <v>5.628002745367193E-2</v>
      </c>
      <c r="BR136" s="129">
        <f t="shared" ref="BR136" si="1003">J136/J157</f>
        <v>4.5299145299145298E-2</v>
      </c>
      <c r="BS136" s="130">
        <f t="shared" ref="BS136" si="1004">K136/K157</f>
        <v>9.9897013388259528E-2</v>
      </c>
      <c r="BT136" s="131">
        <f t="shared" ref="BT136" si="1005">L136/L157</f>
        <v>4.1285956006768189E-2</v>
      </c>
      <c r="BU136" s="129">
        <f t="shared" ref="BU136" si="1006">M136/M157</f>
        <v>8.2078853046594985E-2</v>
      </c>
      <c r="BV136" s="133">
        <f t="shared" ref="BV136" si="1007">N136/N157</f>
        <v>5.9925698594734289E-2</v>
      </c>
      <c r="BW136" s="134">
        <f t="shared" ref="BW136" si="1008">O136/O157</f>
        <v>6.4603876232573951E-2</v>
      </c>
      <c r="BX136" s="129">
        <f t="shared" ref="BX136" si="1009">P136/P157</f>
        <v>6.9731000261164799E-2</v>
      </c>
      <c r="BY136" s="130">
        <f t="shared" ref="BY136" si="1010">Q136/Q157</f>
        <v>6.5952460662872442E-2</v>
      </c>
      <c r="BZ136" s="131">
        <f t="shared" ref="BZ136" si="1011">R136/R157</f>
        <v>5.4657253473012979E-2</v>
      </c>
      <c r="CA136" s="132">
        <f t="shared" ref="CA136" si="1012">S136/S157</f>
        <v>4.7988002999250184E-2</v>
      </c>
      <c r="CB136" s="129">
        <f t="shared" ref="CB136" si="1013">T136/T157</f>
        <v>6.3183475091130009E-2</v>
      </c>
      <c r="CC136" s="130">
        <f t="shared" ref="CC136" si="1014">U136/U157</f>
        <v>0.11669658886894076</v>
      </c>
      <c r="CD136" s="131">
        <f t="shared" ref="CD136" si="1015">V136/V157</f>
        <v>3.7194977493484958E-2</v>
      </c>
      <c r="CE136" s="132">
        <f t="shared" ref="CE136" si="1016">W136/W157</f>
        <v>5.7571359458151908E-2</v>
      </c>
      <c r="CF136" s="129">
        <f t="shared" ref="CF136" si="1017">X136/X157</f>
        <v>7.3600552868002767E-2</v>
      </c>
      <c r="CG136" s="130">
        <f t="shared" ref="CG136" si="1018">Y136/Y157</f>
        <v>8.044806517311609E-2</v>
      </c>
      <c r="CH136" s="131">
        <f t="shared" ref="CH136" si="1019">Z136/Z157</f>
        <v>4.9249451846854447E-2</v>
      </c>
      <c r="CI136" s="129">
        <f t="shared" ref="CI136" si="1020">AA136/AA157</f>
        <v>4.6288573811509588E-2</v>
      </c>
      <c r="CJ136" s="135">
        <f t="shared" ref="CJ136" si="1021">AB136/AB157</f>
        <v>5.9559376264913935E-2</v>
      </c>
      <c r="CK136" s="136">
        <f t="shared" ref="CK136" si="1022">AC136/AC157</f>
        <v>5.406240942904067E-2</v>
      </c>
    </row>
    <row r="137" spans="1:89" ht="14" thickTop="1" x14ac:dyDescent="0.15">
      <c r="A137" s="146" t="s">
        <v>20</v>
      </c>
      <c r="B137" s="196">
        <v>377</v>
      </c>
      <c r="C137" s="197">
        <v>287</v>
      </c>
      <c r="D137" s="198">
        <v>260</v>
      </c>
      <c r="E137" s="199">
        <v>207</v>
      </c>
      <c r="F137" s="196">
        <v>384</v>
      </c>
      <c r="G137" s="200">
        <v>205</v>
      </c>
      <c r="H137" s="198">
        <v>509</v>
      </c>
      <c r="I137" s="199">
        <v>362</v>
      </c>
      <c r="J137" s="196">
        <v>43</v>
      </c>
      <c r="K137" s="200">
        <v>118</v>
      </c>
      <c r="L137" s="198">
        <v>137</v>
      </c>
      <c r="M137" s="196">
        <v>276</v>
      </c>
      <c r="N137" s="201">
        <v>402</v>
      </c>
      <c r="O137" s="202">
        <v>483</v>
      </c>
      <c r="P137" s="196">
        <v>266</v>
      </c>
      <c r="Q137" s="200">
        <v>204</v>
      </c>
      <c r="R137" s="198">
        <v>338</v>
      </c>
      <c r="S137" s="199">
        <v>278</v>
      </c>
      <c r="T137" s="196">
        <v>61</v>
      </c>
      <c r="U137" s="200">
        <v>74</v>
      </c>
      <c r="V137" s="198">
        <v>180</v>
      </c>
      <c r="W137" s="199">
        <v>262</v>
      </c>
      <c r="X137" s="196">
        <v>222</v>
      </c>
      <c r="Y137" s="200">
        <v>143</v>
      </c>
      <c r="Z137" s="198">
        <v>345</v>
      </c>
      <c r="AA137" s="196">
        <v>372</v>
      </c>
      <c r="AB137" s="172">
        <f t="shared" si="939"/>
        <v>3524</v>
      </c>
      <c r="AC137" s="173">
        <f t="shared" si="940"/>
        <v>3271</v>
      </c>
      <c r="BI137" s="146" t="s">
        <v>20</v>
      </c>
      <c r="BJ137" s="129">
        <f>B137/B157</f>
        <v>7.7747989276139406E-2</v>
      </c>
      <c r="BK137" s="130">
        <f t="shared" ref="BK137" si="1023">C137/C157</f>
        <v>4.7873227689741449E-2</v>
      </c>
      <c r="BL137" s="131">
        <f t="shared" ref="BL137" si="1024">D137/D157</f>
        <v>9.0909090909090912E-2</v>
      </c>
      <c r="BM137" s="132">
        <f t="shared" ref="BM137" si="1025">E137/E157</f>
        <v>5.9482758620689656E-2</v>
      </c>
      <c r="BN137" s="129">
        <f t="shared" ref="BN137" si="1026">F137/F157</f>
        <v>8.8683602771362585E-2</v>
      </c>
      <c r="BO137" s="130">
        <f t="shared" ref="BO137" si="1027">G137/G157</f>
        <v>4.5404208194905871E-2</v>
      </c>
      <c r="BP137" s="131">
        <f t="shared" ref="BP137" si="1028">H137/H157</f>
        <v>6.8423175157951335E-2</v>
      </c>
      <c r="BQ137" s="132">
        <f t="shared" ref="BQ137" si="1029">I137/I157</f>
        <v>4.9691146190803018E-2</v>
      </c>
      <c r="BR137" s="129">
        <f t="shared" ref="BR137" si="1030">J137/J157</f>
        <v>3.6752136752136753E-2</v>
      </c>
      <c r="BS137" s="130">
        <f t="shared" ref="BS137" si="1031">K137/K157</f>
        <v>0.12152420185375901</v>
      </c>
      <c r="BT137" s="131">
        <f t="shared" ref="BT137" si="1032">L137/L157</f>
        <v>4.6362098138747886E-2</v>
      </c>
      <c r="BU137" s="129">
        <f t="shared" ref="BU137" si="1033">M137/M157</f>
        <v>9.8924731182795697E-2</v>
      </c>
      <c r="BV137" s="133">
        <f t="shared" ref="BV137" si="1034">N137/N157</f>
        <v>6.4932967210466805E-2</v>
      </c>
      <c r="BW137" s="134">
        <f t="shared" ref="BW137" si="1035">O137/O157</f>
        <v>8.2114926895613741E-2</v>
      </c>
      <c r="BX137" s="129">
        <f t="shared" ref="BX137" si="1036">P137/P157</f>
        <v>6.9469835466179158E-2</v>
      </c>
      <c r="BY137" s="130">
        <f t="shared" ref="BY137" si="1037">Q137/Q157</f>
        <v>6.8295949112822232E-2</v>
      </c>
      <c r="BZ137" s="131">
        <f t="shared" ref="BZ137" si="1038">R137/R157</f>
        <v>7.697563197449328E-2</v>
      </c>
      <c r="CA137" s="132">
        <f t="shared" ref="CA137" si="1039">S137/S157</f>
        <v>6.9482629342664332E-2</v>
      </c>
      <c r="CB137" s="129">
        <f t="shared" ref="CB137" si="1040">T137/T157</f>
        <v>7.4119076549210211E-2</v>
      </c>
      <c r="CC137" s="130">
        <f t="shared" ref="CC137" si="1041">U137/U157</f>
        <v>0.13285457809694792</v>
      </c>
      <c r="CD137" s="131">
        <f t="shared" ref="CD137" si="1042">V137/V157</f>
        <v>4.2643923240938165E-2</v>
      </c>
      <c r="CE137" s="132">
        <f t="shared" ref="CE137" si="1043">W137/W157</f>
        <v>6.3376874697629412E-2</v>
      </c>
      <c r="CF137" s="129">
        <f t="shared" ref="CF137" si="1044">X137/X157</f>
        <v>7.6710435383552183E-2</v>
      </c>
      <c r="CG137" s="130">
        <f t="shared" ref="CG137" si="1045">Y137/Y157</f>
        <v>7.2810590631364566E-2</v>
      </c>
      <c r="CH137" s="131">
        <f t="shared" ref="CH137" si="1046">Z137/Z157</f>
        <v>5.8188564682071175E-2</v>
      </c>
      <c r="CI137" s="129">
        <f t="shared" ref="CI137" si="1047">AA137/AA157</f>
        <v>5.170975813177648E-2</v>
      </c>
      <c r="CJ137" s="135">
        <f t="shared" ref="CJ137" si="1048">AB137/AB157</f>
        <v>6.792467377267207E-2</v>
      </c>
      <c r="CK137" s="136">
        <f t="shared" ref="CK137" si="1049">AC137/AC157</f>
        <v>6.3201623031591145E-2</v>
      </c>
    </row>
    <row r="138" spans="1:89" ht="14" thickBot="1" x14ac:dyDescent="0.2">
      <c r="A138" s="137" t="s">
        <v>21</v>
      </c>
      <c r="B138" s="189">
        <v>465</v>
      </c>
      <c r="C138" s="190">
        <v>417</v>
      </c>
      <c r="D138" s="191">
        <v>367</v>
      </c>
      <c r="E138" s="192">
        <v>175</v>
      </c>
      <c r="F138" s="189">
        <v>387</v>
      </c>
      <c r="G138" s="193">
        <v>135</v>
      </c>
      <c r="H138" s="191">
        <v>601</v>
      </c>
      <c r="I138" s="192">
        <v>453</v>
      </c>
      <c r="J138" s="189">
        <v>68</v>
      </c>
      <c r="K138" s="193">
        <v>143</v>
      </c>
      <c r="L138" s="191">
        <v>83</v>
      </c>
      <c r="M138" s="189">
        <v>333</v>
      </c>
      <c r="N138" s="194">
        <v>425</v>
      </c>
      <c r="O138" s="195">
        <v>516</v>
      </c>
      <c r="P138" s="189">
        <v>285</v>
      </c>
      <c r="Q138" s="193">
        <v>202</v>
      </c>
      <c r="R138" s="191">
        <v>366</v>
      </c>
      <c r="S138" s="192">
        <v>238</v>
      </c>
      <c r="T138" s="189">
        <v>46</v>
      </c>
      <c r="U138" s="193">
        <v>47</v>
      </c>
      <c r="V138" s="191">
        <v>200</v>
      </c>
      <c r="W138" s="192">
        <v>359</v>
      </c>
      <c r="X138" s="189">
        <v>222</v>
      </c>
      <c r="Y138" s="193">
        <v>189</v>
      </c>
      <c r="Z138" s="191">
        <v>453</v>
      </c>
      <c r="AA138" s="189">
        <v>453</v>
      </c>
      <c r="AB138" s="172">
        <f t="shared" si="939"/>
        <v>3968</v>
      </c>
      <c r="AC138" s="173">
        <f t="shared" si="940"/>
        <v>3660</v>
      </c>
      <c r="AE138" s="272" t="s">
        <v>85</v>
      </c>
      <c r="BI138" s="137" t="s">
        <v>21</v>
      </c>
      <c r="BJ138" s="129">
        <f>B138/B157</f>
        <v>9.5896061043514128E-2</v>
      </c>
      <c r="BK138" s="130">
        <f t="shared" ref="BK138" si="1050">C138/C157</f>
        <v>6.9557964970809003E-2</v>
      </c>
      <c r="BL138" s="131">
        <f t="shared" ref="BL138" si="1051">D138/D157</f>
        <v>0.12832167832167832</v>
      </c>
      <c r="BM138" s="132">
        <f t="shared" ref="BM138" si="1052">E138/E157</f>
        <v>5.0287356321839081E-2</v>
      </c>
      <c r="BN138" s="129">
        <f t="shared" ref="BN138" si="1053">F138/F157</f>
        <v>8.9376443418013859E-2</v>
      </c>
      <c r="BO138" s="130">
        <f t="shared" ref="BO138" si="1054">G138/G157</f>
        <v>2.9900332225913623E-2</v>
      </c>
      <c r="BP138" s="131">
        <f t="shared" ref="BP138" si="1055">H138/H157</f>
        <v>8.0790428821078106E-2</v>
      </c>
      <c r="BQ138" s="132">
        <f t="shared" ref="BQ138" si="1056">I138/I157</f>
        <v>6.2182566918325327E-2</v>
      </c>
      <c r="BR138" s="129">
        <f t="shared" ref="BR138" si="1057">J138/J157</f>
        <v>5.8119658119658121E-2</v>
      </c>
      <c r="BS138" s="130">
        <f t="shared" ref="BS138" si="1058">K138/K157</f>
        <v>0.14727085478887744</v>
      </c>
      <c r="BT138" s="131">
        <f t="shared" ref="BT138" si="1059">L138/L157</f>
        <v>2.8087986463620981E-2</v>
      </c>
      <c r="BU138" s="129">
        <f t="shared" ref="BU138" si="1060">M138/M157</f>
        <v>0.11935483870967742</v>
      </c>
      <c r="BV138" s="133">
        <f t="shared" ref="BV138" si="1061">N138/N157</f>
        <v>6.8648037473752227E-2</v>
      </c>
      <c r="BW138" s="134">
        <f t="shared" ref="BW138" si="1062">O138/O157</f>
        <v>8.7725263515810947E-2</v>
      </c>
      <c r="BX138" s="129">
        <f t="shared" ref="BX138" si="1063">P138/P157</f>
        <v>7.4431966570906241E-2</v>
      </c>
      <c r="BY138" s="130">
        <f t="shared" ref="BY138" si="1064">Q138/Q157</f>
        <v>6.7626380984265155E-2</v>
      </c>
      <c r="BZ138" s="131">
        <f t="shared" ref="BZ138" si="1065">R138/R157</f>
        <v>8.3352311546344801E-2</v>
      </c>
      <c r="CA138" s="132">
        <f t="shared" ref="CA138" si="1066">S138/S157</f>
        <v>5.9485128717820544E-2</v>
      </c>
      <c r="CB138" s="129">
        <f t="shared" ref="CB138" si="1067">T138/T157</f>
        <v>5.5893074119076548E-2</v>
      </c>
      <c r="CC138" s="130">
        <f t="shared" ref="CC138" si="1068">U138/U157</f>
        <v>8.4380610412926396E-2</v>
      </c>
      <c r="CD138" s="131">
        <f t="shared" ref="CD138" si="1069">V138/V157</f>
        <v>4.7382136934375742E-2</v>
      </c>
      <c r="CE138" s="132">
        <f t="shared" ref="CE138" si="1070">W138/W157</f>
        <v>8.6840832123850992E-2</v>
      </c>
      <c r="CF138" s="129">
        <f t="shared" ref="CF138" si="1071">X138/X157</f>
        <v>7.6710435383552183E-2</v>
      </c>
      <c r="CG138" s="130">
        <f t="shared" ref="CG138" si="1072">Y138/Y157</f>
        <v>9.6232179226069248E-2</v>
      </c>
      <c r="CH138" s="131">
        <f t="shared" ref="CH138" si="1073">Z138/Z157</f>
        <v>7.6404115365154332E-2</v>
      </c>
      <c r="CI138" s="129">
        <f t="shared" ref="CI138" si="1074">AA138/AA157</f>
        <v>6.2969140950792327E-2</v>
      </c>
      <c r="CJ138" s="135">
        <f t="shared" ref="CJ138" si="1075">AB138/AB157</f>
        <v>7.6482720070931556E-2</v>
      </c>
      <c r="CK138" s="136">
        <f t="shared" ref="CK138" si="1076">AC138/AC157</f>
        <v>7.0717805042991022E-2</v>
      </c>
    </row>
    <row r="139" spans="1:89" ht="15" thickTop="1" thickBot="1" x14ac:dyDescent="0.2">
      <c r="A139" s="146" t="s">
        <v>22</v>
      </c>
      <c r="B139" s="196">
        <v>402</v>
      </c>
      <c r="C139" s="197">
        <v>502</v>
      </c>
      <c r="D139" s="198">
        <v>305</v>
      </c>
      <c r="E139" s="199">
        <v>176</v>
      </c>
      <c r="F139" s="196">
        <v>387</v>
      </c>
      <c r="G139" s="200">
        <v>172</v>
      </c>
      <c r="H139" s="198">
        <v>521</v>
      </c>
      <c r="I139" s="199">
        <v>511</v>
      </c>
      <c r="J139" s="196">
        <v>62</v>
      </c>
      <c r="K139" s="200">
        <v>102</v>
      </c>
      <c r="L139" s="198">
        <v>101</v>
      </c>
      <c r="M139" s="196">
        <v>381</v>
      </c>
      <c r="N139" s="201">
        <v>417</v>
      </c>
      <c r="O139" s="202">
        <v>606</v>
      </c>
      <c r="P139" s="196">
        <v>308</v>
      </c>
      <c r="Q139" s="200">
        <v>206</v>
      </c>
      <c r="R139" s="198">
        <v>398</v>
      </c>
      <c r="S139" s="199">
        <v>272</v>
      </c>
      <c r="T139" s="196">
        <v>34</v>
      </c>
      <c r="U139" s="200">
        <v>66</v>
      </c>
      <c r="V139" s="198">
        <v>178</v>
      </c>
      <c r="W139" s="199">
        <v>531</v>
      </c>
      <c r="X139" s="196">
        <v>207</v>
      </c>
      <c r="Y139" s="200">
        <v>147</v>
      </c>
      <c r="Z139" s="198">
        <v>386</v>
      </c>
      <c r="AA139" s="196">
        <v>397</v>
      </c>
      <c r="AB139" s="172">
        <f t="shared" si="939"/>
        <v>3706</v>
      </c>
      <c r="AC139" s="173">
        <f t="shared" si="940"/>
        <v>4069</v>
      </c>
      <c r="AE139" s="292" t="s">
        <v>0</v>
      </c>
      <c r="AF139" s="294" t="s">
        <v>1</v>
      </c>
      <c r="AG139" s="295"/>
      <c r="AH139" s="294" t="s">
        <v>2</v>
      </c>
      <c r="AI139" s="295"/>
      <c r="AJ139" s="294" t="s">
        <v>3</v>
      </c>
      <c r="AK139" s="295"/>
      <c r="AL139" s="294" t="s">
        <v>4</v>
      </c>
      <c r="AM139" s="295"/>
      <c r="AN139" s="294" t="s">
        <v>5</v>
      </c>
      <c r="AO139" s="295"/>
      <c r="AP139" s="294" t="s">
        <v>6</v>
      </c>
      <c r="AQ139" s="295"/>
      <c r="AR139" s="294" t="s">
        <v>7</v>
      </c>
      <c r="AS139" s="295"/>
      <c r="AT139" s="294" t="s">
        <v>8</v>
      </c>
      <c r="AU139" s="295"/>
      <c r="AV139" s="294" t="s">
        <v>9</v>
      </c>
      <c r="AW139" s="295"/>
      <c r="AX139" s="294" t="s">
        <v>10</v>
      </c>
      <c r="AY139" s="295"/>
      <c r="AZ139" s="294" t="s">
        <v>11</v>
      </c>
      <c r="BA139" s="295"/>
      <c r="BB139" s="294" t="s">
        <v>12</v>
      </c>
      <c r="BC139" s="295"/>
      <c r="BD139" s="297" t="s">
        <v>40</v>
      </c>
      <c r="BE139" s="298"/>
      <c r="BF139" s="299" t="s">
        <v>41</v>
      </c>
      <c r="BG139" s="300"/>
      <c r="BI139" s="146" t="s">
        <v>22</v>
      </c>
      <c r="BJ139" s="129">
        <f>B139/B157</f>
        <v>8.2903691482779956E-2</v>
      </c>
      <c r="BK139" s="130">
        <f t="shared" ref="BK139" si="1077">C139/C157</f>
        <v>8.373644703919933E-2</v>
      </c>
      <c r="BL139" s="131">
        <f t="shared" ref="BL139" si="1078">D139/D157</f>
        <v>0.10664335664335664</v>
      </c>
      <c r="BM139" s="132">
        <f t="shared" ref="BM139" si="1079">E139/E157</f>
        <v>5.057471264367816E-2</v>
      </c>
      <c r="BN139" s="129">
        <f t="shared" ref="BN139" si="1080">F139/F157</f>
        <v>8.9376443418013859E-2</v>
      </c>
      <c r="BO139" s="130">
        <f t="shared" ref="BO139" si="1081">G139/G157</f>
        <v>3.8095238095238099E-2</v>
      </c>
      <c r="BP139" s="131">
        <f t="shared" ref="BP139" si="1082">H139/H157</f>
        <v>7.0036295200967866E-2</v>
      </c>
      <c r="BQ139" s="132">
        <f t="shared" ref="BQ139" si="1083">I139/I157</f>
        <v>7.0144131777625254E-2</v>
      </c>
      <c r="BR139" s="129">
        <f t="shared" ref="BR139" si="1084">J139/J157</f>
        <v>5.2991452991452991E-2</v>
      </c>
      <c r="BS139" s="130">
        <f t="shared" ref="BS139" si="1085">K139/K157</f>
        <v>0.10504634397528322</v>
      </c>
      <c r="BT139" s="131">
        <f t="shared" ref="BT139" si="1086">L139/L157</f>
        <v>3.4179357021996613E-2</v>
      </c>
      <c r="BU139" s="129">
        <f t="shared" ref="BU139" si="1087">M139/M157</f>
        <v>0.13655913978494624</v>
      </c>
      <c r="BV139" s="133">
        <f t="shared" ref="BV139" si="1088">N139/N157</f>
        <v>6.7355839121305119E-2</v>
      </c>
      <c r="BW139" s="134">
        <f t="shared" ref="BW139" si="1089">O139/O157</f>
        <v>0.10302618157089426</v>
      </c>
      <c r="BX139" s="129">
        <f t="shared" ref="BX139" si="1090">P139/P157</f>
        <v>8.0438756855575874E-2</v>
      </c>
      <c r="BY139" s="130">
        <f t="shared" ref="BY139" si="1091">Q139/Q157</f>
        <v>6.8965517241379309E-2</v>
      </c>
      <c r="BZ139" s="131">
        <f t="shared" ref="BZ139" si="1092">R139/R157</f>
        <v>9.0639945342746525E-2</v>
      </c>
      <c r="CA139" s="132">
        <f t="shared" ref="CA139" si="1093">S139/S157</f>
        <v>6.7983004248937759E-2</v>
      </c>
      <c r="CB139" s="129">
        <f t="shared" ref="CB139" si="1094">T139/T157</f>
        <v>4.1312272174969626E-2</v>
      </c>
      <c r="CC139" s="130">
        <f t="shared" ref="CC139" si="1095">U139/U157</f>
        <v>0.118491921005386</v>
      </c>
      <c r="CD139" s="131">
        <f t="shared" ref="CD139" si="1096">V139/V157</f>
        <v>4.2170101871594409E-2</v>
      </c>
      <c r="CE139" s="132">
        <f t="shared" ref="CE139" si="1097">W139/W157</f>
        <v>0.12844702467343977</v>
      </c>
      <c r="CF139" s="129">
        <f t="shared" ref="CF139" si="1098">X139/X157</f>
        <v>7.1527297857636493E-2</v>
      </c>
      <c r="CG139" s="130">
        <f t="shared" ref="CG139" si="1099">Y139/Y157</f>
        <v>7.4847250509164964E-2</v>
      </c>
      <c r="CH139" s="131">
        <f t="shared" ref="CH139" si="1100">Z139/Z157</f>
        <v>6.5103727441389786E-2</v>
      </c>
      <c r="CI139" s="129">
        <f t="shared" ref="CI139" si="1101">AA139/AA157</f>
        <v>5.5184876285793716E-2</v>
      </c>
      <c r="CJ139" s="135">
        <f t="shared" ref="CJ139" si="1102">AB139/AB157</f>
        <v>7.1432701759796463E-2</v>
      </c>
      <c r="CK139" s="136">
        <f t="shared" ref="CK139" si="1103">AC139/AC157</f>
        <v>7.8620423147521976E-2</v>
      </c>
    </row>
    <row r="140" spans="1:89" ht="15" thickTop="1" thickBot="1" x14ac:dyDescent="0.2">
      <c r="A140" s="137" t="s">
        <v>23</v>
      </c>
      <c r="B140" s="189">
        <v>266</v>
      </c>
      <c r="C140" s="190">
        <v>370</v>
      </c>
      <c r="D140" s="191">
        <v>186</v>
      </c>
      <c r="E140" s="192">
        <v>153</v>
      </c>
      <c r="F140" s="189">
        <v>311</v>
      </c>
      <c r="G140" s="193">
        <v>131</v>
      </c>
      <c r="H140" s="191">
        <v>430</v>
      </c>
      <c r="I140" s="192">
        <v>413</v>
      </c>
      <c r="J140" s="189">
        <v>56</v>
      </c>
      <c r="K140" s="193">
        <v>78</v>
      </c>
      <c r="L140" s="191">
        <v>105</v>
      </c>
      <c r="M140" s="189">
        <v>274</v>
      </c>
      <c r="N140" s="194">
        <v>317</v>
      </c>
      <c r="O140" s="195">
        <v>474</v>
      </c>
      <c r="P140" s="189">
        <v>240</v>
      </c>
      <c r="Q140" s="193">
        <v>142</v>
      </c>
      <c r="R140" s="191">
        <v>299</v>
      </c>
      <c r="S140" s="192">
        <v>222</v>
      </c>
      <c r="T140" s="189">
        <v>47</v>
      </c>
      <c r="U140" s="193">
        <v>39</v>
      </c>
      <c r="V140" s="191">
        <v>173</v>
      </c>
      <c r="W140" s="192">
        <v>352</v>
      </c>
      <c r="X140" s="189">
        <v>140</v>
      </c>
      <c r="Y140" s="193">
        <v>95</v>
      </c>
      <c r="Z140" s="191">
        <v>325</v>
      </c>
      <c r="AA140" s="189">
        <v>402</v>
      </c>
      <c r="AB140" s="172">
        <f t="shared" si="939"/>
        <v>2895</v>
      </c>
      <c r="AC140" s="173">
        <f t="shared" si="940"/>
        <v>3145</v>
      </c>
      <c r="AE140" s="293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5.4856671478655396E-2</v>
      </c>
      <c r="BK140" s="130">
        <f t="shared" ref="BK140" si="1104">C140/C157</f>
        <v>6.1718098415346125E-2</v>
      </c>
      <c r="BL140" s="131">
        <f t="shared" ref="BL140" si="1105">D140/D157</f>
        <v>6.5034965034965031E-2</v>
      </c>
      <c r="BM140" s="132">
        <f t="shared" ref="BM140" si="1106">E140/E157</f>
        <v>4.3965517241379308E-2</v>
      </c>
      <c r="BN140" s="129">
        <f t="shared" ref="BN140" si="1107">F140/F157</f>
        <v>7.1824480369515012E-2</v>
      </c>
      <c r="BO140" s="130">
        <f t="shared" ref="BO140" si="1108">G140/G157</f>
        <v>2.9014396456256922E-2</v>
      </c>
      <c r="BP140" s="131">
        <f t="shared" ref="BP140" si="1109">H140/H157</f>
        <v>5.7803468208092484E-2</v>
      </c>
      <c r="BQ140" s="132">
        <f t="shared" ref="BQ140" si="1110">I140/I157</f>
        <v>5.6691832532601238E-2</v>
      </c>
      <c r="BR140" s="129">
        <f t="shared" ref="BR140" si="1111">J140/J157</f>
        <v>4.7863247863247867E-2</v>
      </c>
      <c r="BS140" s="130">
        <f t="shared" ref="BS140" si="1112">K140/K157</f>
        <v>8.0329557157569523E-2</v>
      </c>
      <c r="BT140" s="131">
        <f t="shared" ref="BT140" si="1113">L140/L157</f>
        <v>3.553299492385787E-2</v>
      </c>
      <c r="BU140" s="129">
        <f t="shared" ref="BU140" si="1114">M140/M157</f>
        <v>9.8207885304659501E-2</v>
      </c>
      <c r="BV140" s="133">
        <f t="shared" ref="BV140" si="1115">N140/N157</f>
        <v>5.1203359715716365E-2</v>
      </c>
      <c r="BW140" s="134">
        <f t="shared" ref="BW140" si="1116">O140/O157</f>
        <v>8.0584835090105403E-2</v>
      </c>
      <c r="BX140" s="129">
        <f t="shared" ref="BX140" si="1117">P140/P157</f>
        <v>6.267955079655263E-2</v>
      </c>
      <c r="BY140" s="130">
        <f t="shared" ref="BY140" si="1118">Q140/Q157</f>
        <v>4.7539337127552726E-2</v>
      </c>
      <c r="BZ140" s="131">
        <f t="shared" ref="BZ140" si="1119">R140/R157</f>
        <v>6.8093828285128666E-2</v>
      </c>
      <c r="CA140" s="132">
        <f t="shared" ref="CA140" si="1120">S140/S157</f>
        <v>5.5486128467883027E-2</v>
      </c>
      <c r="CB140" s="129">
        <f t="shared" ref="CB140" si="1121">T140/T157</f>
        <v>5.7108140947752128E-2</v>
      </c>
      <c r="CC140" s="130">
        <f t="shared" ref="CC140" si="1122">U140/U157</f>
        <v>7.0017953321364457E-2</v>
      </c>
      <c r="CD140" s="131">
        <f t="shared" ref="CD140" si="1123">V140/V157</f>
        <v>4.0985548448235015E-2</v>
      </c>
      <c r="CE140" s="132">
        <f t="shared" ref="CE140" si="1124">W140/W157</f>
        <v>8.5147556845670047E-2</v>
      </c>
      <c r="CF140" s="129">
        <f t="shared" ref="CF140" si="1125">X140/X157</f>
        <v>4.8375950241879753E-2</v>
      </c>
      <c r="CG140" s="130">
        <f t="shared" ref="CG140" si="1126">Y140/Y157</f>
        <v>4.8370672097759672E-2</v>
      </c>
      <c r="CH140" s="131">
        <f t="shared" ref="CH140" si="1127">Z140/Z157</f>
        <v>5.4815314555574299E-2</v>
      </c>
      <c r="CI140" s="129">
        <f t="shared" ref="CI140" si="1128">AA140/AA157</f>
        <v>5.5879899916597163E-2</v>
      </c>
      <c r="CJ140" s="135">
        <f t="shared" ref="CJ140" si="1129">AB140/AB157</f>
        <v>5.5800774850137819E-2</v>
      </c>
      <c r="CK140" s="136">
        <f t="shared" ref="CK140" si="1130">AC140/AC157</f>
        <v>6.0767075644865227E-2</v>
      </c>
    </row>
    <row r="141" spans="1:89" ht="14" thickTop="1" x14ac:dyDescent="0.15">
      <c r="A141" s="146" t="s">
        <v>24</v>
      </c>
      <c r="B141" s="203">
        <v>243</v>
      </c>
      <c r="C141" s="197">
        <v>326</v>
      </c>
      <c r="D141" s="198">
        <v>135</v>
      </c>
      <c r="E141" s="199">
        <v>185</v>
      </c>
      <c r="F141" s="196">
        <v>242</v>
      </c>
      <c r="G141" s="200">
        <v>118</v>
      </c>
      <c r="H141" s="198">
        <v>391</v>
      </c>
      <c r="I141" s="199">
        <v>388</v>
      </c>
      <c r="J141" s="196">
        <v>49</v>
      </c>
      <c r="K141" s="200">
        <v>48</v>
      </c>
      <c r="L141" s="198">
        <v>99</v>
      </c>
      <c r="M141" s="196">
        <v>197</v>
      </c>
      <c r="N141" s="201">
        <v>300</v>
      </c>
      <c r="O141" s="204">
        <v>361</v>
      </c>
      <c r="P141" s="196">
        <v>179</v>
      </c>
      <c r="Q141" s="200">
        <v>137</v>
      </c>
      <c r="R141" s="198">
        <v>319</v>
      </c>
      <c r="S141" s="199">
        <v>159</v>
      </c>
      <c r="T141" s="196">
        <v>32</v>
      </c>
      <c r="U141" s="200">
        <v>22</v>
      </c>
      <c r="V141" s="198">
        <v>167</v>
      </c>
      <c r="W141" s="205">
        <v>244</v>
      </c>
      <c r="X141" s="196">
        <v>122</v>
      </c>
      <c r="Y141" s="200">
        <v>87</v>
      </c>
      <c r="Z141" s="198">
        <v>327</v>
      </c>
      <c r="AA141" s="196">
        <v>492</v>
      </c>
      <c r="AB141" s="172">
        <f t="shared" si="939"/>
        <v>2605</v>
      </c>
      <c r="AC141" s="173">
        <f t="shared" si="940"/>
        <v>2764</v>
      </c>
      <c r="AE141" s="275" t="str">
        <f>$AE$17</f>
        <v>17:00 - 17:59</v>
      </c>
      <c r="AF141" s="126">
        <f t="shared" ref="AF141:AU142" si="1131">SUMIF($A$9:$A$32,$AE141,B$133:B$156)</f>
        <v>358</v>
      </c>
      <c r="AG141" s="186">
        <f t="shared" si="1131"/>
        <v>457</v>
      </c>
      <c r="AH141" s="127">
        <f t="shared" si="1131"/>
        <v>175</v>
      </c>
      <c r="AI141" s="180">
        <f t="shared" si="1131"/>
        <v>260</v>
      </c>
      <c r="AJ141" s="126">
        <f t="shared" si="1131"/>
        <v>331</v>
      </c>
      <c r="AK141" s="128">
        <f t="shared" si="1131"/>
        <v>539</v>
      </c>
      <c r="AL141" s="127">
        <f t="shared" si="1131"/>
        <v>597</v>
      </c>
      <c r="AM141" s="180">
        <f t="shared" si="1131"/>
        <v>507</v>
      </c>
      <c r="AN141" s="126">
        <f t="shared" si="1131"/>
        <v>110</v>
      </c>
      <c r="AO141" s="128">
        <f t="shared" si="1131"/>
        <v>35</v>
      </c>
      <c r="AP141" s="127">
        <f t="shared" si="1131"/>
        <v>258</v>
      </c>
      <c r="AQ141" s="126">
        <f t="shared" si="1131"/>
        <v>109</v>
      </c>
      <c r="AR141" s="179">
        <f t="shared" si="1131"/>
        <v>424</v>
      </c>
      <c r="AS141" s="181">
        <f t="shared" si="1131"/>
        <v>391</v>
      </c>
      <c r="AT141" s="126">
        <f t="shared" si="1131"/>
        <v>267</v>
      </c>
      <c r="AU141" s="128">
        <f t="shared" si="1131"/>
        <v>213</v>
      </c>
      <c r="AV141" s="127">
        <f t="shared" ref="AP141:BE142" si="1132">SUMIF($A$9:$A$32,$AE141,R$133:R$156)</f>
        <v>298</v>
      </c>
      <c r="AW141" s="180">
        <f t="shared" si="1132"/>
        <v>276</v>
      </c>
      <c r="AX141" s="126">
        <f t="shared" si="1132"/>
        <v>118</v>
      </c>
      <c r="AY141" s="128">
        <f t="shared" si="1132"/>
        <v>26</v>
      </c>
      <c r="AZ141" s="127">
        <f t="shared" si="1132"/>
        <v>384</v>
      </c>
      <c r="BA141" s="180">
        <f t="shared" si="1132"/>
        <v>219</v>
      </c>
      <c r="BB141" s="126">
        <f t="shared" si="1132"/>
        <v>205</v>
      </c>
      <c r="BC141" s="128">
        <f t="shared" si="1132"/>
        <v>144</v>
      </c>
      <c r="BD141" s="184">
        <f t="shared" si="1132"/>
        <v>527</v>
      </c>
      <c r="BE141" s="185">
        <f t="shared" si="1132"/>
        <v>481</v>
      </c>
      <c r="BF141" s="170">
        <f>AF141+AH141+AJ141+AL141+AN141+AP141+AR141+AT141+AV141+AX141+AZ141+BB141+BD141</f>
        <v>4052</v>
      </c>
      <c r="BG141" s="171">
        <f>AG141+AI141+AK141+AM141+AO141+AQ141+AS141+AU141+AW141+AY141+BA141+BC141+BE141</f>
        <v>3657</v>
      </c>
      <c r="BI141" s="146" t="s">
        <v>24</v>
      </c>
      <c r="BJ141" s="129">
        <f>B141/B157</f>
        <v>5.0113425448546092E-2</v>
      </c>
      <c r="BK141" s="130">
        <f t="shared" ref="BK141" si="1133">C141/C157</f>
        <v>5.437864887406172E-2</v>
      </c>
      <c r="BL141" s="131">
        <f t="shared" ref="BL141" si="1134">D141/D157</f>
        <v>4.72027972027972E-2</v>
      </c>
      <c r="BM141" s="132">
        <f t="shared" ref="BM141" si="1135">E141/E157</f>
        <v>5.3160919540229883E-2</v>
      </c>
      <c r="BN141" s="129">
        <f t="shared" ref="BN141" si="1136">F141/F157</f>
        <v>5.58891454965358E-2</v>
      </c>
      <c r="BO141" s="130">
        <f t="shared" ref="BO141" si="1137">G141/G157</f>
        <v>2.6135105204872645E-2</v>
      </c>
      <c r="BP141" s="131">
        <f t="shared" ref="BP141" si="1138">H141/H157</f>
        <v>5.2560828068288747E-2</v>
      </c>
      <c r="BQ141" s="132">
        <f t="shared" ref="BQ141" si="1139">I141/I157</f>
        <v>5.326012354152368E-2</v>
      </c>
      <c r="BR141" s="129">
        <f t="shared" ref="BR141" si="1140">J141/J157</f>
        <v>4.1880341880341877E-2</v>
      </c>
      <c r="BS141" s="130">
        <f t="shared" ref="BS141" si="1141">K141/K157</f>
        <v>4.9433573635427393E-2</v>
      </c>
      <c r="BT141" s="131">
        <f t="shared" ref="BT141" si="1142">L141/L157</f>
        <v>3.3502538071065992E-2</v>
      </c>
      <c r="BU141" s="129">
        <f t="shared" ref="BU141" si="1143">M141/M157</f>
        <v>7.0609318996415774E-2</v>
      </c>
      <c r="BV141" s="133">
        <f t="shared" ref="BV141" si="1144">N141/N157</f>
        <v>4.8457438216766277E-2</v>
      </c>
      <c r="BW141" s="134">
        <f t="shared" ref="BW141" si="1145">O141/O157</f>
        <v>6.1373682420945257E-2</v>
      </c>
      <c r="BX141" s="129">
        <f t="shared" ref="BX141" si="1146">P141/P157</f>
        <v>4.6748498302428831E-2</v>
      </c>
      <c r="BY141" s="130">
        <f t="shared" ref="BY141" si="1147">Q141/Q157</f>
        <v>4.5865416806160027E-2</v>
      </c>
      <c r="BZ141" s="131">
        <f t="shared" ref="BZ141" si="1148">R141/R157</f>
        <v>7.2648599407879752E-2</v>
      </c>
      <c r="CA141" s="132">
        <f t="shared" ref="CA141" si="1149">S141/S157</f>
        <v>3.9740064983754063E-2</v>
      </c>
      <c r="CB141" s="129">
        <f t="shared" ref="CB141" si="1150">T141/T157</f>
        <v>3.8882138517618466E-2</v>
      </c>
      <c r="CC141" s="130">
        <f t="shared" ref="CC141" si="1151">U141/U157</f>
        <v>3.949730700179533E-2</v>
      </c>
      <c r="CD141" s="131">
        <f t="shared" ref="CD141" si="1152">V141/V157</f>
        <v>3.9564084340203746E-2</v>
      </c>
      <c r="CE141" s="132">
        <f t="shared" ref="CE141" si="1153">W141/W157</f>
        <v>5.9022738268021284E-2</v>
      </c>
      <c r="CF141" s="129">
        <f t="shared" ref="CF141" si="1154">X141/X157</f>
        <v>4.2156185210780926E-2</v>
      </c>
      <c r="CG141" s="130">
        <f t="shared" ref="CG141" si="1155">Y141/Y157</f>
        <v>4.4297352342158862E-2</v>
      </c>
      <c r="CH141" s="131">
        <f t="shared" ref="CH141" si="1156">Z141/Z157</f>
        <v>5.5152639568223985E-2</v>
      </c>
      <c r="CI141" s="129">
        <f t="shared" ref="CI141" si="1157">AA141/AA157</f>
        <v>6.8390325271059219E-2</v>
      </c>
      <c r="CJ141" s="135">
        <f t="shared" ref="CJ141" si="1158">AB141/AB157</f>
        <v>5.0211059925598968E-2</v>
      </c>
      <c r="CK141" s="136">
        <f t="shared" ref="CK141" si="1159">AC141/AC157</f>
        <v>5.3405468070717804E-2</v>
      </c>
    </row>
    <row r="142" spans="1:89" x14ac:dyDescent="0.15">
      <c r="A142" s="137" t="s">
        <v>25</v>
      </c>
      <c r="B142" s="206">
        <v>249</v>
      </c>
      <c r="C142" s="190">
        <v>281</v>
      </c>
      <c r="D142" s="191">
        <v>143</v>
      </c>
      <c r="E142" s="192">
        <v>190</v>
      </c>
      <c r="F142" s="189">
        <v>204</v>
      </c>
      <c r="G142" s="193">
        <v>145</v>
      </c>
      <c r="H142" s="191">
        <v>384</v>
      </c>
      <c r="I142" s="192">
        <v>362</v>
      </c>
      <c r="J142" s="189">
        <v>72</v>
      </c>
      <c r="K142" s="190">
        <v>28</v>
      </c>
      <c r="L142" s="191">
        <v>126</v>
      </c>
      <c r="M142" s="189">
        <v>164</v>
      </c>
      <c r="N142" s="194">
        <v>289</v>
      </c>
      <c r="O142" s="207">
        <v>307</v>
      </c>
      <c r="P142" s="189">
        <v>215</v>
      </c>
      <c r="Q142" s="190">
        <v>130</v>
      </c>
      <c r="R142" s="191">
        <v>254</v>
      </c>
      <c r="S142" s="192">
        <v>207</v>
      </c>
      <c r="T142" s="198">
        <v>36</v>
      </c>
      <c r="U142" s="189">
        <v>14</v>
      </c>
      <c r="V142" s="191">
        <v>199</v>
      </c>
      <c r="W142" s="208">
        <v>236</v>
      </c>
      <c r="X142" s="189">
        <v>128</v>
      </c>
      <c r="Y142" s="193">
        <v>94</v>
      </c>
      <c r="Z142" s="191">
        <v>334</v>
      </c>
      <c r="AA142" s="189">
        <v>375</v>
      </c>
      <c r="AB142" s="172">
        <f t="shared" si="939"/>
        <v>2633</v>
      </c>
      <c r="AC142" s="173">
        <f t="shared" si="940"/>
        <v>2533</v>
      </c>
      <c r="AE142" s="277" t="str">
        <f>$AE$18</f>
        <v>18:00 - 18:59</v>
      </c>
      <c r="AF142" s="126">
        <f t="shared" si="1131"/>
        <v>427</v>
      </c>
      <c r="AG142" s="190">
        <f t="shared" si="1131"/>
        <v>361</v>
      </c>
      <c r="AH142" s="191">
        <f t="shared" si="1131"/>
        <v>138</v>
      </c>
      <c r="AI142" s="192">
        <f t="shared" si="1131"/>
        <v>205</v>
      </c>
      <c r="AJ142" s="278">
        <f t="shared" si="1131"/>
        <v>218</v>
      </c>
      <c r="AK142" s="193">
        <f t="shared" si="1131"/>
        <v>497</v>
      </c>
      <c r="AL142" s="191">
        <f t="shared" si="1131"/>
        <v>590</v>
      </c>
      <c r="AM142" s="192">
        <f t="shared" si="1131"/>
        <v>541</v>
      </c>
      <c r="AN142" s="278">
        <f t="shared" si="1131"/>
        <v>135</v>
      </c>
      <c r="AO142" s="193">
        <f t="shared" si="1131"/>
        <v>15</v>
      </c>
      <c r="AP142" s="191">
        <f t="shared" si="1132"/>
        <v>173</v>
      </c>
      <c r="AQ142" s="278">
        <f t="shared" si="1132"/>
        <v>80</v>
      </c>
      <c r="AR142" s="194">
        <f t="shared" si="1132"/>
        <v>419</v>
      </c>
      <c r="AS142" s="195">
        <f t="shared" si="1132"/>
        <v>337</v>
      </c>
      <c r="AT142" s="278">
        <f t="shared" si="1132"/>
        <v>212</v>
      </c>
      <c r="AU142" s="193">
        <f t="shared" si="1132"/>
        <v>224</v>
      </c>
      <c r="AV142" s="191">
        <f t="shared" si="1132"/>
        <v>285</v>
      </c>
      <c r="AW142" s="192">
        <f t="shared" si="1132"/>
        <v>376</v>
      </c>
      <c r="AX142" s="278">
        <f t="shared" si="1132"/>
        <v>74</v>
      </c>
      <c r="AY142" s="193">
        <f t="shared" si="1132"/>
        <v>15</v>
      </c>
      <c r="AZ142" s="191">
        <f t="shared" si="1132"/>
        <v>392</v>
      </c>
      <c r="BA142" s="192">
        <f t="shared" si="1132"/>
        <v>241</v>
      </c>
      <c r="BB142" s="278">
        <f t="shared" si="1132"/>
        <v>274</v>
      </c>
      <c r="BC142" s="193">
        <f t="shared" si="1132"/>
        <v>163</v>
      </c>
      <c r="BD142" s="191">
        <f t="shared" si="1132"/>
        <v>411</v>
      </c>
      <c r="BE142" s="278">
        <f t="shared" si="1132"/>
        <v>593</v>
      </c>
      <c r="BF142" s="172">
        <f>SUM(AF142,AH142,AJ142,AL142,AN142,AP142,AR142,AT142,AV142,AX142,AZ142,BB142,BD142)</f>
        <v>3748</v>
      </c>
      <c r="BG142" s="173">
        <f>SUM(AG142,AI142,AK142,AM142,AO142,AQ142,AS142,AU142,AW142,AY142,BA142,BC142,BE142)</f>
        <v>3648</v>
      </c>
      <c r="BI142" s="137" t="s">
        <v>25</v>
      </c>
      <c r="BJ142" s="129">
        <f>B142/B157</f>
        <v>5.1350793978139825E-2</v>
      </c>
      <c r="BK142" s="130">
        <f t="shared" ref="BK142" si="1160">C142/C157</f>
        <v>4.6872393661384487E-2</v>
      </c>
      <c r="BL142" s="131">
        <f t="shared" ref="BL142" si="1161">D142/D157</f>
        <v>0.05</v>
      </c>
      <c r="BM142" s="132">
        <f t="shared" ref="BM142" si="1162">E142/E157</f>
        <v>5.459770114942529E-2</v>
      </c>
      <c r="BN142" s="129">
        <f t="shared" ref="BN142" si="1163">F142/F157</f>
        <v>4.7113163972286376E-2</v>
      </c>
      <c r="BO142" s="130">
        <f t="shared" ref="BO142" si="1164">G142/G157</f>
        <v>3.2115171650055369E-2</v>
      </c>
      <c r="BP142" s="131">
        <f t="shared" ref="BP142" si="1165">H142/H157</f>
        <v>5.1619841376529106E-2</v>
      </c>
      <c r="BQ142" s="132">
        <f t="shared" ref="BQ142" si="1166">I142/I157</f>
        <v>4.9691146190803018E-2</v>
      </c>
      <c r="BR142" s="129">
        <f t="shared" ref="BR142" si="1167">J142/J157</f>
        <v>6.1538461538461542E-2</v>
      </c>
      <c r="BS142" s="130">
        <f t="shared" ref="BS142" si="1168">K142/K157</f>
        <v>2.8836251287332648E-2</v>
      </c>
      <c r="BT142" s="131">
        <f t="shared" ref="BT142" si="1169">L142/L157</f>
        <v>4.2639593908629439E-2</v>
      </c>
      <c r="BU142" s="129">
        <f t="shared" ref="BU142" si="1170">M142/M157</f>
        <v>5.8781362007168457E-2</v>
      </c>
      <c r="BV142" s="133">
        <f t="shared" ref="BV142" si="1171">N142/N157</f>
        <v>4.6680665482151509E-2</v>
      </c>
      <c r="BW142" s="134">
        <f t="shared" ref="BW142" si="1172">O142/O157</f>
        <v>5.2193131587895271E-2</v>
      </c>
      <c r="BX142" s="129">
        <f t="shared" ref="BX142" si="1173">P142/P157</f>
        <v>5.6150430921911729E-2</v>
      </c>
      <c r="BY142" s="130">
        <f t="shared" ref="BY142" si="1174">Q142/Q157</f>
        <v>4.3521928356210243E-2</v>
      </c>
      <c r="BZ142" s="131">
        <f t="shared" ref="BZ142" si="1175">R142/R157</f>
        <v>5.7845593258938739E-2</v>
      </c>
      <c r="CA142" s="132">
        <f t="shared" ref="CA142" si="1176">S142/S157</f>
        <v>5.1737065733566609E-2</v>
      </c>
      <c r="CB142" s="129">
        <f t="shared" ref="CB142" si="1177">T142/T157</f>
        <v>4.374240583232078E-2</v>
      </c>
      <c r="CC142" s="130">
        <f t="shared" ref="CC142" si="1178">U142/U157</f>
        <v>2.5134649910233394E-2</v>
      </c>
      <c r="CD142" s="131">
        <f t="shared" ref="CD142" si="1179">V142/V157</f>
        <v>4.714522624970386E-2</v>
      </c>
      <c r="CE142" s="132">
        <f t="shared" ref="CE142" si="1180">W142/W157</f>
        <v>5.7087566521528785E-2</v>
      </c>
      <c r="CF142" s="129">
        <f t="shared" ref="CF142" si="1181">X142/X157</f>
        <v>4.42294402211472E-2</v>
      </c>
      <c r="CG142" s="130">
        <f t="shared" ref="CG142" si="1182">Y142/Y157</f>
        <v>4.7861507128309569E-2</v>
      </c>
      <c r="CH142" s="131">
        <f t="shared" ref="CH142" si="1183">Z142/Z157</f>
        <v>5.6333277112497894E-2</v>
      </c>
      <c r="CI142" s="129">
        <f t="shared" ref="CI142" si="1184">AA142/AA157</f>
        <v>5.212677231025855E-2</v>
      </c>
      <c r="CJ142" s="135">
        <f t="shared" ref="CJ142" si="1185">AB142/AB157</f>
        <v>5.0750756539002718E-2</v>
      </c>
      <c r="CK142" s="136">
        <f t="shared" ref="CK142" si="1186">AC142/AC157</f>
        <v>4.8942131195053619E-2</v>
      </c>
    </row>
    <row r="143" spans="1:89" ht="14" thickBot="1" x14ac:dyDescent="0.2">
      <c r="A143" s="146" t="s">
        <v>26</v>
      </c>
      <c r="B143" s="203">
        <v>229</v>
      </c>
      <c r="C143" s="197">
        <v>351</v>
      </c>
      <c r="D143" s="198">
        <v>111</v>
      </c>
      <c r="E143" s="199">
        <v>197</v>
      </c>
      <c r="F143" s="196">
        <v>215</v>
      </c>
      <c r="G143" s="200">
        <v>188</v>
      </c>
      <c r="H143" s="198">
        <v>435</v>
      </c>
      <c r="I143" s="199">
        <v>382</v>
      </c>
      <c r="J143" s="196">
        <v>51</v>
      </c>
      <c r="K143" s="197">
        <v>39</v>
      </c>
      <c r="L143" s="198">
        <v>123</v>
      </c>
      <c r="M143" s="196">
        <v>122</v>
      </c>
      <c r="N143" s="201">
        <v>302</v>
      </c>
      <c r="O143" s="204">
        <v>250</v>
      </c>
      <c r="P143" s="196">
        <v>182</v>
      </c>
      <c r="Q143" s="197">
        <v>150</v>
      </c>
      <c r="R143" s="198">
        <v>228</v>
      </c>
      <c r="S143" s="199">
        <v>201</v>
      </c>
      <c r="T143" s="196">
        <v>25</v>
      </c>
      <c r="U143" s="200">
        <v>18</v>
      </c>
      <c r="V143" s="198">
        <v>217</v>
      </c>
      <c r="W143" s="205">
        <v>219</v>
      </c>
      <c r="X143" s="196">
        <v>138</v>
      </c>
      <c r="Y143" s="200">
        <v>112</v>
      </c>
      <c r="Z143" s="198">
        <v>376</v>
      </c>
      <c r="AA143" s="196">
        <v>435</v>
      </c>
      <c r="AB143" s="172">
        <f t="shared" si="939"/>
        <v>2632</v>
      </c>
      <c r="AC143" s="173">
        <f t="shared" si="940"/>
        <v>2664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4.7226232212827388E-2</v>
      </c>
      <c r="BK143" s="130">
        <f t="shared" ref="BK143" si="1187">C143/C157</f>
        <v>5.8548790658882403E-2</v>
      </c>
      <c r="BL143" s="131">
        <f t="shared" ref="BL143" si="1188">D143/D157</f>
        <v>3.8811188811188814E-2</v>
      </c>
      <c r="BM143" s="132">
        <f t="shared" ref="BM143" si="1189">E143/E157</f>
        <v>5.6609195402298848E-2</v>
      </c>
      <c r="BN143" s="129">
        <f t="shared" ref="BN143" si="1190">F143/F157</f>
        <v>4.9653579676674366E-2</v>
      </c>
      <c r="BO143" s="130">
        <f t="shared" ref="BO143" si="1191">G143/G157</f>
        <v>4.1638981173864893E-2</v>
      </c>
      <c r="BP143" s="131">
        <f t="shared" ref="BP143" si="1192">H143/H157</f>
        <v>5.8475601559349374E-2</v>
      </c>
      <c r="BQ143" s="132">
        <f t="shared" ref="BQ143" si="1193">I143/I157</f>
        <v>5.2436513383665062E-2</v>
      </c>
      <c r="BR143" s="129">
        <f t="shared" ref="BR143" si="1194">J143/J157</f>
        <v>4.3589743589743588E-2</v>
      </c>
      <c r="BS143" s="130">
        <f t="shared" ref="BS143" si="1195">K143/K157</f>
        <v>4.0164778578784761E-2</v>
      </c>
      <c r="BT143" s="131">
        <f t="shared" ref="BT143" si="1196">L143/L157</f>
        <v>4.16243654822335E-2</v>
      </c>
      <c r="BU143" s="129">
        <f t="shared" ref="BU143" si="1197">M143/M157</f>
        <v>4.3727598566308243E-2</v>
      </c>
      <c r="BV143" s="133">
        <f t="shared" ref="BV143" si="1198">N143/N157</f>
        <v>4.878048780487805E-2</v>
      </c>
      <c r="BW143" s="134">
        <f t="shared" ref="BW143" si="1199">O143/O157</f>
        <v>4.2502550153009182E-2</v>
      </c>
      <c r="BX143" s="129">
        <f t="shared" ref="BX143" si="1200">P143/P157</f>
        <v>4.7531992687385741E-2</v>
      </c>
      <c r="BY143" s="130">
        <f t="shared" ref="BY143" si="1201">Q143/Q157</f>
        <v>5.0217609641781048E-2</v>
      </c>
      <c r="BZ143" s="131">
        <f t="shared" ref="BZ143" si="1202">R143/R157</f>
        <v>5.1924390799362334E-2</v>
      </c>
      <c r="CA143" s="132">
        <f t="shared" ref="CA143" si="1203">S143/S157</f>
        <v>5.0237440639840043E-2</v>
      </c>
      <c r="CB143" s="129">
        <f t="shared" ref="CB143" si="1204">T143/T157</f>
        <v>3.0376670716889428E-2</v>
      </c>
      <c r="CC143" s="130">
        <f t="shared" ref="CC143" si="1205">U143/U157</f>
        <v>3.231597845601436E-2</v>
      </c>
      <c r="CD143" s="131">
        <f t="shared" ref="CD143" si="1206">V143/V157</f>
        <v>5.140961857379768E-2</v>
      </c>
      <c r="CE143" s="132">
        <f t="shared" ref="CE143" si="1207">W143/W157</f>
        <v>5.2975326560232218E-2</v>
      </c>
      <c r="CF143" s="129">
        <f t="shared" ref="CF143" si="1208">X143/X157</f>
        <v>4.7684865238424329E-2</v>
      </c>
      <c r="CG143" s="130">
        <f t="shared" ref="CG143" si="1209">Y143/Y157</f>
        <v>5.7026476578411409E-2</v>
      </c>
      <c r="CH143" s="131">
        <f t="shared" ref="CH143" si="1210">Z143/Z157</f>
        <v>6.3417102378141341E-2</v>
      </c>
      <c r="CI143" s="129">
        <f t="shared" ref="CI143" si="1211">AA143/AA157</f>
        <v>6.0467055879899916E-2</v>
      </c>
      <c r="CJ143" s="135">
        <f t="shared" ref="CJ143" si="1212">AB143/AB157</f>
        <v>5.0731481659952581E-2</v>
      </c>
      <c r="CK143" s="136">
        <f t="shared" ref="CK143" si="1213">AC143/AC157</f>
        <v>5.1473287605062312E-2</v>
      </c>
    </row>
    <row r="144" spans="1:89" ht="15" thickTop="1" thickBot="1" x14ac:dyDescent="0.2">
      <c r="A144" s="137" t="s">
        <v>27</v>
      </c>
      <c r="B144" s="206">
        <v>215</v>
      </c>
      <c r="C144" s="190">
        <v>314</v>
      </c>
      <c r="D144" s="191">
        <v>117</v>
      </c>
      <c r="E144" s="192">
        <v>228</v>
      </c>
      <c r="F144" s="189">
        <v>184</v>
      </c>
      <c r="G144" s="193">
        <v>169</v>
      </c>
      <c r="H144" s="191">
        <v>384</v>
      </c>
      <c r="I144" s="192">
        <v>432</v>
      </c>
      <c r="J144" s="189">
        <v>64</v>
      </c>
      <c r="K144" s="190">
        <v>36</v>
      </c>
      <c r="L144" s="191">
        <v>137</v>
      </c>
      <c r="M144" s="189">
        <v>136</v>
      </c>
      <c r="N144" s="194">
        <v>362</v>
      </c>
      <c r="O144" s="207">
        <v>256</v>
      </c>
      <c r="P144" s="189">
        <v>230</v>
      </c>
      <c r="Q144" s="190">
        <v>132</v>
      </c>
      <c r="R144" s="191">
        <v>246</v>
      </c>
      <c r="S144" s="192">
        <v>194</v>
      </c>
      <c r="T144" s="189">
        <v>35</v>
      </c>
      <c r="U144" s="193">
        <v>20</v>
      </c>
      <c r="V144" s="191">
        <v>204</v>
      </c>
      <c r="W144" s="208">
        <v>210</v>
      </c>
      <c r="X144" s="189">
        <v>143</v>
      </c>
      <c r="Y144" s="193">
        <v>66</v>
      </c>
      <c r="Z144" s="191">
        <v>309</v>
      </c>
      <c r="AA144" s="189">
        <v>381</v>
      </c>
      <c r="AB144" s="172">
        <f t="shared" si="939"/>
        <v>2630</v>
      </c>
      <c r="AC144" s="173">
        <f t="shared" si="940"/>
        <v>2574</v>
      </c>
      <c r="AE144" s="269" t="s">
        <v>13</v>
      </c>
      <c r="AF144" s="20">
        <f t="shared" ref="AF144:BG144" si="1214">SUM(AF141:AF143)</f>
        <v>785</v>
      </c>
      <c r="AG144" s="21">
        <f t="shared" si="1214"/>
        <v>818</v>
      </c>
      <c r="AH144" s="20">
        <f t="shared" si="1214"/>
        <v>313</v>
      </c>
      <c r="AI144" s="21">
        <f t="shared" si="1214"/>
        <v>465</v>
      </c>
      <c r="AJ144" s="20">
        <f t="shared" si="1214"/>
        <v>549</v>
      </c>
      <c r="AK144" s="21">
        <f t="shared" si="1214"/>
        <v>1036</v>
      </c>
      <c r="AL144" s="20">
        <f t="shared" si="1214"/>
        <v>1187</v>
      </c>
      <c r="AM144" s="21">
        <f t="shared" si="1214"/>
        <v>1048</v>
      </c>
      <c r="AN144" s="20">
        <f t="shared" si="1214"/>
        <v>245</v>
      </c>
      <c r="AO144" s="21">
        <f t="shared" si="1214"/>
        <v>50</v>
      </c>
      <c r="AP144" s="20">
        <f t="shared" si="1214"/>
        <v>431</v>
      </c>
      <c r="AQ144" s="21">
        <f t="shared" si="1214"/>
        <v>189</v>
      </c>
      <c r="AR144" s="20">
        <f t="shared" si="1214"/>
        <v>843</v>
      </c>
      <c r="AS144" s="21">
        <f t="shared" si="1214"/>
        <v>728</v>
      </c>
      <c r="AT144" s="20">
        <f t="shared" si="1214"/>
        <v>479</v>
      </c>
      <c r="AU144" s="21">
        <f t="shared" si="1214"/>
        <v>437</v>
      </c>
      <c r="AV144" s="20">
        <f t="shared" si="1214"/>
        <v>583</v>
      </c>
      <c r="AW144" s="21">
        <f t="shared" si="1214"/>
        <v>652</v>
      </c>
      <c r="AX144" s="20">
        <f t="shared" si="1214"/>
        <v>192</v>
      </c>
      <c r="AY144" s="21">
        <f t="shared" si="1214"/>
        <v>41</v>
      </c>
      <c r="AZ144" s="20">
        <f t="shared" si="1214"/>
        <v>776</v>
      </c>
      <c r="BA144" s="21">
        <f t="shared" si="1214"/>
        <v>460</v>
      </c>
      <c r="BB144" s="20">
        <f t="shared" si="1214"/>
        <v>479</v>
      </c>
      <c r="BC144" s="21">
        <f t="shared" si="1214"/>
        <v>307</v>
      </c>
      <c r="BD144" s="20">
        <f t="shared" si="1214"/>
        <v>938</v>
      </c>
      <c r="BE144" s="21">
        <f t="shared" si="1214"/>
        <v>1074</v>
      </c>
      <c r="BF144" s="174">
        <f t="shared" si="1214"/>
        <v>7800</v>
      </c>
      <c r="BG144" s="175">
        <f t="shared" si="1214"/>
        <v>7305</v>
      </c>
      <c r="BI144" s="137" t="s">
        <v>27</v>
      </c>
      <c r="BJ144" s="129">
        <f>B144/B157</f>
        <v>4.4339038977108683E-2</v>
      </c>
      <c r="BK144" s="130">
        <f t="shared" ref="BK144" si="1215">C144/C157</f>
        <v>5.237698081734779E-2</v>
      </c>
      <c r="BL144" s="131">
        <f t="shared" ref="BL144" si="1216">D144/D157</f>
        <v>4.0909090909090909E-2</v>
      </c>
      <c r="BM144" s="132">
        <f t="shared" ref="BM144" si="1217">E144/E157</f>
        <v>6.5517241379310351E-2</v>
      </c>
      <c r="BN144" s="129">
        <f t="shared" ref="BN144" si="1218">F144/F157</f>
        <v>4.249422632794457E-2</v>
      </c>
      <c r="BO144" s="130">
        <f t="shared" ref="BO144" si="1219">G144/G157</f>
        <v>3.7430786267995571E-2</v>
      </c>
      <c r="BP144" s="131">
        <f t="shared" ref="BP144" si="1220">H144/H157</f>
        <v>5.1619841376529106E-2</v>
      </c>
      <c r="BQ144" s="132">
        <f t="shared" ref="BQ144" si="1221">I144/I157</f>
        <v>5.929993136582018E-2</v>
      </c>
      <c r="BR144" s="129">
        <f t="shared" ref="BR144" si="1222">J144/J157</f>
        <v>5.4700854700854701E-2</v>
      </c>
      <c r="BS144" s="130">
        <f t="shared" ref="BS144" si="1223">K144/K157</f>
        <v>3.7075180226570546E-2</v>
      </c>
      <c r="BT144" s="131">
        <f t="shared" ref="BT144" si="1224">L144/L157</f>
        <v>4.6362098138747886E-2</v>
      </c>
      <c r="BU144" s="129">
        <f t="shared" ref="BU144" si="1225">M144/M157</f>
        <v>4.8745519713261652E-2</v>
      </c>
      <c r="BV144" s="133">
        <f t="shared" ref="BV144" si="1226">N144/N157</f>
        <v>5.8471975448231302E-2</v>
      </c>
      <c r="BW144" s="134">
        <f t="shared" ref="BW144" si="1227">O144/O157</f>
        <v>4.3522611356681402E-2</v>
      </c>
      <c r="BX144" s="129">
        <f t="shared" ref="BX144" si="1228">P144/P157</f>
        <v>6.0067902846696268E-2</v>
      </c>
      <c r="BY144" s="130">
        <f t="shared" ref="BY144" si="1229">Q144/Q157</f>
        <v>4.4191496484767327E-2</v>
      </c>
      <c r="BZ144" s="131">
        <f t="shared" ref="BZ144" si="1230">R144/R157</f>
        <v>5.6023684809838305E-2</v>
      </c>
      <c r="CA144" s="132">
        <f t="shared" ref="CA144" si="1231">S144/S157</f>
        <v>4.8487878030492378E-2</v>
      </c>
      <c r="CB144" s="129">
        <f t="shared" ref="CB144" si="1232">T144/T157</f>
        <v>4.25273390036452E-2</v>
      </c>
      <c r="CC144" s="130">
        <f t="shared" ref="CC144" si="1233">U144/U157</f>
        <v>3.5906642728904849E-2</v>
      </c>
      <c r="CD144" s="131">
        <f t="shared" ref="CD144" si="1234">V144/V157</f>
        <v>4.8329779673063254E-2</v>
      </c>
      <c r="CE144" s="132">
        <f t="shared" ref="CE144" si="1235">W144/W157</f>
        <v>5.0798258345428157E-2</v>
      </c>
      <c r="CF144" s="129">
        <f t="shared" ref="CF144" si="1236">X144/X157</f>
        <v>4.941257774706289E-2</v>
      </c>
      <c r="CG144" s="130">
        <f t="shared" ref="CG144" si="1237">Y144/Y157</f>
        <v>3.360488798370672E-2</v>
      </c>
      <c r="CH144" s="131">
        <f t="shared" ref="CH144" si="1238">Z144/Z157</f>
        <v>5.2116714454376795E-2</v>
      </c>
      <c r="CI144" s="129">
        <f t="shared" ref="CI144" si="1239">AA144/AA157</f>
        <v>5.2960800667222682E-2</v>
      </c>
      <c r="CJ144" s="135">
        <f t="shared" ref="CJ144" si="1240">AB144/AB157</f>
        <v>5.0692931901852319E-2</v>
      </c>
      <c r="CK144" s="136">
        <f t="shared" ref="CK144" si="1241">AC144/AC157</f>
        <v>4.9734325185972372E-2</v>
      </c>
    </row>
    <row r="145" spans="1:89" ht="14" thickTop="1" x14ac:dyDescent="0.15">
      <c r="A145" s="146" t="s">
        <v>28</v>
      </c>
      <c r="B145" s="203">
        <v>242</v>
      </c>
      <c r="C145" s="197">
        <v>443</v>
      </c>
      <c r="D145" s="198">
        <v>148</v>
      </c>
      <c r="E145" s="199">
        <v>269</v>
      </c>
      <c r="F145" s="196">
        <v>244</v>
      </c>
      <c r="G145" s="200">
        <v>291</v>
      </c>
      <c r="H145" s="198">
        <v>426</v>
      </c>
      <c r="I145" s="199">
        <v>475</v>
      </c>
      <c r="J145" s="196">
        <v>66</v>
      </c>
      <c r="K145" s="197">
        <v>36</v>
      </c>
      <c r="L145" s="198">
        <v>216</v>
      </c>
      <c r="M145" s="196">
        <v>96</v>
      </c>
      <c r="N145" s="201">
        <v>466</v>
      </c>
      <c r="O145" s="204">
        <v>224</v>
      </c>
      <c r="P145" s="196">
        <v>269</v>
      </c>
      <c r="Q145" s="197">
        <v>141</v>
      </c>
      <c r="R145" s="198">
        <v>231</v>
      </c>
      <c r="S145" s="199">
        <v>194</v>
      </c>
      <c r="T145" s="196">
        <v>50</v>
      </c>
      <c r="U145" s="200">
        <v>26</v>
      </c>
      <c r="V145" s="198">
        <v>269</v>
      </c>
      <c r="W145" s="205">
        <v>212</v>
      </c>
      <c r="X145" s="196">
        <v>178</v>
      </c>
      <c r="Y145" s="200">
        <v>88</v>
      </c>
      <c r="Z145" s="198">
        <v>407</v>
      </c>
      <c r="AA145" s="196">
        <v>404</v>
      </c>
      <c r="AB145" s="172">
        <f t="shared" si="939"/>
        <v>3212</v>
      </c>
      <c r="AC145" s="173">
        <f t="shared" si="940"/>
        <v>2899</v>
      </c>
      <c r="BI145" s="146" t="s">
        <v>28</v>
      </c>
      <c r="BJ145" s="129">
        <f>B145/B157</f>
        <v>4.9907197360280472E-2</v>
      </c>
      <c r="BK145" s="130">
        <f t="shared" ref="BK145" si="1242">C145/C157</f>
        <v>7.3894912427022522E-2</v>
      </c>
      <c r="BL145" s="131">
        <f t="shared" ref="BL145" si="1243">D145/D157</f>
        <v>5.1748251748251747E-2</v>
      </c>
      <c r="BM145" s="132">
        <f t="shared" ref="BM145" si="1244">E145/E157</f>
        <v>7.7298850574712641E-2</v>
      </c>
      <c r="BN145" s="129">
        <f t="shared" ref="BN145" si="1245">F145/F157</f>
        <v>5.635103926096998E-2</v>
      </c>
      <c r="BO145" s="130">
        <f t="shared" ref="BO145" si="1246">G145/G157</f>
        <v>6.445182724252492E-2</v>
      </c>
      <c r="BP145" s="131">
        <f t="shared" ref="BP145" si="1247">H145/H157</f>
        <v>5.7265761527086977E-2</v>
      </c>
      <c r="BQ145" s="132">
        <f t="shared" ref="BQ145" si="1248">I145/I157</f>
        <v>6.5202470830473577E-2</v>
      </c>
      <c r="BR145" s="129">
        <f t="shared" ref="BR145" si="1249">J145/J157</f>
        <v>5.6410256410256411E-2</v>
      </c>
      <c r="BS145" s="130">
        <f t="shared" ref="BS145" si="1250">K145/K157</f>
        <v>3.7075180226570546E-2</v>
      </c>
      <c r="BT145" s="131">
        <f t="shared" ref="BT145" si="1251">L145/L157</f>
        <v>7.309644670050762E-2</v>
      </c>
      <c r="BU145" s="129">
        <f t="shared" ref="BU145" si="1252">M145/M157</f>
        <v>3.4408602150537634E-2</v>
      </c>
      <c r="BV145" s="133">
        <f t="shared" ref="BV145" si="1253">N145/N157</f>
        <v>7.527055403004361E-2</v>
      </c>
      <c r="BW145" s="134">
        <f t="shared" ref="BW145" si="1254">O145/O157</f>
        <v>3.8082284937096228E-2</v>
      </c>
      <c r="BX145" s="129">
        <f t="shared" ref="BX145" si="1255">P145/P157</f>
        <v>7.0253329851136068E-2</v>
      </c>
      <c r="BY145" s="130">
        <f t="shared" ref="BY145" si="1256">Q145/Q157</f>
        <v>4.7204553063274188E-2</v>
      </c>
      <c r="BZ145" s="131">
        <f t="shared" ref="BZ145" si="1257">R145/R157</f>
        <v>5.2607606467774994E-2</v>
      </c>
      <c r="CA145" s="132">
        <f t="shared" ref="CA145" si="1258">S145/S157</f>
        <v>4.8487878030492378E-2</v>
      </c>
      <c r="CB145" s="129">
        <f t="shared" ref="CB145" si="1259">T145/T157</f>
        <v>6.0753341433778855E-2</v>
      </c>
      <c r="CC145" s="130">
        <f t="shared" ref="CC145" si="1260">U145/U157</f>
        <v>4.66786355475763E-2</v>
      </c>
      <c r="CD145" s="131">
        <f t="shared" ref="CD145" si="1261">V145/V157</f>
        <v>6.372897417673537E-2</v>
      </c>
      <c r="CE145" s="132">
        <f t="shared" ref="CE145" si="1262">W145/W157</f>
        <v>5.128205128205128E-2</v>
      </c>
      <c r="CF145" s="129">
        <f t="shared" ref="CF145" si="1263">X145/X157</f>
        <v>6.1506565307532825E-2</v>
      </c>
      <c r="CG145" s="130">
        <f t="shared" ref="CG145" si="1264">Y145/Y157</f>
        <v>4.4806517311608958E-2</v>
      </c>
      <c r="CH145" s="131">
        <f t="shared" ref="CH145" si="1265">Z145/Z157</f>
        <v>6.8645640074211506E-2</v>
      </c>
      <c r="CI145" s="129">
        <f t="shared" ref="CI145" si="1266">AA145/AA157</f>
        <v>5.615790936891854E-2</v>
      </c>
      <c r="CJ145" s="135">
        <f t="shared" ref="CJ145" si="1267">AB145/AB157</f>
        <v>6.1910911509030282E-2</v>
      </c>
      <c r="CK145" s="136">
        <f t="shared" ref="CK145" si="1268">AC145/AC157</f>
        <v>5.6013911699352721E-2</v>
      </c>
    </row>
    <row r="146" spans="1:89" x14ac:dyDescent="0.15">
      <c r="A146" s="137" t="s">
        <v>29</v>
      </c>
      <c r="B146" s="206">
        <v>278</v>
      </c>
      <c r="C146" s="190">
        <v>423</v>
      </c>
      <c r="D146" s="191">
        <v>145</v>
      </c>
      <c r="E146" s="192">
        <v>225</v>
      </c>
      <c r="F146" s="189">
        <v>254</v>
      </c>
      <c r="G146" s="193">
        <v>393</v>
      </c>
      <c r="H146" s="191">
        <v>582</v>
      </c>
      <c r="I146" s="192">
        <v>525</v>
      </c>
      <c r="J146" s="189">
        <v>118</v>
      </c>
      <c r="K146" s="190">
        <v>23</v>
      </c>
      <c r="L146" s="191">
        <v>283</v>
      </c>
      <c r="M146" s="189">
        <v>122</v>
      </c>
      <c r="N146" s="194">
        <v>413</v>
      </c>
      <c r="O146" s="207">
        <v>321</v>
      </c>
      <c r="P146" s="189">
        <v>325</v>
      </c>
      <c r="Q146" s="190">
        <v>193</v>
      </c>
      <c r="R146" s="191">
        <v>355</v>
      </c>
      <c r="S146" s="192">
        <v>325</v>
      </c>
      <c r="T146" s="189">
        <v>99</v>
      </c>
      <c r="U146" s="193">
        <v>30</v>
      </c>
      <c r="V146" s="191">
        <v>347</v>
      </c>
      <c r="W146" s="208">
        <v>283</v>
      </c>
      <c r="X146" s="189">
        <v>248</v>
      </c>
      <c r="Y146" s="193">
        <v>110</v>
      </c>
      <c r="Z146" s="191">
        <v>496</v>
      </c>
      <c r="AA146" s="189">
        <v>440</v>
      </c>
      <c r="AB146" s="172">
        <f t="shared" si="939"/>
        <v>3943</v>
      </c>
      <c r="AC146" s="173">
        <f t="shared" si="940"/>
        <v>3413</v>
      </c>
      <c r="BI146" s="137" t="s">
        <v>29</v>
      </c>
      <c r="BJ146" s="129">
        <f>B146/B157</f>
        <v>5.7331408537842854E-2</v>
      </c>
      <c r="BK146" s="130">
        <f t="shared" ref="BK146" si="1269">C146/C157</f>
        <v>7.0558798999165978E-2</v>
      </c>
      <c r="BL146" s="131">
        <f t="shared" ref="BL146" si="1270">D146/D157</f>
        <v>5.0699300699300696E-2</v>
      </c>
      <c r="BM146" s="132">
        <f t="shared" ref="BM146" si="1271">E146/E157</f>
        <v>6.4655172413793108E-2</v>
      </c>
      <c r="BN146" s="129">
        <f t="shared" ref="BN146" si="1272">F146/F157</f>
        <v>5.8660508083140876E-2</v>
      </c>
      <c r="BO146" s="130">
        <f t="shared" ref="BO146" si="1273">G146/G157</f>
        <v>8.7043189368770771E-2</v>
      </c>
      <c r="BP146" s="131">
        <f t="shared" ref="BP146" si="1274">H146/H157</f>
        <v>7.8236322086301921E-2</v>
      </c>
      <c r="BQ146" s="132">
        <f t="shared" ref="BQ146" si="1275">I146/I157</f>
        <v>7.2065888812628695E-2</v>
      </c>
      <c r="BR146" s="129">
        <f t="shared" ref="BR146" si="1276">J146/J157</f>
        <v>0.10085470085470086</v>
      </c>
      <c r="BS146" s="130">
        <f t="shared" ref="BS146" si="1277">K146/K157</f>
        <v>2.368692070030896E-2</v>
      </c>
      <c r="BT146" s="131">
        <f t="shared" ref="BT146" si="1278">L146/L157</f>
        <v>9.5769881556683589E-2</v>
      </c>
      <c r="BU146" s="129">
        <f t="shared" ref="BU146" si="1279">M146/M157</f>
        <v>4.3727598566308243E-2</v>
      </c>
      <c r="BV146" s="133">
        <f t="shared" ref="BV146" si="1280">N146/N157</f>
        <v>6.6709739945081573E-2</v>
      </c>
      <c r="BW146" s="134">
        <f t="shared" ref="BW146" si="1281">O146/O157</f>
        <v>5.457327439646379E-2</v>
      </c>
      <c r="BX146" s="129">
        <f t="shared" ref="BX146" si="1282">P146/P157</f>
        <v>8.4878558370331675E-2</v>
      </c>
      <c r="BY146" s="130">
        <f t="shared" ref="BY146" si="1283">Q146/Q157</f>
        <v>6.4613324405758288E-2</v>
      </c>
      <c r="BZ146" s="131">
        <f t="shared" ref="BZ146" si="1284">R146/R157</f>
        <v>8.0847187428831707E-2</v>
      </c>
      <c r="CA146" s="132">
        <f t="shared" ref="CA146" si="1285">S146/S157</f>
        <v>8.1229692576855791E-2</v>
      </c>
      <c r="CB146" s="129">
        <f t="shared" ref="CB146" si="1286">T146/T157</f>
        <v>0.12029161603888214</v>
      </c>
      <c r="CC146" s="130">
        <f t="shared" ref="CC146" si="1287">U146/U157</f>
        <v>5.385996409335727E-2</v>
      </c>
      <c r="CD146" s="131">
        <f t="shared" ref="CD146" si="1288">V146/V157</f>
        <v>8.2208007581141912E-2</v>
      </c>
      <c r="CE146" s="132">
        <f t="shared" ref="CE146" si="1289">W146/W157</f>
        <v>6.8456700532172232E-2</v>
      </c>
      <c r="CF146" s="129">
        <f t="shared" ref="CF146" si="1290">X146/X157</f>
        <v>8.5694540428472701E-2</v>
      </c>
      <c r="CG146" s="130">
        <f t="shared" ref="CG146" si="1291">Y146/Y157</f>
        <v>5.6008146639511203E-2</v>
      </c>
      <c r="CH146" s="131">
        <f t="shared" ref="CH146" si="1292">Z146/Z157</f>
        <v>8.3656603137122615E-2</v>
      </c>
      <c r="CI146" s="129">
        <f t="shared" ref="CI146" si="1293">AA146/AA157</f>
        <v>6.1162079510703363E-2</v>
      </c>
      <c r="CJ146" s="135">
        <f t="shared" ref="CJ146" si="1294">AB146/AB157</f>
        <v>7.6000848094678206E-2</v>
      </c>
      <c r="CK146" s="136">
        <f t="shared" ref="CK146" si="1295">AC146/AC157</f>
        <v>6.5945319292821949E-2</v>
      </c>
    </row>
    <row r="147" spans="1:89" x14ac:dyDescent="0.15">
      <c r="A147" s="146" t="s">
        <v>30</v>
      </c>
      <c r="B147" s="203">
        <v>358</v>
      </c>
      <c r="C147" s="197">
        <v>457</v>
      </c>
      <c r="D147" s="198">
        <v>175</v>
      </c>
      <c r="E147" s="199">
        <v>260</v>
      </c>
      <c r="F147" s="196">
        <v>331</v>
      </c>
      <c r="G147" s="200">
        <v>539</v>
      </c>
      <c r="H147" s="198">
        <v>597</v>
      </c>
      <c r="I147" s="199">
        <v>507</v>
      </c>
      <c r="J147" s="196">
        <v>110</v>
      </c>
      <c r="K147" s="197">
        <v>35</v>
      </c>
      <c r="L147" s="198">
        <v>258</v>
      </c>
      <c r="M147" s="196">
        <v>109</v>
      </c>
      <c r="N147" s="201">
        <v>424</v>
      </c>
      <c r="O147" s="204">
        <v>391</v>
      </c>
      <c r="P147" s="196">
        <v>267</v>
      </c>
      <c r="Q147" s="197">
        <v>213</v>
      </c>
      <c r="R147" s="198">
        <v>298</v>
      </c>
      <c r="S147" s="199">
        <v>276</v>
      </c>
      <c r="T147" s="196">
        <v>118</v>
      </c>
      <c r="U147" s="200">
        <v>26</v>
      </c>
      <c r="V147" s="198">
        <v>384</v>
      </c>
      <c r="W147" s="205">
        <v>219</v>
      </c>
      <c r="X147" s="196">
        <v>205</v>
      </c>
      <c r="Y147" s="200">
        <v>144</v>
      </c>
      <c r="Z147" s="198">
        <v>527</v>
      </c>
      <c r="AA147" s="196">
        <v>481</v>
      </c>
      <c r="AB147" s="172">
        <f t="shared" si="939"/>
        <v>4052</v>
      </c>
      <c r="AC147" s="173">
        <f t="shared" si="940"/>
        <v>3657</v>
      </c>
      <c r="BI147" s="146" t="s">
        <v>30</v>
      </c>
      <c r="BJ147" s="129">
        <f>B147/B157</f>
        <v>7.3829655599092603E-2</v>
      </c>
      <c r="BK147" s="130">
        <f t="shared" ref="BK147" si="1296">C147/C157</f>
        <v>7.6230191826522103E-2</v>
      </c>
      <c r="BL147" s="131">
        <f t="shared" ref="BL147" si="1297">D147/D157</f>
        <v>6.1188811188811192E-2</v>
      </c>
      <c r="BM147" s="132">
        <f t="shared" ref="BM147" si="1298">E147/E157</f>
        <v>7.4712643678160925E-2</v>
      </c>
      <c r="BN147" s="129">
        <f t="shared" ref="BN147" si="1299">F147/F157</f>
        <v>7.6443418013856818E-2</v>
      </c>
      <c r="BO147" s="130">
        <f t="shared" ref="BO147" si="1300">G147/G157</f>
        <v>0.11937984496124031</v>
      </c>
      <c r="BP147" s="131">
        <f t="shared" ref="BP147" si="1301">H147/H157</f>
        <v>8.0252722140072591E-2</v>
      </c>
      <c r="BQ147" s="132">
        <f t="shared" ref="BQ147" si="1302">I147/I157</f>
        <v>6.9595058339052843E-2</v>
      </c>
      <c r="BR147" s="129">
        <f t="shared" ref="BR147" si="1303">J147/J157</f>
        <v>9.4017094017094016E-2</v>
      </c>
      <c r="BS147" s="130">
        <f t="shared" ref="BS147" si="1304">K147/K157</f>
        <v>3.604531410916581E-2</v>
      </c>
      <c r="BT147" s="131">
        <f t="shared" ref="BT147" si="1305">L147/L157</f>
        <v>8.7309644670050757E-2</v>
      </c>
      <c r="BU147" s="129">
        <f t="shared" ref="BU147" si="1306">M147/M157</f>
        <v>3.9068100358422939E-2</v>
      </c>
      <c r="BV147" s="133">
        <f t="shared" ref="BV147" si="1307">N147/N157</f>
        <v>6.848651267969634E-2</v>
      </c>
      <c r="BW147" s="134">
        <f t="shared" ref="BW147" si="1308">O147/O157</f>
        <v>6.6473988439306353E-2</v>
      </c>
      <c r="BX147" s="129">
        <f t="shared" ref="BX147" si="1309">P147/P157</f>
        <v>6.9731000261164799E-2</v>
      </c>
      <c r="BY147" s="130">
        <f t="shared" ref="BY147" si="1310">Q147/Q157</f>
        <v>7.1309005691329086E-2</v>
      </c>
      <c r="BZ147" s="131">
        <f t="shared" ref="BZ147" si="1311">R147/R157</f>
        <v>6.7866089728991122E-2</v>
      </c>
      <c r="CA147" s="132">
        <f t="shared" ref="CA147" si="1312">S147/S157</f>
        <v>6.8982754311422145E-2</v>
      </c>
      <c r="CB147" s="129">
        <f t="shared" ref="CB147" si="1313">T147/T157</f>
        <v>0.1433778857837181</v>
      </c>
      <c r="CC147" s="130">
        <f t="shared" ref="CC147" si="1314">U147/U157</f>
        <v>4.66786355475763E-2</v>
      </c>
      <c r="CD147" s="131">
        <f t="shared" ref="CD147" si="1315">V147/V157</f>
        <v>9.097370291400142E-2</v>
      </c>
      <c r="CE147" s="132">
        <f t="shared" ref="CE147" si="1316">W147/W157</f>
        <v>5.2975326560232218E-2</v>
      </c>
      <c r="CF147" s="129">
        <f t="shared" ref="CF147" si="1317">X147/X157</f>
        <v>7.0836212854181069E-2</v>
      </c>
      <c r="CG147" s="130">
        <f t="shared" ref="CG147" si="1318">Y147/Y157</f>
        <v>7.3319755600814662E-2</v>
      </c>
      <c r="CH147" s="131">
        <f t="shared" ref="CH147" si="1319">Z147/Z157</f>
        <v>8.888514083319278E-2</v>
      </c>
      <c r="CI147" s="129">
        <f t="shared" ref="CI147" si="1320">AA147/AA157</f>
        <v>6.6861273283291625E-2</v>
      </c>
      <c r="CJ147" s="135">
        <f t="shared" ref="CJ147" si="1321">AB147/AB157</f>
        <v>7.8101809911142808E-2</v>
      </c>
      <c r="CK147" s="136">
        <f t="shared" ref="CK147" si="1322">AC147/AC157</f>
        <v>7.0659839629021351E-2</v>
      </c>
    </row>
    <row r="148" spans="1:89" x14ac:dyDescent="0.15">
      <c r="A148" s="137" t="s">
        <v>31</v>
      </c>
      <c r="B148" s="206">
        <v>427</v>
      </c>
      <c r="C148" s="190">
        <v>361</v>
      </c>
      <c r="D148" s="191">
        <v>138</v>
      </c>
      <c r="E148" s="192">
        <v>205</v>
      </c>
      <c r="F148" s="189">
        <v>218</v>
      </c>
      <c r="G148" s="193">
        <v>497</v>
      </c>
      <c r="H148" s="191">
        <v>590</v>
      </c>
      <c r="I148" s="192">
        <v>541</v>
      </c>
      <c r="J148" s="189">
        <v>135</v>
      </c>
      <c r="K148" s="190">
        <v>15</v>
      </c>
      <c r="L148" s="191">
        <v>173</v>
      </c>
      <c r="M148" s="189">
        <v>80</v>
      </c>
      <c r="N148" s="194">
        <v>419</v>
      </c>
      <c r="O148" s="207">
        <v>337</v>
      </c>
      <c r="P148" s="189">
        <v>212</v>
      </c>
      <c r="Q148" s="190">
        <v>224</v>
      </c>
      <c r="R148" s="191">
        <v>285</v>
      </c>
      <c r="S148" s="192">
        <v>376</v>
      </c>
      <c r="T148" s="189">
        <v>74</v>
      </c>
      <c r="U148" s="193">
        <v>15</v>
      </c>
      <c r="V148" s="191">
        <v>392</v>
      </c>
      <c r="W148" s="208">
        <v>241</v>
      </c>
      <c r="X148" s="189">
        <v>274</v>
      </c>
      <c r="Y148" s="193">
        <v>163</v>
      </c>
      <c r="Z148" s="191">
        <v>411</v>
      </c>
      <c r="AA148" s="189">
        <v>593</v>
      </c>
      <c r="AB148" s="172">
        <f t="shared" si="939"/>
        <v>3748</v>
      </c>
      <c r="AC148" s="173">
        <f t="shared" si="940"/>
        <v>3648</v>
      </c>
      <c r="BI148" s="137" t="s">
        <v>31</v>
      </c>
      <c r="BJ148" s="129">
        <f>B148/B157</f>
        <v>8.8059393689420493E-2</v>
      </c>
      <c r="BK148" s="130">
        <f t="shared" ref="BK148" si="1323">C148/C157</f>
        <v>6.0216847372810675E-2</v>
      </c>
      <c r="BL148" s="131">
        <f t="shared" ref="BL148" si="1324">D148/D157</f>
        <v>4.8251748251748251E-2</v>
      </c>
      <c r="BM148" s="132">
        <f t="shared" ref="BM148" si="1325">E148/E157</f>
        <v>5.8908045977011492E-2</v>
      </c>
      <c r="BN148" s="129">
        <f t="shared" ref="BN148" si="1326">F148/F157</f>
        <v>5.0346420323325633E-2</v>
      </c>
      <c r="BO148" s="130">
        <f t="shared" ref="BO148" si="1327">G148/G157</f>
        <v>0.11007751937984496</v>
      </c>
      <c r="BP148" s="131">
        <f t="shared" ref="BP148" si="1328">H148/H157</f>
        <v>7.9311735448312951E-2</v>
      </c>
      <c r="BQ148" s="132">
        <f t="shared" ref="BQ148" si="1329">I148/I157</f>
        <v>7.4262182566918328E-2</v>
      </c>
      <c r="BR148" s="129">
        <f t="shared" ref="BR148" si="1330">J148/J157</f>
        <v>0.11538461538461539</v>
      </c>
      <c r="BS148" s="130">
        <f t="shared" ref="BS148" si="1331">K148/K157</f>
        <v>1.5447991761071062E-2</v>
      </c>
      <c r="BT148" s="131">
        <f t="shared" ref="BT148" si="1332">L148/L157</f>
        <v>5.8544839255499151E-2</v>
      </c>
      <c r="BU148" s="129">
        <f t="shared" ref="BU148" si="1333">M148/M157</f>
        <v>2.8673835125448029E-2</v>
      </c>
      <c r="BV148" s="133">
        <f t="shared" ref="BV148" si="1334">N148/N157</f>
        <v>6.7678888709416893E-2</v>
      </c>
      <c r="BW148" s="134">
        <f t="shared" ref="BW148" si="1335">O148/O157</f>
        <v>5.7293437606256374E-2</v>
      </c>
      <c r="BX148" s="129">
        <f t="shared" ref="BX148" si="1336">P148/P157</f>
        <v>5.5366936536954819E-2</v>
      </c>
      <c r="BY148" s="130">
        <f t="shared" ref="BY148" si="1337">Q148/Q157</f>
        <v>7.499163039839303E-2</v>
      </c>
      <c r="BZ148" s="131">
        <f t="shared" ref="BZ148" si="1338">R148/R157</f>
        <v>6.4905488499202912E-2</v>
      </c>
      <c r="CA148" s="132">
        <f t="shared" ref="CA148" si="1339">S148/S157</f>
        <v>9.3976505873531624E-2</v>
      </c>
      <c r="CB148" s="129">
        <f t="shared" ref="CB148" si="1340">T148/T157</f>
        <v>8.9914945321992706E-2</v>
      </c>
      <c r="CC148" s="130">
        <f t="shared" ref="CC148" si="1341">U148/U157</f>
        <v>2.6929982046678635E-2</v>
      </c>
      <c r="CD148" s="131">
        <f t="shared" ref="CD148" si="1342">V148/V157</f>
        <v>9.2868988391376445E-2</v>
      </c>
      <c r="CE148" s="132">
        <f t="shared" ref="CE148" si="1343">W148/W157</f>
        <v>5.8297048863086599E-2</v>
      </c>
      <c r="CF148" s="129">
        <f t="shared" ref="CF148" si="1344">X148/X157</f>
        <v>9.4678645473393233E-2</v>
      </c>
      <c r="CG148" s="130">
        <f t="shared" ref="CG148" si="1345">Y148/Y157</f>
        <v>8.2993890020366598E-2</v>
      </c>
      <c r="CH148" s="131">
        <f t="shared" ref="CH148" si="1346">Z148/Z157</f>
        <v>6.9320290099510878E-2</v>
      </c>
      <c r="CI148" s="129">
        <f t="shared" ref="CI148" si="1347">AA148/AA157</f>
        <v>8.2429802613288847E-2</v>
      </c>
      <c r="CJ148" s="135">
        <f t="shared" ref="CJ148" si="1348">AB148/AB157</f>
        <v>7.2242246679902089E-2</v>
      </c>
      <c r="CK148" s="136">
        <f t="shared" ref="CK148" si="1349">AC148/AC157</f>
        <v>7.0485943387112351E-2</v>
      </c>
    </row>
    <row r="149" spans="1:89" x14ac:dyDescent="0.15">
      <c r="A149" s="146" t="s">
        <v>32</v>
      </c>
      <c r="B149" s="203">
        <v>386</v>
      </c>
      <c r="C149" s="197">
        <v>491</v>
      </c>
      <c r="D149" s="198">
        <v>125</v>
      </c>
      <c r="E149" s="199">
        <v>326</v>
      </c>
      <c r="F149" s="196">
        <v>141</v>
      </c>
      <c r="G149" s="200">
        <v>575</v>
      </c>
      <c r="H149" s="198">
        <v>544</v>
      </c>
      <c r="I149" s="199">
        <v>705</v>
      </c>
      <c r="J149" s="196">
        <v>96</v>
      </c>
      <c r="K149" s="197">
        <v>52</v>
      </c>
      <c r="L149" s="198">
        <v>329</v>
      </c>
      <c r="M149" s="196">
        <v>75</v>
      </c>
      <c r="N149" s="201">
        <v>553</v>
      </c>
      <c r="O149" s="204">
        <v>397</v>
      </c>
      <c r="P149" s="196">
        <v>259</v>
      </c>
      <c r="Q149" s="197">
        <v>288</v>
      </c>
      <c r="R149" s="198">
        <v>220</v>
      </c>
      <c r="S149" s="199">
        <v>375</v>
      </c>
      <c r="T149" s="196">
        <v>70</v>
      </c>
      <c r="U149" s="200">
        <v>15</v>
      </c>
      <c r="V149" s="198">
        <v>480</v>
      </c>
      <c r="W149" s="205">
        <v>244</v>
      </c>
      <c r="X149" s="196">
        <v>220</v>
      </c>
      <c r="Y149" s="200">
        <v>149</v>
      </c>
      <c r="Z149" s="198">
        <v>393</v>
      </c>
      <c r="AA149" s="196">
        <v>697</v>
      </c>
      <c r="AB149" s="172">
        <f t="shared" si="939"/>
        <v>3816</v>
      </c>
      <c r="AC149" s="173">
        <f t="shared" si="940"/>
        <v>4389</v>
      </c>
      <c r="BI149" s="146" t="s">
        <v>32</v>
      </c>
      <c r="BJ149" s="129">
        <f>B149/B157</f>
        <v>7.9604042070530012E-2</v>
      </c>
      <c r="BK149" s="130">
        <f t="shared" ref="BK149" si="1350">C149/C157</f>
        <v>8.1901584653878229E-2</v>
      </c>
      <c r="BL149" s="131">
        <f t="shared" ref="BL149" si="1351">D149/D157</f>
        <v>4.3706293706293704E-2</v>
      </c>
      <c r="BM149" s="132">
        <f t="shared" ref="BM149" si="1352">E149/E157</f>
        <v>9.3678160919540232E-2</v>
      </c>
      <c r="BN149" s="129">
        <f t="shared" ref="BN149" si="1353">F149/F157</f>
        <v>3.2563510392609699E-2</v>
      </c>
      <c r="BO149" s="130">
        <f t="shared" ref="BO149" si="1354">G149/G157</f>
        <v>0.1273532668881506</v>
      </c>
      <c r="BP149" s="131">
        <f t="shared" ref="BP149" si="1355">H149/H157</f>
        <v>7.3128108616749565E-2</v>
      </c>
      <c r="BQ149" s="132">
        <f t="shared" ref="BQ149" si="1356">I149/I157</f>
        <v>9.6774193548387094E-2</v>
      </c>
      <c r="BR149" s="129">
        <f t="shared" ref="BR149" si="1357">J149/J157</f>
        <v>8.2051282051282051E-2</v>
      </c>
      <c r="BS149" s="130">
        <f t="shared" ref="BS149" si="1358">K149/K157</f>
        <v>5.3553038105046344E-2</v>
      </c>
      <c r="BT149" s="131">
        <f t="shared" ref="BT149" si="1359">L149/L157</f>
        <v>0.11133671742808798</v>
      </c>
      <c r="BU149" s="129">
        <f t="shared" ref="BU149" si="1360">M149/M157</f>
        <v>2.6881720430107527E-2</v>
      </c>
      <c r="BV149" s="133">
        <f t="shared" ref="BV149" si="1361">N149/N157</f>
        <v>8.9323211112905837E-2</v>
      </c>
      <c r="BW149" s="134">
        <f t="shared" ref="BW149" si="1362">O149/O157</f>
        <v>6.7494049642978574E-2</v>
      </c>
      <c r="BX149" s="129">
        <f t="shared" ref="BX149" si="1363">P149/P157</f>
        <v>6.7641681901279713E-2</v>
      </c>
      <c r="BY149" s="130">
        <f t="shared" ref="BY149" si="1364">Q149/Q157</f>
        <v>9.6417810512219621E-2</v>
      </c>
      <c r="BZ149" s="131">
        <f t="shared" ref="BZ149" si="1365">R149/R157</f>
        <v>5.01024823502619E-2</v>
      </c>
      <c r="CA149" s="132">
        <f t="shared" ref="CA149" si="1366">S149/S157</f>
        <v>9.3726568357910517E-2</v>
      </c>
      <c r="CB149" s="129">
        <f t="shared" ref="CB149" si="1367">T149/T157</f>
        <v>8.5054678007290399E-2</v>
      </c>
      <c r="CC149" s="130">
        <f t="shared" ref="CC149" si="1368">U149/U157</f>
        <v>2.6929982046678635E-2</v>
      </c>
      <c r="CD149" s="131">
        <f t="shared" ref="CD149" si="1369">V149/V157</f>
        <v>0.11371712864250177</v>
      </c>
      <c r="CE149" s="132">
        <f t="shared" ref="CE149" si="1370">W149/W157</f>
        <v>5.9022738268021284E-2</v>
      </c>
      <c r="CF149" s="129">
        <f t="shared" ref="CF149" si="1371">X149/X157</f>
        <v>7.6019350380096745E-2</v>
      </c>
      <c r="CG149" s="130">
        <f t="shared" ref="CG149" si="1372">Y149/Y157</f>
        <v>7.586558044806517E-2</v>
      </c>
      <c r="CH149" s="131">
        <f t="shared" ref="CH149" si="1373">Z149/Z157</f>
        <v>6.6284364985663688E-2</v>
      </c>
      <c r="CI149" s="129">
        <f t="shared" ref="CI149" si="1374">AA149/AA157</f>
        <v>9.6886294134000558E-2</v>
      </c>
      <c r="CJ149" s="135">
        <f t="shared" ref="CJ149" si="1375">AB149/AB157</f>
        <v>7.355293845531119E-2</v>
      </c>
      <c r="CK149" s="136">
        <f t="shared" ref="CK149" si="1376">AC149/AC157</f>
        <v>8.4803400637619555E-2</v>
      </c>
    </row>
    <row r="150" spans="1:89" x14ac:dyDescent="0.15">
      <c r="A150" s="137" t="s">
        <v>33</v>
      </c>
      <c r="B150" s="206">
        <v>166</v>
      </c>
      <c r="C150" s="190">
        <v>399</v>
      </c>
      <c r="D150" s="191">
        <v>60</v>
      </c>
      <c r="E150" s="192">
        <v>314</v>
      </c>
      <c r="F150" s="189">
        <v>79</v>
      </c>
      <c r="G150" s="193">
        <v>568</v>
      </c>
      <c r="H150" s="191">
        <v>319</v>
      </c>
      <c r="I150" s="192">
        <v>473</v>
      </c>
      <c r="J150" s="189">
        <v>79</v>
      </c>
      <c r="K150" s="190">
        <v>61</v>
      </c>
      <c r="L150" s="191">
        <v>321</v>
      </c>
      <c r="M150" s="189">
        <v>67</v>
      </c>
      <c r="N150" s="194">
        <v>390</v>
      </c>
      <c r="O150" s="207">
        <v>297</v>
      </c>
      <c r="P150" s="189">
        <v>133</v>
      </c>
      <c r="Q150" s="190">
        <v>229</v>
      </c>
      <c r="R150" s="191">
        <v>167</v>
      </c>
      <c r="S150" s="192">
        <v>283</v>
      </c>
      <c r="T150" s="189">
        <v>17</v>
      </c>
      <c r="U150" s="193">
        <v>22</v>
      </c>
      <c r="V150" s="191">
        <v>501</v>
      </c>
      <c r="W150" s="208">
        <v>127</v>
      </c>
      <c r="X150" s="189">
        <v>81</v>
      </c>
      <c r="Y150" s="193">
        <v>107</v>
      </c>
      <c r="Z150" s="191">
        <v>203</v>
      </c>
      <c r="AA150" s="189">
        <v>574</v>
      </c>
      <c r="AB150" s="172">
        <f t="shared" si="939"/>
        <v>2516</v>
      </c>
      <c r="AC150" s="173">
        <f t="shared" si="940"/>
        <v>3521</v>
      </c>
      <c r="BI150" s="137" t="s">
        <v>33</v>
      </c>
      <c r="BJ150" s="129">
        <f>B150/B157</f>
        <v>3.4233862652093217E-2</v>
      </c>
      <c r="BK150" s="130">
        <f t="shared" ref="BK150" si="1377">C150/C157</f>
        <v>6.6555462885738118E-2</v>
      </c>
      <c r="BL150" s="131">
        <f t="shared" ref="BL150" si="1378">D150/D157</f>
        <v>2.097902097902098E-2</v>
      </c>
      <c r="BM150" s="132">
        <f t="shared" ref="BM150" si="1379">E150/E157</f>
        <v>9.022988505747126E-2</v>
      </c>
      <c r="BN150" s="129">
        <f t="shared" ref="BN150" si="1380">F150/F157</f>
        <v>1.8244803695150115E-2</v>
      </c>
      <c r="BO150" s="130">
        <f t="shared" ref="BO150" si="1381">G150/G157</f>
        <v>0.12580287929125139</v>
      </c>
      <c r="BP150" s="131">
        <f t="shared" ref="BP150" si="1382">H150/H157</f>
        <v>4.2882107810189543E-2</v>
      </c>
      <c r="BQ150" s="132">
        <f t="shared" ref="BQ150" si="1383">I150/I157</f>
        <v>6.4927934111187371E-2</v>
      </c>
      <c r="BR150" s="129">
        <f t="shared" ref="BR150" si="1384">J150/J157</f>
        <v>6.7521367521367517E-2</v>
      </c>
      <c r="BS150" s="130">
        <f t="shared" ref="BS150" si="1385">K150/K157</f>
        <v>6.2821833161688975E-2</v>
      </c>
      <c r="BT150" s="131">
        <f t="shared" ref="BT150" si="1386">L150/L157</f>
        <v>0.10862944162436548</v>
      </c>
      <c r="BU150" s="129">
        <f t="shared" ref="BU150" si="1387">M150/M157</f>
        <v>2.4014336917562724E-2</v>
      </c>
      <c r="BV150" s="133">
        <f t="shared" ref="BV150" si="1388">N150/N157</f>
        <v>6.299466968179615E-2</v>
      </c>
      <c r="BW150" s="134">
        <f t="shared" ref="BW150" si="1389">O150/O157</f>
        <v>5.0493029581774908E-2</v>
      </c>
      <c r="BX150" s="129">
        <f t="shared" ref="BX150" si="1390">P150/P157</f>
        <v>3.4734917733089579E-2</v>
      </c>
      <c r="BY150" s="130">
        <f t="shared" ref="BY150" si="1391">Q150/Q157</f>
        <v>7.6665550719785744E-2</v>
      </c>
      <c r="BZ150" s="131">
        <f t="shared" ref="BZ150" si="1392">R150/R157</f>
        <v>3.8032338874971532E-2</v>
      </c>
      <c r="CA150" s="132">
        <f t="shared" ref="CA150" si="1393">S150/S157</f>
        <v>7.0732316920769811E-2</v>
      </c>
      <c r="CB150" s="129">
        <f t="shared" ref="CB150" si="1394">T150/T157</f>
        <v>2.0656136087484813E-2</v>
      </c>
      <c r="CC150" s="130">
        <f t="shared" ref="CC150" si="1395">U150/U157</f>
        <v>3.949730700179533E-2</v>
      </c>
      <c r="CD150" s="131">
        <f t="shared" ref="CD150" si="1396">V150/V157</f>
        <v>0.11869225302061123</v>
      </c>
      <c r="CE150" s="132">
        <f t="shared" ref="CE150" si="1397">W150/W157</f>
        <v>3.0720851475568457E-2</v>
      </c>
      <c r="CF150" s="129">
        <f t="shared" ref="CF150" si="1398">X150/X157</f>
        <v>2.7988942639944715E-2</v>
      </c>
      <c r="CG150" s="130">
        <f t="shared" ref="CG150" si="1399">Y150/Y157</f>
        <v>5.4480651731160894E-2</v>
      </c>
      <c r="CH150" s="131">
        <f t="shared" ref="CH150" si="1400">Z150/Z157</f>
        <v>3.4238488783943331E-2</v>
      </c>
      <c r="CI150" s="129">
        <f t="shared" ref="CI150" si="1401">AA150/AA157</f>
        <v>7.9788712816235757E-2</v>
      </c>
      <c r="CJ150" s="135">
        <f t="shared" ref="CJ150" si="1402">AB150/AB157</f>
        <v>4.8495595690137047E-2</v>
      </c>
      <c r="CK150" s="136">
        <f t="shared" ref="CK150" si="1403">AC150/AC157</f>
        <v>6.8032074195729875E-2</v>
      </c>
    </row>
    <row r="151" spans="1:89" x14ac:dyDescent="0.15">
      <c r="A151" s="146" t="s">
        <v>34</v>
      </c>
      <c r="B151" s="203">
        <v>7</v>
      </c>
      <c r="C151" s="197">
        <v>295</v>
      </c>
      <c r="D151" s="198">
        <v>4</v>
      </c>
      <c r="E151" s="199">
        <v>177</v>
      </c>
      <c r="F151" s="196">
        <v>10</v>
      </c>
      <c r="G151" s="200">
        <v>188</v>
      </c>
      <c r="H151" s="198">
        <v>57</v>
      </c>
      <c r="I151" s="199">
        <v>218</v>
      </c>
      <c r="J151" s="196">
        <v>21</v>
      </c>
      <c r="K151" s="197">
        <v>29</v>
      </c>
      <c r="L151" s="198">
        <v>285</v>
      </c>
      <c r="M151" s="196">
        <v>25</v>
      </c>
      <c r="N151" s="201">
        <v>116</v>
      </c>
      <c r="O151" s="204">
        <v>81</v>
      </c>
      <c r="P151" s="196">
        <v>54</v>
      </c>
      <c r="Q151" s="197">
        <v>61</v>
      </c>
      <c r="R151" s="198">
        <v>38</v>
      </c>
      <c r="S151" s="199">
        <v>120</v>
      </c>
      <c r="T151" s="196">
        <v>13</v>
      </c>
      <c r="U151" s="200">
        <v>30</v>
      </c>
      <c r="V151" s="198">
        <v>85</v>
      </c>
      <c r="W151" s="205">
        <v>66</v>
      </c>
      <c r="X151" s="196">
        <v>27</v>
      </c>
      <c r="Y151" s="200">
        <v>41</v>
      </c>
      <c r="Z151" s="198">
        <v>112</v>
      </c>
      <c r="AA151" s="196">
        <v>226</v>
      </c>
      <c r="AB151" s="172">
        <f t="shared" si="939"/>
        <v>829</v>
      </c>
      <c r="AC151" s="173">
        <f t="shared" si="940"/>
        <v>1557</v>
      </c>
      <c r="BI151" s="146" t="s">
        <v>34</v>
      </c>
      <c r="BJ151" s="129">
        <f>B151/B157</f>
        <v>1.4435966178593523E-3</v>
      </c>
      <c r="BK151" s="130">
        <f t="shared" ref="BK151" si="1404">C151/C157</f>
        <v>4.9207673060884069E-2</v>
      </c>
      <c r="BL151" s="131">
        <f t="shared" ref="BL151" si="1405">D151/D157</f>
        <v>1.3986013986013986E-3</v>
      </c>
      <c r="BM151" s="132">
        <f t="shared" ref="BM151" si="1406">E151/E157</f>
        <v>5.0862068965517239E-2</v>
      </c>
      <c r="BN151" s="129">
        <f t="shared" ref="BN151" si="1407">F151/F157</f>
        <v>2.3094688221709007E-3</v>
      </c>
      <c r="BO151" s="130">
        <f t="shared" ref="BO151" si="1408">G151/G157</f>
        <v>4.1638981173864893E-2</v>
      </c>
      <c r="BP151" s="131">
        <f t="shared" ref="BP151" si="1409">H151/H157</f>
        <v>7.6623202043285387E-3</v>
      </c>
      <c r="BQ151" s="132">
        <f t="shared" ref="BQ151" si="1410">I151/I157</f>
        <v>2.9924502402196292E-2</v>
      </c>
      <c r="BR151" s="129">
        <f t="shared" ref="BR151" si="1411">J151/J157</f>
        <v>1.7948717948717947E-2</v>
      </c>
      <c r="BS151" s="130">
        <f t="shared" ref="BS151" si="1412">K151/K157</f>
        <v>2.9866117404737384E-2</v>
      </c>
      <c r="BT151" s="131">
        <f t="shared" ref="BT151" si="1413">L151/L157</f>
        <v>9.6446700507614211E-2</v>
      </c>
      <c r="BU151" s="129">
        <f t="shared" ref="BU151" si="1414">M151/M157</f>
        <v>8.9605734767025085E-3</v>
      </c>
      <c r="BV151" s="133">
        <f t="shared" ref="BV151" si="1415">N151/N157</f>
        <v>1.8736876110482959E-2</v>
      </c>
      <c r="BW151" s="134">
        <f t="shared" ref="BW151" si="1416">O151/O157</f>
        <v>1.3770826249574975E-2</v>
      </c>
      <c r="BX151" s="129">
        <f t="shared" ref="BX151" si="1417">P151/P157</f>
        <v>1.4102898929224341E-2</v>
      </c>
      <c r="BY151" s="130">
        <f t="shared" ref="BY151" si="1418">Q151/Q157</f>
        <v>2.0421827920990961E-2</v>
      </c>
      <c r="BZ151" s="131">
        <f t="shared" ref="BZ151" si="1419">R151/R157</f>
        <v>8.6540651332270551E-3</v>
      </c>
      <c r="CA151" s="132">
        <f t="shared" ref="CA151" si="1420">S151/S157</f>
        <v>2.9992501874531369E-2</v>
      </c>
      <c r="CB151" s="129">
        <f t="shared" ref="CB151" si="1421">T151/T157</f>
        <v>1.5795868772782502E-2</v>
      </c>
      <c r="CC151" s="130">
        <f t="shared" ref="CC151" si="1422">U151/U157</f>
        <v>5.385996409335727E-2</v>
      </c>
      <c r="CD151" s="131">
        <f t="shared" ref="CD151" si="1423">V151/V157</f>
        <v>2.0137408197109689E-2</v>
      </c>
      <c r="CE151" s="132">
        <f t="shared" ref="CE151" si="1424">W151/W157</f>
        <v>1.5965166908563134E-2</v>
      </c>
      <c r="CF151" s="129">
        <f t="shared" ref="CF151" si="1425">X151/X157</f>
        <v>9.329647546648237E-3</v>
      </c>
      <c r="CG151" s="130">
        <f t="shared" ref="CG151" si="1426">Y151/Y157</f>
        <v>2.0875763747454174E-2</v>
      </c>
      <c r="CH151" s="131">
        <f t="shared" ref="CH151" si="1427">Z151/Z157</f>
        <v>1.8890200708382526E-2</v>
      </c>
      <c r="CI151" s="129">
        <f t="shared" ref="CI151" si="1428">AA151/AA157</f>
        <v>3.1415068112315821E-2</v>
      </c>
      <c r="CJ151" s="135">
        <f t="shared" ref="CJ151" si="1429">AB151/AB157</f>
        <v>1.5978874732561054E-2</v>
      </c>
      <c r="CK151" s="136">
        <f t="shared" ref="CK151" si="1430">AC151/AC157</f>
        <v>3.0084049850256013E-2</v>
      </c>
    </row>
    <row r="152" spans="1:89" x14ac:dyDescent="0.15">
      <c r="A152" s="137" t="s">
        <v>35</v>
      </c>
      <c r="B152" s="206">
        <v>0</v>
      </c>
      <c r="C152" s="190">
        <v>90</v>
      </c>
      <c r="D152" s="191">
        <v>2</v>
      </c>
      <c r="E152" s="192">
        <v>49</v>
      </c>
      <c r="F152" s="189">
        <v>0</v>
      </c>
      <c r="G152" s="193">
        <v>29</v>
      </c>
      <c r="H152" s="191">
        <v>6</v>
      </c>
      <c r="I152" s="192">
        <v>46</v>
      </c>
      <c r="J152" s="189">
        <v>1</v>
      </c>
      <c r="K152" s="190">
        <v>4</v>
      </c>
      <c r="L152" s="191">
        <v>14</v>
      </c>
      <c r="M152" s="189">
        <v>1</v>
      </c>
      <c r="N152" s="194">
        <v>8</v>
      </c>
      <c r="O152" s="207">
        <v>7</v>
      </c>
      <c r="P152" s="189">
        <v>2</v>
      </c>
      <c r="Q152" s="190">
        <v>3</v>
      </c>
      <c r="R152" s="191">
        <v>4</v>
      </c>
      <c r="S152" s="192">
        <v>5</v>
      </c>
      <c r="T152" s="189">
        <v>2</v>
      </c>
      <c r="U152" s="193">
        <v>0</v>
      </c>
      <c r="V152" s="191">
        <v>2</v>
      </c>
      <c r="W152" s="208">
        <v>2</v>
      </c>
      <c r="X152" s="189">
        <v>3</v>
      </c>
      <c r="Y152" s="193">
        <v>1</v>
      </c>
      <c r="Z152" s="191">
        <v>6</v>
      </c>
      <c r="AA152" s="189">
        <v>9</v>
      </c>
      <c r="AB152" s="172">
        <f t="shared" si="939"/>
        <v>50</v>
      </c>
      <c r="AC152" s="173">
        <f t="shared" si="940"/>
        <v>246</v>
      </c>
      <c r="BI152" s="137" t="s">
        <v>35</v>
      </c>
      <c r="BJ152" s="129">
        <f>B152/B157</f>
        <v>0</v>
      </c>
      <c r="BK152" s="130">
        <f t="shared" ref="BK152" si="1431">C152/C157</f>
        <v>1.5012510425354461E-2</v>
      </c>
      <c r="BL152" s="131">
        <f t="shared" ref="BL152" si="1432">D152/D157</f>
        <v>6.993006993006993E-4</v>
      </c>
      <c r="BM152" s="132">
        <f t="shared" ref="BM152" si="1433">E152/E157</f>
        <v>1.4080459770114942E-2</v>
      </c>
      <c r="BN152" s="129">
        <f t="shared" ref="BN152" si="1434">F152/F157</f>
        <v>0</v>
      </c>
      <c r="BO152" s="130">
        <f t="shared" ref="BO152" si="1435">G152/G157</f>
        <v>6.4230343300110742E-3</v>
      </c>
      <c r="BP152" s="131">
        <f t="shared" ref="BP152" si="1436">H152/H157</f>
        <v>8.0656002150826728E-4</v>
      </c>
      <c r="BQ152" s="132">
        <f t="shared" ref="BQ152" si="1437">I152/I157</f>
        <v>6.3143445435827044E-3</v>
      </c>
      <c r="BR152" s="129">
        <f t="shared" ref="BR152" si="1438">J152/J157</f>
        <v>8.547008547008547E-4</v>
      </c>
      <c r="BS152" s="130">
        <f t="shared" ref="BS152" si="1439">K152/K157</f>
        <v>4.1194644696189494E-3</v>
      </c>
      <c r="BT152" s="131">
        <f t="shared" ref="BT152" si="1440">L152/L157</f>
        <v>4.7377326565143825E-3</v>
      </c>
      <c r="BU152" s="129">
        <f t="shared" ref="BU152" si="1441">M152/M157</f>
        <v>3.5842293906810036E-4</v>
      </c>
      <c r="BV152" s="133">
        <f t="shared" ref="BV152" si="1442">N152/N157</f>
        <v>1.2921983524471006E-3</v>
      </c>
      <c r="BW152" s="134">
        <f t="shared" ref="BW152" si="1443">O152/O157</f>
        <v>1.1900714042842571E-3</v>
      </c>
      <c r="BX152" s="129">
        <f t="shared" ref="BX152" si="1444">P152/P157</f>
        <v>5.223295899712719E-4</v>
      </c>
      <c r="BY152" s="130">
        <f t="shared" ref="BY152" si="1445">Q152/Q157</f>
        <v>1.004352192835621E-3</v>
      </c>
      <c r="BZ152" s="131">
        <f t="shared" ref="BZ152" si="1446">R152/R157</f>
        <v>9.1095422455021637E-4</v>
      </c>
      <c r="CA152" s="132">
        <f t="shared" ref="CA152" si="1447">S152/S157</f>
        <v>1.2496875781054736E-3</v>
      </c>
      <c r="CB152" s="129">
        <f t="shared" ref="CB152" si="1448">T152/T157</f>
        <v>2.4301336573511541E-3</v>
      </c>
      <c r="CC152" s="130">
        <f t="shared" ref="CC152" si="1449">U152/U157</f>
        <v>0</v>
      </c>
      <c r="CD152" s="131">
        <f t="shared" ref="CD152" si="1450">V152/V157</f>
        <v>4.7382136934375743E-4</v>
      </c>
      <c r="CE152" s="132">
        <f t="shared" ref="CE152" si="1451">W152/W157</f>
        <v>4.8379293662312528E-4</v>
      </c>
      <c r="CF152" s="129">
        <f t="shared" ref="CF152" si="1452">X152/X157</f>
        <v>1.0366275051831375E-3</v>
      </c>
      <c r="CG152" s="130">
        <f t="shared" ref="CG152" si="1453">Y152/Y157</f>
        <v>5.0916496945010179E-4</v>
      </c>
      <c r="CH152" s="131">
        <f t="shared" ref="CH152" si="1454">Z152/Z157</f>
        <v>1.0119750379490638E-3</v>
      </c>
      <c r="CI152" s="129">
        <f t="shared" ref="CI152" si="1455">AA152/AA157</f>
        <v>1.2510425354462051E-3</v>
      </c>
      <c r="CJ152" s="135">
        <f t="shared" ref="CJ152" si="1456">AB152/AB157</f>
        <v>9.6374395250669806E-4</v>
      </c>
      <c r="CK152" s="136">
        <f t="shared" ref="CK152" si="1457">AC152/AC157</f>
        <v>4.7531639455125107E-3</v>
      </c>
    </row>
    <row r="153" spans="1:89" x14ac:dyDescent="0.15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0</v>
      </c>
      <c r="AC153" s="173">
        <f t="shared" si="940"/>
        <v>0</v>
      </c>
      <c r="BI153" s="146" t="s">
        <v>36</v>
      </c>
      <c r="BJ153" s="129">
        <f>B153/B157</f>
        <v>0</v>
      </c>
      <c r="BK153" s="130">
        <f t="shared" ref="BK153" si="1458">C153/C157</f>
        <v>0</v>
      </c>
      <c r="BL153" s="131">
        <f t="shared" ref="BL153" si="1459">D153/D157</f>
        <v>0</v>
      </c>
      <c r="BM153" s="132">
        <f t="shared" ref="BM153" si="1460">E153/E157</f>
        <v>0</v>
      </c>
      <c r="BN153" s="129">
        <f t="shared" ref="BN153" si="1461">F153/F157</f>
        <v>0</v>
      </c>
      <c r="BO153" s="130">
        <f t="shared" ref="BO153" si="1462">G153/G157</f>
        <v>0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0</v>
      </c>
      <c r="CK153" s="136">
        <f t="shared" ref="CK153" si="1484">AC153/AC157</f>
        <v>0</v>
      </c>
    </row>
    <row r="154" spans="1:89" x14ac:dyDescent="0.15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>
        <v>0</v>
      </c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15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4" thickBot="1" x14ac:dyDescent="0.2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5" thickTop="1" thickBot="1" x14ac:dyDescent="0.2">
      <c r="A157" s="269" t="s">
        <v>13</v>
      </c>
      <c r="B157" s="20">
        <f t="shared" ref="B157" si="1566">SUM(B134:B156)</f>
        <v>4849</v>
      </c>
      <c r="C157" s="21">
        <f t="shared" ref="C157" si="1567">SUM(C134:C156)</f>
        <v>5995</v>
      </c>
      <c r="D157" s="20">
        <f t="shared" ref="D157" si="1568">SUM(D134:D156)</f>
        <v>2860</v>
      </c>
      <c r="E157" s="21">
        <f t="shared" ref="E157" si="1569">SUM(E134:E156)</f>
        <v>3480</v>
      </c>
      <c r="F157" s="20">
        <f t="shared" ref="F157" si="1570">SUM(F134:F156)</f>
        <v>4330</v>
      </c>
      <c r="G157" s="21">
        <f t="shared" ref="G157" si="1571">SUM(G134:G156)</f>
        <v>4515</v>
      </c>
      <c r="H157" s="20">
        <f t="shared" ref="H157" si="1572">SUM(H134:H156)</f>
        <v>7439</v>
      </c>
      <c r="I157" s="21">
        <f t="shared" ref="I157" si="1573">SUM(I134:I156)</f>
        <v>7285</v>
      </c>
      <c r="J157" s="20">
        <f t="shared" ref="J157" si="1574">SUM(J134:J156)</f>
        <v>1170</v>
      </c>
      <c r="K157" s="21">
        <f t="shared" ref="K157" si="1575">SUM(K134:K156)</f>
        <v>971</v>
      </c>
      <c r="L157" s="20">
        <f t="shared" ref="L157" si="1576">SUM(L134:L156)</f>
        <v>2955</v>
      </c>
      <c r="M157" s="21">
        <f t="shared" ref="M157" si="1577">SUM(M134:M156)</f>
        <v>2790</v>
      </c>
      <c r="N157" s="20">
        <f t="shared" ref="N157" si="1578">SUM(N134:N156)</f>
        <v>6191</v>
      </c>
      <c r="O157" s="21">
        <f t="shared" ref="O157" si="1579">SUM(O134:O156)</f>
        <v>5882</v>
      </c>
      <c r="P157" s="20">
        <f t="shared" ref="P157" si="1580">SUM(P134:P156)</f>
        <v>3829</v>
      </c>
      <c r="Q157" s="21">
        <f t="shared" ref="Q157" si="1581">SUM(Q134:Q156)</f>
        <v>2987</v>
      </c>
      <c r="R157" s="20">
        <f t="shared" ref="R157" si="1582">SUM(R134:R156)</f>
        <v>4391</v>
      </c>
      <c r="S157" s="21">
        <f t="shared" ref="S157" si="1583">SUM(S134:S156)</f>
        <v>4001</v>
      </c>
      <c r="T157" s="20">
        <f t="shared" ref="T157" si="1584">SUM(T134:T156)</f>
        <v>823</v>
      </c>
      <c r="U157" s="21">
        <f t="shared" ref="U157" si="1585">SUM(U134:U156)</f>
        <v>557</v>
      </c>
      <c r="V157" s="20">
        <f t="shared" ref="V157" si="1586">SUM(V134:V156)</f>
        <v>4221</v>
      </c>
      <c r="W157" s="21">
        <f t="shared" ref="W157" si="1587">SUM(W134:W156)</f>
        <v>4134</v>
      </c>
      <c r="X157" s="20">
        <f t="shared" ref="X157" si="1588">SUM(X134:X156)</f>
        <v>2894</v>
      </c>
      <c r="Y157" s="21">
        <f t="shared" ref="Y157" si="1589">SUM(Y134:Y156)</f>
        <v>1964</v>
      </c>
      <c r="Z157" s="20">
        <f t="shared" ref="Z157" si="1590">SUM(Z134:Z156)</f>
        <v>5929</v>
      </c>
      <c r="AA157" s="21">
        <f t="shared" ref="AA157" si="1591">SUM(AA134:AA156)</f>
        <v>7194</v>
      </c>
      <c r="AB157" s="174">
        <f t="shared" ref="AB157:AC157" si="1592">SUM(AB133:AB156)</f>
        <v>51881</v>
      </c>
      <c r="AC157" s="175">
        <f t="shared" si="1592"/>
        <v>51755</v>
      </c>
      <c r="BI157" s="269" t="s">
        <v>13</v>
      </c>
      <c r="BJ157" s="155">
        <f>SUM(BJ133:BJ156)</f>
        <v>1.0000000000000002</v>
      </c>
      <c r="BK157" s="156">
        <f t="shared" ref="BK157:CK157" si="1593">SUM(BK133:BK156)</f>
        <v>0.99999999999999989</v>
      </c>
      <c r="BL157" s="155">
        <f t="shared" si="1593"/>
        <v>0.99999999999999989</v>
      </c>
      <c r="BM157" s="156">
        <f t="shared" si="1593"/>
        <v>1</v>
      </c>
      <c r="BN157" s="155">
        <f t="shared" si="1593"/>
        <v>0.99999999999999989</v>
      </c>
      <c r="BO157" s="156">
        <f t="shared" si="1593"/>
        <v>1</v>
      </c>
      <c r="BP157" s="155">
        <f t="shared" si="1593"/>
        <v>1</v>
      </c>
      <c r="BQ157" s="156">
        <f t="shared" si="1593"/>
        <v>0.99999999999999989</v>
      </c>
      <c r="BR157" s="155">
        <f t="shared" si="1593"/>
        <v>1.0000000000000002</v>
      </c>
      <c r="BS157" s="156">
        <f t="shared" si="1593"/>
        <v>1</v>
      </c>
      <c r="BT157" s="155">
        <f t="shared" si="1593"/>
        <v>0.99999999999999989</v>
      </c>
      <c r="BU157" s="156">
        <f t="shared" si="1593"/>
        <v>1.0000000000000002</v>
      </c>
      <c r="BV157" s="155">
        <f t="shared" si="1593"/>
        <v>0.99999999999999989</v>
      </c>
      <c r="BW157" s="156">
        <f t="shared" si="1593"/>
        <v>0.99999999999999989</v>
      </c>
      <c r="BX157" s="155">
        <f t="shared" si="1593"/>
        <v>1</v>
      </c>
      <c r="BY157" s="156">
        <f t="shared" si="1593"/>
        <v>1</v>
      </c>
      <c r="BZ157" s="155">
        <f t="shared" si="1593"/>
        <v>1</v>
      </c>
      <c r="CA157" s="156">
        <f t="shared" si="1593"/>
        <v>1</v>
      </c>
      <c r="CB157" s="155">
        <f t="shared" si="1593"/>
        <v>1</v>
      </c>
      <c r="CC157" s="156">
        <f t="shared" si="1593"/>
        <v>1</v>
      </c>
      <c r="CD157" s="155">
        <f t="shared" si="1593"/>
        <v>1</v>
      </c>
      <c r="CE157" s="156">
        <f t="shared" si="1593"/>
        <v>1</v>
      </c>
      <c r="CF157" s="155">
        <f t="shared" si="1593"/>
        <v>1</v>
      </c>
      <c r="CG157" s="156">
        <f t="shared" si="1593"/>
        <v>1</v>
      </c>
      <c r="CH157" s="155">
        <f t="shared" si="1593"/>
        <v>1</v>
      </c>
      <c r="CI157" s="156">
        <f t="shared" si="1593"/>
        <v>0.99999999999999989</v>
      </c>
      <c r="CJ157" s="155">
        <f t="shared" si="1593"/>
        <v>1</v>
      </c>
      <c r="CK157" s="156">
        <f t="shared" si="1593"/>
        <v>1.0000000000000002</v>
      </c>
    </row>
    <row r="158" spans="1:89" ht="14" thickTop="1" x14ac:dyDescent="0.15">
      <c r="A158" s="187"/>
    </row>
    <row r="160" spans="1:89" x14ac:dyDescent="0.15">
      <c r="A160" s="296">
        <f>+A129+1</f>
        <v>44080</v>
      </c>
      <c r="B160" s="296"/>
      <c r="C160" s="296"/>
      <c r="D160" s="296"/>
      <c r="BI160" s="301">
        <f>+BI129+1</f>
        <v>44080</v>
      </c>
      <c r="BJ160" s="301"/>
      <c r="BK160" s="301"/>
      <c r="BL160" s="301"/>
    </row>
    <row r="161" spans="1:89" ht="14" thickBot="1" x14ac:dyDescent="0.2">
      <c r="AE161" s="272" t="s">
        <v>84</v>
      </c>
    </row>
    <row r="162" spans="1:89" ht="15" thickTop="1" thickBot="1" x14ac:dyDescent="0.2">
      <c r="A162" s="292" t="s">
        <v>0</v>
      </c>
      <c r="B162" s="294" t="s">
        <v>1</v>
      </c>
      <c r="C162" s="295"/>
      <c r="D162" s="294" t="s">
        <v>2</v>
      </c>
      <c r="E162" s="295"/>
      <c r="F162" s="294" t="s">
        <v>3</v>
      </c>
      <c r="G162" s="295"/>
      <c r="H162" s="294" t="s">
        <v>4</v>
      </c>
      <c r="I162" s="295"/>
      <c r="J162" s="294" t="s">
        <v>5</v>
      </c>
      <c r="K162" s="295"/>
      <c r="L162" s="294" t="s">
        <v>6</v>
      </c>
      <c r="M162" s="295"/>
      <c r="N162" s="294" t="s">
        <v>7</v>
      </c>
      <c r="O162" s="295"/>
      <c r="P162" s="294" t="s">
        <v>8</v>
      </c>
      <c r="Q162" s="295"/>
      <c r="R162" s="294" t="s">
        <v>9</v>
      </c>
      <c r="S162" s="295"/>
      <c r="T162" s="294" t="s">
        <v>10</v>
      </c>
      <c r="U162" s="295"/>
      <c r="V162" s="294" t="s">
        <v>11</v>
      </c>
      <c r="W162" s="295"/>
      <c r="X162" s="294" t="s">
        <v>12</v>
      </c>
      <c r="Y162" s="295"/>
      <c r="Z162" s="297" t="s">
        <v>40</v>
      </c>
      <c r="AA162" s="298"/>
      <c r="AB162" s="299" t="s">
        <v>41</v>
      </c>
      <c r="AC162" s="300"/>
      <c r="AE162" s="292" t="s">
        <v>0</v>
      </c>
      <c r="AF162" s="294" t="s">
        <v>1</v>
      </c>
      <c r="AG162" s="295"/>
      <c r="AH162" s="294" t="s">
        <v>2</v>
      </c>
      <c r="AI162" s="295"/>
      <c r="AJ162" s="294" t="s">
        <v>3</v>
      </c>
      <c r="AK162" s="295"/>
      <c r="AL162" s="294" t="s">
        <v>4</v>
      </c>
      <c r="AM162" s="295"/>
      <c r="AN162" s="294" t="s">
        <v>5</v>
      </c>
      <c r="AO162" s="295"/>
      <c r="AP162" s="294" t="s">
        <v>6</v>
      </c>
      <c r="AQ162" s="295"/>
      <c r="AR162" s="294" t="s">
        <v>7</v>
      </c>
      <c r="AS162" s="295"/>
      <c r="AT162" s="294" t="s">
        <v>8</v>
      </c>
      <c r="AU162" s="295"/>
      <c r="AV162" s="294" t="s">
        <v>9</v>
      </c>
      <c r="AW162" s="295"/>
      <c r="AX162" s="294" t="s">
        <v>10</v>
      </c>
      <c r="AY162" s="295"/>
      <c r="AZ162" s="294" t="s">
        <v>11</v>
      </c>
      <c r="BA162" s="295"/>
      <c r="BB162" s="294" t="s">
        <v>12</v>
      </c>
      <c r="BC162" s="295"/>
      <c r="BD162" s="297" t="s">
        <v>40</v>
      </c>
      <c r="BE162" s="298"/>
      <c r="BF162" s="299" t="s">
        <v>41</v>
      </c>
      <c r="BG162" s="300"/>
      <c r="BI162" s="292" t="s">
        <v>0</v>
      </c>
      <c r="BJ162" s="294" t="s">
        <v>1</v>
      </c>
      <c r="BK162" s="295"/>
      <c r="BL162" s="294" t="s">
        <v>2</v>
      </c>
      <c r="BM162" s="295"/>
      <c r="BN162" s="294" t="s">
        <v>3</v>
      </c>
      <c r="BO162" s="295"/>
      <c r="BP162" s="294" t="s">
        <v>4</v>
      </c>
      <c r="BQ162" s="295"/>
      <c r="BR162" s="294" t="s">
        <v>5</v>
      </c>
      <c r="BS162" s="295"/>
      <c r="BT162" s="294" t="s">
        <v>6</v>
      </c>
      <c r="BU162" s="295"/>
      <c r="BV162" s="294" t="s">
        <v>7</v>
      </c>
      <c r="BW162" s="295"/>
      <c r="BX162" s="294" t="s">
        <v>8</v>
      </c>
      <c r="BY162" s="295"/>
      <c r="BZ162" s="294" t="s">
        <v>9</v>
      </c>
      <c r="CA162" s="295"/>
      <c r="CB162" s="294" t="s">
        <v>10</v>
      </c>
      <c r="CC162" s="295"/>
      <c r="CD162" s="294" t="s">
        <v>11</v>
      </c>
      <c r="CE162" s="295"/>
      <c r="CF162" s="294" t="s">
        <v>12</v>
      </c>
      <c r="CG162" s="295"/>
      <c r="CH162" s="297" t="s">
        <v>40</v>
      </c>
      <c r="CI162" s="298"/>
      <c r="CJ162" s="294" t="s">
        <v>41</v>
      </c>
      <c r="CK162" s="295"/>
    </row>
    <row r="163" spans="1:89" ht="15" thickTop="1" thickBot="1" x14ac:dyDescent="0.2">
      <c r="A163" s="293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3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3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4" thickTop="1" x14ac:dyDescent="0.15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231</v>
      </c>
      <c r="AG164" s="186">
        <f t="shared" ref="AG164:AV165" si="1594">SUMIF($A$9:$A$32,$AE164,C$164:C$187)</f>
        <v>214</v>
      </c>
      <c r="AH164" s="127">
        <f t="shared" si="1594"/>
        <v>162</v>
      </c>
      <c r="AI164" s="180">
        <f t="shared" si="1594"/>
        <v>153</v>
      </c>
      <c r="AJ164" s="126">
        <f t="shared" si="1594"/>
        <v>299</v>
      </c>
      <c r="AK164" s="128">
        <f t="shared" si="1594"/>
        <v>186</v>
      </c>
      <c r="AL164" s="127">
        <f t="shared" si="1594"/>
        <v>336</v>
      </c>
      <c r="AM164" s="180">
        <f t="shared" si="1594"/>
        <v>311</v>
      </c>
      <c r="AN164" s="126">
        <f t="shared" si="1594"/>
        <v>30</v>
      </c>
      <c r="AO164" s="128">
        <f t="shared" si="1594"/>
        <v>52</v>
      </c>
      <c r="AP164" s="127">
        <f t="shared" si="1594"/>
        <v>83</v>
      </c>
      <c r="AQ164" s="126">
        <f t="shared" si="1594"/>
        <v>180</v>
      </c>
      <c r="AR164" s="179">
        <f t="shared" si="1594"/>
        <v>286</v>
      </c>
      <c r="AS164" s="181">
        <f t="shared" si="1594"/>
        <v>330</v>
      </c>
      <c r="AT164" s="126">
        <f t="shared" si="1594"/>
        <v>216</v>
      </c>
      <c r="AU164" s="128">
        <f t="shared" si="1594"/>
        <v>117</v>
      </c>
      <c r="AV164" s="127">
        <f t="shared" si="1594"/>
        <v>251</v>
      </c>
      <c r="AW164" s="180">
        <f t="shared" ref="AW164:BE165" si="1595">SUMIF($A$9:$A$32,$AE164,S$164:S$187)</f>
        <v>166</v>
      </c>
      <c r="AX164" s="126">
        <f t="shared" si="1595"/>
        <v>45</v>
      </c>
      <c r="AY164" s="128">
        <f t="shared" si="1595"/>
        <v>29</v>
      </c>
      <c r="AZ164" s="127">
        <f t="shared" si="1595"/>
        <v>128</v>
      </c>
      <c r="BA164" s="180">
        <f t="shared" si="1595"/>
        <v>183</v>
      </c>
      <c r="BB164" s="126">
        <f t="shared" si="1595"/>
        <v>146</v>
      </c>
      <c r="BC164" s="128">
        <f t="shared" si="1595"/>
        <v>87</v>
      </c>
      <c r="BD164" s="184">
        <f t="shared" si="1595"/>
        <v>257</v>
      </c>
      <c r="BE164" s="185">
        <f t="shared" si="1595"/>
        <v>323</v>
      </c>
      <c r="BF164" s="170">
        <f>AF164+AH164+AJ164+AL164+AN164+AP164+AR164+AT164+AV164+AX164+AZ164+BB164+BD164</f>
        <v>2470</v>
      </c>
      <c r="BG164" s="171">
        <f>AG164+AI164+AK164+AM164+AO164+AQ164+AS164+AU164+AW164+AY164+BA164+BC164+BE164</f>
        <v>2331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15">
      <c r="A165" s="137" t="s">
        <v>17</v>
      </c>
      <c r="B165" s="189">
        <v>38</v>
      </c>
      <c r="C165" s="190">
        <v>0</v>
      </c>
      <c r="D165" s="191">
        <v>33</v>
      </c>
      <c r="E165" s="192">
        <v>0</v>
      </c>
      <c r="F165" s="189">
        <v>62</v>
      </c>
      <c r="G165" s="193">
        <v>0</v>
      </c>
      <c r="H165" s="191">
        <v>45</v>
      </c>
      <c r="I165" s="192">
        <v>7</v>
      </c>
      <c r="J165" s="189">
        <v>4</v>
      </c>
      <c r="K165" s="193">
        <v>3</v>
      </c>
      <c r="L165" s="191">
        <v>3</v>
      </c>
      <c r="M165" s="189">
        <v>9</v>
      </c>
      <c r="N165" s="194">
        <v>6</v>
      </c>
      <c r="O165" s="195">
        <v>0</v>
      </c>
      <c r="P165" s="189">
        <v>8</v>
      </c>
      <c r="Q165" s="193">
        <v>0</v>
      </c>
      <c r="R165" s="191">
        <v>6</v>
      </c>
      <c r="S165" s="192">
        <v>0</v>
      </c>
      <c r="T165" s="189">
        <v>0</v>
      </c>
      <c r="U165" s="193">
        <v>0</v>
      </c>
      <c r="V165" s="191">
        <v>0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205</v>
      </c>
      <c r="AC165" s="173">
        <f t="shared" ref="AC165:AC187" si="1624">SUM(C165,E165,G165,I165,K165,M165,O165,Q165,S165,U165,W165,Y165,AA165)</f>
        <v>19</v>
      </c>
      <c r="AE165" s="277" t="str">
        <f>$AE$10</f>
        <v>08:00 - 08:59</v>
      </c>
      <c r="AF165" s="126">
        <f>SUMIF($A$9:$A$32,$AE165,B$164:B$187)</f>
        <v>345</v>
      </c>
      <c r="AG165" s="190">
        <f t="shared" si="1594"/>
        <v>301</v>
      </c>
      <c r="AH165" s="191">
        <f t="shared" si="1594"/>
        <v>245</v>
      </c>
      <c r="AI165" s="192">
        <f t="shared" si="1594"/>
        <v>158</v>
      </c>
      <c r="AJ165" s="278">
        <f t="shared" si="1594"/>
        <v>392</v>
      </c>
      <c r="AK165" s="193">
        <f t="shared" si="1594"/>
        <v>119</v>
      </c>
      <c r="AL165" s="191">
        <f t="shared" si="1594"/>
        <v>513</v>
      </c>
      <c r="AM165" s="192">
        <f t="shared" si="1594"/>
        <v>370</v>
      </c>
      <c r="AN165" s="278">
        <f t="shared" si="1594"/>
        <v>59</v>
      </c>
      <c r="AO165" s="193">
        <f t="shared" si="1594"/>
        <v>92</v>
      </c>
      <c r="AP165" s="191">
        <f t="shared" si="1594"/>
        <v>80</v>
      </c>
      <c r="AQ165" s="278">
        <f t="shared" si="1594"/>
        <v>256</v>
      </c>
      <c r="AR165" s="194">
        <f t="shared" si="1594"/>
        <v>349</v>
      </c>
      <c r="AS165" s="195">
        <f t="shared" si="1594"/>
        <v>447</v>
      </c>
      <c r="AT165" s="278">
        <f t="shared" si="1594"/>
        <v>272</v>
      </c>
      <c r="AU165" s="193">
        <f t="shared" si="1594"/>
        <v>101</v>
      </c>
      <c r="AV165" s="191">
        <f t="shared" si="1594"/>
        <v>318</v>
      </c>
      <c r="AW165" s="192">
        <f t="shared" si="1595"/>
        <v>249</v>
      </c>
      <c r="AX165" s="278">
        <f t="shared" si="1595"/>
        <v>30</v>
      </c>
      <c r="AY165" s="193">
        <f t="shared" si="1595"/>
        <v>25</v>
      </c>
      <c r="AZ165" s="191">
        <f t="shared" si="1595"/>
        <v>165</v>
      </c>
      <c r="BA165" s="192">
        <f t="shared" si="1595"/>
        <v>370</v>
      </c>
      <c r="BB165" s="278">
        <f t="shared" si="1595"/>
        <v>137</v>
      </c>
      <c r="BC165" s="193">
        <f t="shared" si="1595"/>
        <v>122</v>
      </c>
      <c r="BD165" s="191">
        <f t="shared" si="1595"/>
        <v>398</v>
      </c>
      <c r="BE165" s="278">
        <f t="shared" si="1595"/>
        <v>343</v>
      </c>
      <c r="BF165" s="172">
        <f>SUM(AF165,AH165,AJ165,AL165,AN165,AP165,AR165,AT165,AV165,AX165,AZ165,BB165,BD165)</f>
        <v>3303</v>
      </c>
      <c r="BG165" s="173">
        <f>SUM(AG165,AI165,AK165,AM165,AO165,AQ165,AS165,AU165,AW165,AY165,BA165,BC165,BE165)</f>
        <v>2953</v>
      </c>
      <c r="BI165" s="137" t="s">
        <v>17</v>
      </c>
      <c r="BJ165" s="129">
        <f>B165/B188</f>
        <v>9.3000489476260401E-3</v>
      </c>
      <c r="BK165" s="130">
        <f t="shared" ref="BK165" si="1625">C165/C188</f>
        <v>0</v>
      </c>
      <c r="BL165" s="131">
        <f t="shared" ref="BL165" si="1626">D165/D188</f>
        <v>1.5054744525547446E-2</v>
      </c>
      <c r="BM165" s="132">
        <f t="shared" ref="BM165" si="1627">E165/E188</f>
        <v>0</v>
      </c>
      <c r="BN165" s="129">
        <f t="shared" ref="BN165" si="1628">F165/F188</f>
        <v>1.5346534653465346E-2</v>
      </c>
      <c r="BO165" s="130">
        <f t="shared" ref="BO165" si="1629">G165/G188</f>
        <v>0</v>
      </c>
      <c r="BP165" s="131">
        <f t="shared" ref="BP165" si="1630">H165/H188</f>
        <v>7.4061882817643187E-3</v>
      </c>
      <c r="BQ165" s="132">
        <f t="shared" ref="BQ165" si="1631">I165/I188</f>
        <v>1.2231347195526823E-3</v>
      </c>
      <c r="BR165" s="129">
        <f t="shared" ref="BR165" si="1632">J165/J188</f>
        <v>5.3404539385847796E-3</v>
      </c>
      <c r="BS165" s="130">
        <f t="shared" ref="BS165" si="1633">K165/K188</f>
        <v>4.10958904109589E-3</v>
      </c>
      <c r="BT165" s="131">
        <f t="shared" ref="BT165" si="1634">L165/L188</f>
        <v>1.3831258644536654E-3</v>
      </c>
      <c r="BU165" s="129">
        <f t="shared" ref="BU165" si="1635">M165/M188</f>
        <v>3.9232781168265039E-3</v>
      </c>
      <c r="BV165" s="133">
        <f t="shared" ref="BV165" si="1636">N165/N188</f>
        <v>1.2510425354462051E-3</v>
      </c>
      <c r="BW165" s="134">
        <f t="shared" ref="BW165" si="1637">O165/O188</f>
        <v>0</v>
      </c>
      <c r="BX165" s="129">
        <f t="shared" ref="BX165" si="1638">P165/P188</f>
        <v>2.9996250468691415E-3</v>
      </c>
      <c r="BY165" s="130">
        <f t="shared" ref="BY165" si="1639">Q165/Q188</f>
        <v>0</v>
      </c>
      <c r="BZ165" s="131">
        <f t="shared" ref="BZ165" si="1640">R165/R188</f>
        <v>1.7730496453900709E-3</v>
      </c>
      <c r="CA165" s="132">
        <f t="shared" ref="CA165" si="1641">S165/S188</f>
        <v>0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0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5.0264809729305606E-3</v>
      </c>
      <c r="CK165" s="136">
        <f t="shared" ref="CK165" si="1651">AC165/AC188</f>
        <v>4.6680752788560759E-4</v>
      </c>
    </row>
    <row r="166" spans="1:89" ht="14" thickBot="1" x14ac:dyDescent="0.2">
      <c r="A166" s="146" t="s">
        <v>18</v>
      </c>
      <c r="B166" s="196">
        <v>102</v>
      </c>
      <c r="C166" s="197">
        <v>0</v>
      </c>
      <c r="D166" s="198">
        <v>80</v>
      </c>
      <c r="E166" s="199">
        <v>0</v>
      </c>
      <c r="F166" s="196">
        <v>190</v>
      </c>
      <c r="G166" s="200">
        <v>4</v>
      </c>
      <c r="H166" s="198">
        <v>173</v>
      </c>
      <c r="I166" s="199">
        <v>59</v>
      </c>
      <c r="J166" s="196">
        <v>12</v>
      </c>
      <c r="K166" s="200">
        <v>20</v>
      </c>
      <c r="L166" s="198">
        <v>25</v>
      </c>
      <c r="M166" s="196">
        <v>68</v>
      </c>
      <c r="N166" s="201">
        <v>132</v>
      </c>
      <c r="O166" s="202">
        <v>147</v>
      </c>
      <c r="P166" s="196">
        <v>77</v>
      </c>
      <c r="Q166" s="200">
        <v>90</v>
      </c>
      <c r="R166" s="198">
        <v>80</v>
      </c>
      <c r="S166" s="199">
        <v>65</v>
      </c>
      <c r="T166" s="196">
        <v>13</v>
      </c>
      <c r="U166" s="200">
        <v>20</v>
      </c>
      <c r="V166" s="198">
        <v>62</v>
      </c>
      <c r="W166" s="199">
        <v>88</v>
      </c>
      <c r="X166" s="196">
        <v>72</v>
      </c>
      <c r="Y166" s="200">
        <v>43</v>
      </c>
      <c r="Z166" s="198">
        <v>142</v>
      </c>
      <c r="AA166" s="196">
        <v>101</v>
      </c>
      <c r="AB166" s="172">
        <f t="shared" si="1623"/>
        <v>1160</v>
      </c>
      <c r="AC166" s="173">
        <f t="shared" si="1624"/>
        <v>705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2.4963289280469897E-2</v>
      </c>
      <c r="BK166" s="130">
        <f t="shared" ref="BK166" si="1652">C166/C188</f>
        <v>0</v>
      </c>
      <c r="BL166" s="131">
        <f t="shared" ref="BL166" si="1653">D166/D188</f>
        <v>3.6496350364963501E-2</v>
      </c>
      <c r="BM166" s="132">
        <f t="shared" ref="BM166" si="1654">E166/E188</f>
        <v>0</v>
      </c>
      <c r="BN166" s="129">
        <f t="shared" ref="BN166" si="1655">F166/F188</f>
        <v>4.702970297029703E-2</v>
      </c>
      <c r="BO166" s="130">
        <f t="shared" ref="BO166" si="1656">G166/G188</f>
        <v>1.3382402141184342E-3</v>
      </c>
      <c r="BP166" s="131">
        <f t="shared" ref="BP166" si="1657">H166/H188</f>
        <v>2.8472679394338382E-2</v>
      </c>
      <c r="BQ166" s="132">
        <f t="shared" ref="BQ166" si="1658">I166/I188</f>
        <v>1.0309278350515464E-2</v>
      </c>
      <c r="BR166" s="129">
        <f t="shared" ref="BR166" si="1659">J166/J188</f>
        <v>1.602136181575434E-2</v>
      </c>
      <c r="BS166" s="130">
        <f t="shared" ref="BS166" si="1660">K166/K188</f>
        <v>2.7397260273972601E-2</v>
      </c>
      <c r="BT166" s="131">
        <f t="shared" ref="BT166" si="1661">L166/L188</f>
        <v>1.1526048870447211E-2</v>
      </c>
      <c r="BU166" s="129">
        <f t="shared" ref="BU166" si="1662">M166/M188</f>
        <v>2.964254577157803E-2</v>
      </c>
      <c r="BV166" s="133">
        <f t="shared" ref="BV166" si="1663">N166/N188</f>
        <v>2.7522935779816515E-2</v>
      </c>
      <c r="BW166" s="134">
        <f t="shared" ref="BW166" si="1664">O166/O188</f>
        <v>3.0278063851699278E-2</v>
      </c>
      <c r="BX166" s="129">
        <f t="shared" ref="BX166" si="1665">P166/P188</f>
        <v>2.8871391076115485E-2</v>
      </c>
      <c r="BY166" s="130">
        <f t="shared" ref="BY166" si="1666">Q166/Q188</f>
        <v>3.5771065182829888E-2</v>
      </c>
      <c r="BZ166" s="131">
        <f t="shared" ref="BZ166" si="1667">R166/R188</f>
        <v>2.3640661938534278E-2</v>
      </c>
      <c r="CA166" s="132">
        <f t="shared" ref="CA166" si="1668">S166/S188</f>
        <v>1.82328190743338E-2</v>
      </c>
      <c r="CB166" s="129">
        <f t="shared" ref="CB166" si="1669">T166/T188</f>
        <v>3.3591731266149873E-2</v>
      </c>
      <c r="CC166" s="130">
        <f t="shared" ref="CC166" si="1670">U166/U188</f>
        <v>5.5096418732782371E-2</v>
      </c>
      <c r="CD166" s="131">
        <f t="shared" ref="CD166" si="1671">V166/V188</f>
        <v>1.8446890806307646E-2</v>
      </c>
      <c r="CE166" s="132">
        <f t="shared" ref="CE166" si="1672">W166/W188</f>
        <v>2.5448235974551765E-2</v>
      </c>
      <c r="CF166" s="129">
        <f t="shared" ref="CF166" si="1673">X166/X188</f>
        <v>3.8359083644112946E-2</v>
      </c>
      <c r="CG166" s="130">
        <f t="shared" ref="CG166" si="1674">Y166/Y188</f>
        <v>2.9532967032967032E-2</v>
      </c>
      <c r="CH166" s="131">
        <f t="shared" ref="CH166" si="1675">Z166/Z188</f>
        <v>2.8400000000000002E-2</v>
      </c>
      <c r="CI166" s="129">
        <f t="shared" ref="CI166" si="1676">AA166/AA188</f>
        <v>1.672462328200033E-2</v>
      </c>
      <c r="CJ166" s="135">
        <f t="shared" ref="CJ166" si="1677">AB166/AB188</f>
        <v>2.8442526480972931E-2</v>
      </c>
      <c r="CK166" s="136">
        <f t="shared" ref="CK166" si="1678">AC166/AC188</f>
        <v>1.7321016166281754E-2</v>
      </c>
    </row>
    <row r="167" spans="1:89" ht="15" thickTop="1" thickBot="1" x14ac:dyDescent="0.2">
      <c r="A167" s="137" t="s">
        <v>19</v>
      </c>
      <c r="B167" s="189">
        <v>185</v>
      </c>
      <c r="C167" s="190">
        <v>98</v>
      </c>
      <c r="D167" s="191">
        <v>139</v>
      </c>
      <c r="E167" s="192">
        <v>107</v>
      </c>
      <c r="F167" s="189">
        <v>248</v>
      </c>
      <c r="G167" s="193">
        <v>153</v>
      </c>
      <c r="H167" s="191">
        <v>295</v>
      </c>
      <c r="I167" s="192">
        <v>209</v>
      </c>
      <c r="J167" s="189">
        <v>23</v>
      </c>
      <c r="K167" s="193">
        <v>54</v>
      </c>
      <c r="L167" s="191">
        <v>74</v>
      </c>
      <c r="M167" s="189">
        <v>128</v>
      </c>
      <c r="N167" s="194">
        <v>235</v>
      </c>
      <c r="O167" s="195">
        <v>191</v>
      </c>
      <c r="P167" s="189">
        <v>161</v>
      </c>
      <c r="Q167" s="193">
        <v>91</v>
      </c>
      <c r="R167" s="191">
        <v>185</v>
      </c>
      <c r="S167" s="192">
        <v>118</v>
      </c>
      <c r="T167" s="189">
        <v>31</v>
      </c>
      <c r="U167" s="193">
        <v>35</v>
      </c>
      <c r="V167" s="191">
        <v>84</v>
      </c>
      <c r="W167" s="192">
        <v>141</v>
      </c>
      <c r="X167" s="189">
        <v>131</v>
      </c>
      <c r="Y167" s="193">
        <v>87</v>
      </c>
      <c r="Z167" s="191">
        <v>223</v>
      </c>
      <c r="AA167" s="189">
        <v>211</v>
      </c>
      <c r="AB167" s="172">
        <f t="shared" si="1623"/>
        <v>2014</v>
      </c>
      <c r="AC167" s="173">
        <f t="shared" si="1624"/>
        <v>1623</v>
      </c>
      <c r="AE167" s="269" t="s">
        <v>13</v>
      </c>
      <c r="AF167" s="20">
        <f t="shared" ref="AF167:BG167" si="1679">SUM(AF164:AF166)</f>
        <v>576</v>
      </c>
      <c r="AG167" s="21">
        <f t="shared" si="1679"/>
        <v>515</v>
      </c>
      <c r="AH167" s="20">
        <f t="shared" si="1679"/>
        <v>407</v>
      </c>
      <c r="AI167" s="21">
        <f t="shared" si="1679"/>
        <v>311</v>
      </c>
      <c r="AJ167" s="20">
        <f t="shared" si="1679"/>
        <v>691</v>
      </c>
      <c r="AK167" s="21">
        <f t="shared" si="1679"/>
        <v>305</v>
      </c>
      <c r="AL167" s="20">
        <f t="shared" si="1679"/>
        <v>849</v>
      </c>
      <c r="AM167" s="21">
        <f t="shared" si="1679"/>
        <v>681</v>
      </c>
      <c r="AN167" s="20">
        <f t="shared" si="1679"/>
        <v>89</v>
      </c>
      <c r="AO167" s="21">
        <f t="shared" si="1679"/>
        <v>144</v>
      </c>
      <c r="AP167" s="20">
        <f t="shared" si="1679"/>
        <v>163</v>
      </c>
      <c r="AQ167" s="21">
        <f t="shared" si="1679"/>
        <v>436</v>
      </c>
      <c r="AR167" s="20">
        <f t="shared" si="1679"/>
        <v>635</v>
      </c>
      <c r="AS167" s="21">
        <f t="shared" si="1679"/>
        <v>777</v>
      </c>
      <c r="AT167" s="20">
        <f t="shared" si="1679"/>
        <v>488</v>
      </c>
      <c r="AU167" s="21">
        <f t="shared" si="1679"/>
        <v>218</v>
      </c>
      <c r="AV167" s="20">
        <f t="shared" si="1679"/>
        <v>569</v>
      </c>
      <c r="AW167" s="21">
        <f t="shared" si="1679"/>
        <v>415</v>
      </c>
      <c r="AX167" s="20">
        <f t="shared" si="1679"/>
        <v>75</v>
      </c>
      <c r="AY167" s="21">
        <f t="shared" si="1679"/>
        <v>54</v>
      </c>
      <c r="AZ167" s="20">
        <f t="shared" si="1679"/>
        <v>293</v>
      </c>
      <c r="BA167" s="21">
        <f t="shared" si="1679"/>
        <v>553</v>
      </c>
      <c r="BB167" s="20">
        <f t="shared" si="1679"/>
        <v>283</v>
      </c>
      <c r="BC167" s="21">
        <f t="shared" si="1679"/>
        <v>209</v>
      </c>
      <c r="BD167" s="20">
        <f t="shared" si="1679"/>
        <v>655</v>
      </c>
      <c r="BE167" s="21">
        <f t="shared" si="1679"/>
        <v>666</v>
      </c>
      <c r="BF167" s="174">
        <f t="shared" si="1679"/>
        <v>5773</v>
      </c>
      <c r="BG167" s="175">
        <f t="shared" si="1679"/>
        <v>5284</v>
      </c>
      <c r="BI167" s="137" t="s">
        <v>19</v>
      </c>
      <c r="BJ167" s="129">
        <f>B167/B188</f>
        <v>4.5276554087126775E-2</v>
      </c>
      <c r="BK167" s="130">
        <f t="shared" ref="BK167" si="1680">C167/C188</f>
        <v>2.3255813953488372E-2</v>
      </c>
      <c r="BL167" s="131">
        <f t="shared" ref="BL167" si="1681">D167/D188</f>
        <v>6.3412408759124086E-2</v>
      </c>
      <c r="BM167" s="132">
        <f t="shared" ref="BM167" si="1682">E167/E188</f>
        <v>4.2799999999999998E-2</v>
      </c>
      <c r="BN167" s="129">
        <f t="shared" ref="BN167" si="1683">F167/F188</f>
        <v>6.1386138613861385E-2</v>
      </c>
      <c r="BO167" s="130">
        <f t="shared" ref="BO167" si="1684">G167/G188</f>
        <v>5.1187688190030112E-2</v>
      </c>
      <c r="BP167" s="131">
        <f t="shared" ref="BP167" si="1685">H167/H188</f>
        <v>4.8551678736010531E-2</v>
      </c>
      <c r="BQ167" s="132">
        <f t="shared" ref="BQ167" si="1686">I167/I188</f>
        <v>3.6519308055215798E-2</v>
      </c>
      <c r="BR167" s="129">
        <f t="shared" ref="BR167" si="1687">J167/J188</f>
        <v>3.0707610146862484E-2</v>
      </c>
      <c r="BS167" s="130">
        <f t="shared" ref="BS167" si="1688">K167/K188</f>
        <v>7.3972602739726029E-2</v>
      </c>
      <c r="BT167" s="131">
        <f t="shared" ref="BT167" si="1689">L167/L188</f>
        <v>3.411710465652374E-2</v>
      </c>
      <c r="BU167" s="129">
        <f t="shared" ref="BU167" si="1690">M167/M188</f>
        <v>5.5797733217088058E-2</v>
      </c>
      <c r="BV167" s="133">
        <f t="shared" ref="BV167" si="1691">N167/N188</f>
        <v>4.8999165971643034E-2</v>
      </c>
      <c r="BW167" s="134">
        <f t="shared" ref="BW167" si="1692">O167/O188</f>
        <v>3.9340885684860966E-2</v>
      </c>
      <c r="BX167" s="129">
        <f t="shared" ref="BX167" si="1693">P167/P188</f>
        <v>6.0367454068241469E-2</v>
      </c>
      <c r="BY167" s="130">
        <f t="shared" ref="BY167" si="1694">Q167/Q188</f>
        <v>3.616852146263911E-2</v>
      </c>
      <c r="BZ167" s="131">
        <f t="shared" ref="BZ167" si="1695">R167/R188</f>
        <v>5.4669030732860523E-2</v>
      </c>
      <c r="CA167" s="132">
        <f t="shared" ref="CA167" si="1696">S167/S188</f>
        <v>3.3099579242636748E-2</v>
      </c>
      <c r="CB167" s="129">
        <f t="shared" ref="CB167" si="1697">T167/T188</f>
        <v>8.0103359173126609E-2</v>
      </c>
      <c r="CC167" s="130">
        <f t="shared" ref="CC167" si="1698">U167/U188</f>
        <v>9.6418732782369149E-2</v>
      </c>
      <c r="CD167" s="131">
        <f t="shared" ref="CD167" si="1699">V167/V188</f>
        <v>2.4992561737578103E-2</v>
      </c>
      <c r="CE167" s="132">
        <f t="shared" ref="CE167" si="1700">W167/W188</f>
        <v>4.0775014459224983E-2</v>
      </c>
      <c r="CF167" s="129">
        <f t="shared" ref="CF167" si="1701">X167/X188</f>
        <v>6.9792221630261053E-2</v>
      </c>
      <c r="CG167" s="130">
        <f t="shared" ref="CG167" si="1702">Y167/Y188</f>
        <v>5.9752747252747256E-2</v>
      </c>
      <c r="CH167" s="131">
        <f t="shared" ref="CH167" si="1703">Z167/Z188</f>
        <v>4.4600000000000001E-2</v>
      </c>
      <c r="CI167" s="129">
        <f t="shared" ref="CI167" si="1704">AA167/AA188</f>
        <v>3.4939559529723462E-2</v>
      </c>
      <c r="CJ167" s="135">
        <f t="shared" ref="CJ167" si="1705">AB167/AB188</f>
        <v>4.9382110631620242E-2</v>
      </c>
      <c r="CK167" s="136">
        <f t="shared" ref="CK167" si="1706">AC167/AC188</f>
        <v>3.987519040833374E-2</v>
      </c>
    </row>
    <row r="168" spans="1:89" ht="14" thickTop="1" x14ac:dyDescent="0.15">
      <c r="A168" s="146" t="s">
        <v>20</v>
      </c>
      <c r="B168" s="196">
        <v>231</v>
      </c>
      <c r="C168" s="197">
        <v>214</v>
      </c>
      <c r="D168" s="198">
        <v>162</v>
      </c>
      <c r="E168" s="199">
        <v>153</v>
      </c>
      <c r="F168" s="196">
        <v>299</v>
      </c>
      <c r="G168" s="200">
        <v>186</v>
      </c>
      <c r="H168" s="198">
        <v>336</v>
      </c>
      <c r="I168" s="199">
        <v>311</v>
      </c>
      <c r="J168" s="196">
        <v>30</v>
      </c>
      <c r="K168" s="200">
        <v>52</v>
      </c>
      <c r="L168" s="198">
        <v>83</v>
      </c>
      <c r="M168" s="196">
        <v>180</v>
      </c>
      <c r="N168" s="201">
        <v>286</v>
      </c>
      <c r="O168" s="202">
        <v>330</v>
      </c>
      <c r="P168" s="196">
        <v>216</v>
      </c>
      <c r="Q168" s="200">
        <v>117</v>
      </c>
      <c r="R168" s="198">
        <v>251</v>
      </c>
      <c r="S168" s="199">
        <v>166</v>
      </c>
      <c r="T168" s="196">
        <v>45</v>
      </c>
      <c r="U168" s="200">
        <v>29</v>
      </c>
      <c r="V168" s="198">
        <v>128</v>
      </c>
      <c r="W168" s="199">
        <v>183</v>
      </c>
      <c r="X168" s="196">
        <v>146</v>
      </c>
      <c r="Y168" s="200">
        <v>87</v>
      </c>
      <c r="Z168" s="198">
        <v>257</v>
      </c>
      <c r="AA168" s="196">
        <v>323</v>
      </c>
      <c r="AB168" s="172">
        <f t="shared" si="1623"/>
        <v>2470</v>
      </c>
      <c r="AC168" s="173">
        <f t="shared" si="1624"/>
        <v>2331</v>
      </c>
      <c r="BI168" s="146" t="s">
        <v>20</v>
      </c>
      <c r="BJ168" s="129">
        <f>B168/B188</f>
        <v>5.6534508076358299E-2</v>
      </c>
      <c r="BK168" s="130">
        <f t="shared" ref="BK168" si="1707">C168/C188</f>
        <v>5.0783103939250118E-2</v>
      </c>
      <c r="BL168" s="131">
        <f t="shared" ref="BL168" si="1708">D168/D188</f>
        <v>7.3905109489051102E-2</v>
      </c>
      <c r="BM168" s="132">
        <f t="shared" ref="BM168" si="1709">E168/E188</f>
        <v>6.1199999999999997E-2</v>
      </c>
      <c r="BN168" s="129">
        <f t="shared" ref="BN168" si="1710">F168/F188</f>
        <v>7.4009900990099006E-2</v>
      </c>
      <c r="BO168" s="130">
        <f t="shared" ref="BO168" si="1711">G168/G188</f>
        <v>6.2228169956507193E-2</v>
      </c>
      <c r="BP168" s="131">
        <f t="shared" ref="BP168" si="1712">H168/H188</f>
        <v>5.5299539170506916E-2</v>
      </c>
      <c r="BQ168" s="132">
        <f t="shared" ref="BQ168" si="1713">I168/I188</f>
        <v>5.4342128254412023E-2</v>
      </c>
      <c r="BR168" s="129">
        <f t="shared" ref="BR168" si="1714">J168/J188</f>
        <v>4.0053404539385849E-2</v>
      </c>
      <c r="BS168" s="130">
        <f t="shared" ref="BS168" si="1715">K168/K188</f>
        <v>7.1232876712328766E-2</v>
      </c>
      <c r="BT168" s="131">
        <f t="shared" ref="BT168" si="1716">L168/L188</f>
        <v>3.8266482249884742E-2</v>
      </c>
      <c r="BU168" s="129">
        <f t="shared" ref="BU168" si="1717">M168/M188</f>
        <v>7.8465562336530084E-2</v>
      </c>
      <c r="BV168" s="133">
        <f t="shared" ref="BV168" si="1718">N168/N188</f>
        <v>5.9633027522935783E-2</v>
      </c>
      <c r="BW168" s="134">
        <f t="shared" ref="BW168" si="1719">O168/O188</f>
        <v>6.7971163748712662E-2</v>
      </c>
      <c r="BX168" s="129">
        <f t="shared" ref="BX168" si="1720">P168/P188</f>
        <v>8.0989876265466818E-2</v>
      </c>
      <c r="BY168" s="130">
        <f t="shared" ref="BY168" si="1721">Q168/Q188</f>
        <v>4.6502384737678856E-2</v>
      </c>
      <c r="BZ168" s="131">
        <f t="shared" ref="BZ168" si="1722">R168/R188</f>
        <v>7.4172576832151296E-2</v>
      </c>
      <c r="CA168" s="132">
        <f t="shared" ref="CA168" si="1723">S168/S188</f>
        <v>4.6563814866760166E-2</v>
      </c>
      <c r="CB168" s="129">
        <f t="shared" ref="CB168" si="1724">T168/T188</f>
        <v>0.11627906976744186</v>
      </c>
      <c r="CC168" s="130">
        <f t="shared" ref="CC168" si="1725">U168/U188</f>
        <v>7.9889807162534437E-2</v>
      </c>
      <c r="CD168" s="131">
        <f t="shared" ref="CD168" si="1726">V168/V188</f>
        <v>3.8083903600119012E-2</v>
      </c>
      <c r="CE168" s="132">
        <f t="shared" ref="CE168" si="1727">W168/W188</f>
        <v>5.2920763447079237E-2</v>
      </c>
      <c r="CF168" s="129">
        <f t="shared" ref="CF168" si="1728">X168/X188</f>
        <v>7.7783697389451248E-2</v>
      </c>
      <c r="CG168" s="130">
        <f t="shared" ref="CG168" si="1729">Y168/Y188</f>
        <v>5.9752747252747256E-2</v>
      </c>
      <c r="CH168" s="131">
        <f t="shared" ref="CH168" si="1730">Z168/Z188</f>
        <v>5.1400000000000001E-2</v>
      </c>
      <c r="CI168" s="129">
        <f t="shared" ref="CI168" si="1731">AA168/AA188</f>
        <v>5.3485676436496106E-2</v>
      </c>
      <c r="CJ168" s="135">
        <f t="shared" ref="CJ168" si="1732">AB168/AB188</f>
        <v>6.056296586896822E-2</v>
      </c>
      <c r="CK168" s="136">
        <f t="shared" ref="CK168" si="1733">AC168/AC188</f>
        <v>5.7269913026386912E-2</v>
      </c>
    </row>
    <row r="169" spans="1:89" ht="14" thickBot="1" x14ac:dyDescent="0.2">
      <c r="A169" s="137" t="s">
        <v>21</v>
      </c>
      <c r="B169" s="189">
        <v>345</v>
      </c>
      <c r="C169" s="190">
        <v>301</v>
      </c>
      <c r="D169" s="191">
        <v>245</v>
      </c>
      <c r="E169" s="192">
        <v>158</v>
      </c>
      <c r="F169" s="189">
        <v>392</v>
      </c>
      <c r="G169" s="193">
        <v>119</v>
      </c>
      <c r="H169" s="191">
        <v>513</v>
      </c>
      <c r="I169" s="192">
        <v>370</v>
      </c>
      <c r="J169" s="189">
        <v>59</v>
      </c>
      <c r="K169" s="193">
        <v>92</v>
      </c>
      <c r="L169" s="191">
        <v>80</v>
      </c>
      <c r="M169" s="189">
        <v>256</v>
      </c>
      <c r="N169" s="194">
        <v>349</v>
      </c>
      <c r="O169" s="195">
        <v>447</v>
      </c>
      <c r="P169" s="189">
        <v>272</v>
      </c>
      <c r="Q169" s="193">
        <v>101</v>
      </c>
      <c r="R169" s="191">
        <v>318</v>
      </c>
      <c r="S169" s="192">
        <v>249</v>
      </c>
      <c r="T169" s="189">
        <v>30</v>
      </c>
      <c r="U169" s="193">
        <v>25</v>
      </c>
      <c r="V169" s="191">
        <v>165</v>
      </c>
      <c r="W169" s="192">
        <v>370</v>
      </c>
      <c r="X169" s="189">
        <v>137</v>
      </c>
      <c r="Y169" s="193">
        <v>122</v>
      </c>
      <c r="Z169" s="191">
        <v>398</v>
      </c>
      <c r="AA169" s="189">
        <v>343</v>
      </c>
      <c r="AB169" s="172">
        <f t="shared" si="1623"/>
        <v>3303</v>
      </c>
      <c r="AC169" s="173">
        <f t="shared" si="1624"/>
        <v>2953</v>
      </c>
      <c r="AE169" s="272" t="s">
        <v>85</v>
      </c>
      <c r="BI169" s="137" t="s">
        <v>21</v>
      </c>
      <c r="BJ169" s="129">
        <f>B169/B188</f>
        <v>8.4434654919236421E-2</v>
      </c>
      <c r="BK169" s="130">
        <f t="shared" ref="BK169" si="1734">C169/C188</f>
        <v>7.1428571428571425E-2</v>
      </c>
      <c r="BL169" s="131">
        <f t="shared" ref="BL169" si="1735">D169/D188</f>
        <v>0.11177007299270073</v>
      </c>
      <c r="BM169" s="132">
        <f t="shared" ref="BM169" si="1736">E169/E188</f>
        <v>6.3200000000000006E-2</v>
      </c>
      <c r="BN169" s="129">
        <f t="shared" ref="BN169" si="1737">F169/F188</f>
        <v>9.7029702970297033E-2</v>
      </c>
      <c r="BO169" s="130">
        <f t="shared" ref="BO169" si="1738">G169/G188</f>
        <v>3.9812646370023422E-2</v>
      </c>
      <c r="BP169" s="131">
        <f t="shared" ref="BP169" si="1739">H169/H188</f>
        <v>8.4430546412113228E-2</v>
      </c>
      <c r="BQ169" s="132">
        <f t="shared" ref="BQ169" si="1740">I169/I188</f>
        <v>6.4651406604927492E-2</v>
      </c>
      <c r="BR169" s="129">
        <f t="shared" ref="BR169" si="1741">J169/J188</f>
        <v>7.8771695594125501E-2</v>
      </c>
      <c r="BS169" s="130">
        <f t="shared" ref="BS169" si="1742">K169/K188</f>
        <v>0.12602739726027398</v>
      </c>
      <c r="BT169" s="131">
        <f t="shared" ref="BT169" si="1743">L169/L188</f>
        <v>3.6883356385431075E-2</v>
      </c>
      <c r="BU169" s="129">
        <f t="shared" ref="BU169" si="1744">M169/M188</f>
        <v>0.11159546643417612</v>
      </c>
      <c r="BV169" s="133">
        <f t="shared" ref="BV169" si="1745">N169/N188</f>
        <v>7.2768974145120929E-2</v>
      </c>
      <c r="BW169" s="134">
        <f t="shared" ref="BW169" si="1746">O169/O188</f>
        <v>9.2070030895983521E-2</v>
      </c>
      <c r="BX169" s="129">
        <f t="shared" ref="BX169" si="1747">P169/P188</f>
        <v>0.10198725159355081</v>
      </c>
      <c r="BY169" s="130">
        <f t="shared" ref="BY169" si="1748">Q169/Q188</f>
        <v>4.0143084260731321E-2</v>
      </c>
      <c r="BZ169" s="131">
        <f t="shared" ref="BZ169" si="1749">R169/R188</f>
        <v>9.3971631205673756E-2</v>
      </c>
      <c r="CA169" s="132">
        <f t="shared" ref="CA169" si="1750">S169/S188</f>
        <v>6.9845722300140259E-2</v>
      </c>
      <c r="CB169" s="129">
        <f t="shared" ref="CB169" si="1751">T169/T188</f>
        <v>7.7519379844961239E-2</v>
      </c>
      <c r="CC169" s="130">
        <f t="shared" ref="CC169" si="1752">U169/U188</f>
        <v>6.8870523415977963E-2</v>
      </c>
      <c r="CD169" s="131">
        <f t="shared" ref="CD169" si="1753">V169/V188</f>
        <v>4.9092531984528412E-2</v>
      </c>
      <c r="CE169" s="132">
        <f t="shared" ref="CE169" si="1754">W169/W188</f>
        <v>0.10699826489300174</v>
      </c>
      <c r="CF169" s="129">
        <f t="shared" ref="CF169" si="1755">X169/X188</f>
        <v>7.2988811933937137E-2</v>
      </c>
      <c r="CG169" s="130">
        <f t="shared" ref="CG169" si="1756">Y169/Y188</f>
        <v>8.3791208791208785E-2</v>
      </c>
      <c r="CH169" s="131">
        <f t="shared" ref="CH169" si="1757">Z169/Z188</f>
        <v>7.9600000000000004E-2</v>
      </c>
      <c r="CI169" s="129">
        <f t="shared" ref="CI169" si="1758">AA169/AA188</f>
        <v>5.6797483026991225E-2</v>
      </c>
      <c r="CJ169" s="135">
        <f t="shared" ref="CJ169" si="1759">AB169/AB188</f>
        <v>8.098764221263241E-2</v>
      </c>
      <c r="CK169" s="136">
        <f t="shared" ref="CK169" si="1760">AC169/AC188</f>
        <v>7.2551717360326271E-2</v>
      </c>
    </row>
    <row r="170" spans="1:89" ht="15" thickTop="1" thickBot="1" x14ac:dyDescent="0.2">
      <c r="A170" s="146" t="s">
        <v>22</v>
      </c>
      <c r="B170" s="196">
        <v>336</v>
      </c>
      <c r="C170" s="197">
        <v>382</v>
      </c>
      <c r="D170" s="198">
        <v>232</v>
      </c>
      <c r="E170" s="199">
        <v>136</v>
      </c>
      <c r="F170" s="196">
        <v>414</v>
      </c>
      <c r="G170" s="200">
        <v>92</v>
      </c>
      <c r="H170" s="198">
        <v>487</v>
      </c>
      <c r="I170" s="199">
        <v>485</v>
      </c>
      <c r="J170" s="196">
        <v>56</v>
      </c>
      <c r="K170" s="200">
        <v>95</v>
      </c>
      <c r="L170" s="198">
        <v>90</v>
      </c>
      <c r="M170" s="196">
        <v>346</v>
      </c>
      <c r="N170" s="201">
        <v>301</v>
      </c>
      <c r="O170" s="202">
        <v>540</v>
      </c>
      <c r="P170" s="196">
        <v>244</v>
      </c>
      <c r="Q170" s="200">
        <v>183</v>
      </c>
      <c r="R170" s="198">
        <v>348</v>
      </c>
      <c r="S170" s="199">
        <v>234</v>
      </c>
      <c r="T170" s="196">
        <v>19</v>
      </c>
      <c r="U170" s="200">
        <v>14</v>
      </c>
      <c r="V170" s="198">
        <v>155</v>
      </c>
      <c r="W170" s="199">
        <v>416</v>
      </c>
      <c r="X170" s="196">
        <v>157</v>
      </c>
      <c r="Y170" s="200">
        <v>122</v>
      </c>
      <c r="Z170" s="198">
        <v>376</v>
      </c>
      <c r="AA170" s="196">
        <v>368</v>
      </c>
      <c r="AB170" s="172">
        <f t="shared" si="1623"/>
        <v>3215</v>
      </c>
      <c r="AC170" s="173">
        <f t="shared" si="1624"/>
        <v>3413</v>
      </c>
      <c r="AE170" s="292" t="s">
        <v>0</v>
      </c>
      <c r="AF170" s="294" t="s">
        <v>1</v>
      </c>
      <c r="AG170" s="295"/>
      <c r="AH170" s="294" t="s">
        <v>2</v>
      </c>
      <c r="AI170" s="295"/>
      <c r="AJ170" s="294" t="s">
        <v>3</v>
      </c>
      <c r="AK170" s="295"/>
      <c r="AL170" s="294" t="s">
        <v>4</v>
      </c>
      <c r="AM170" s="295"/>
      <c r="AN170" s="294" t="s">
        <v>5</v>
      </c>
      <c r="AO170" s="295"/>
      <c r="AP170" s="294" t="s">
        <v>6</v>
      </c>
      <c r="AQ170" s="295"/>
      <c r="AR170" s="294" t="s">
        <v>7</v>
      </c>
      <c r="AS170" s="295"/>
      <c r="AT170" s="294" t="s">
        <v>8</v>
      </c>
      <c r="AU170" s="295"/>
      <c r="AV170" s="294" t="s">
        <v>9</v>
      </c>
      <c r="AW170" s="295"/>
      <c r="AX170" s="294" t="s">
        <v>10</v>
      </c>
      <c r="AY170" s="295"/>
      <c r="AZ170" s="294" t="s">
        <v>11</v>
      </c>
      <c r="BA170" s="295"/>
      <c r="BB170" s="294" t="s">
        <v>12</v>
      </c>
      <c r="BC170" s="295"/>
      <c r="BD170" s="297" t="s">
        <v>40</v>
      </c>
      <c r="BE170" s="298"/>
      <c r="BF170" s="299" t="s">
        <v>41</v>
      </c>
      <c r="BG170" s="300"/>
      <c r="BI170" s="146" t="s">
        <v>22</v>
      </c>
      <c r="BJ170" s="129">
        <f>B170/B188</f>
        <v>8.223201174743025E-2</v>
      </c>
      <c r="BK170" s="130">
        <f t="shared" ref="BK170" si="1761">C170/C188</f>
        <v>9.0650213573801611E-2</v>
      </c>
      <c r="BL170" s="131">
        <f t="shared" ref="BL170" si="1762">D170/D188</f>
        <v>0.10583941605839416</v>
      </c>
      <c r="BM170" s="132">
        <f t="shared" ref="BM170" si="1763">E170/E188</f>
        <v>5.4399999999999997E-2</v>
      </c>
      <c r="BN170" s="129">
        <f t="shared" ref="BN170" si="1764">F170/F188</f>
        <v>0.10247524752475247</v>
      </c>
      <c r="BO170" s="130">
        <f t="shared" ref="BO170" si="1765">G170/G188</f>
        <v>3.0779524924723987E-2</v>
      </c>
      <c r="BP170" s="131">
        <f t="shared" ref="BP170" si="1766">H170/H188</f>
        <v>8.0151415404871626E-2</v>
      </c>
      <c r="BQ170" s="132">
        <f t="shared" ref="BQ170" si="1767">I170/I188</f>
        <v>8.4745762711864403E-2</v>
      </c>
      <c r="BR170" s="129">
        <f t="shared" ref="BR170" si="1768">J170/J188</f>
        <v>7.476635514018691E-2</v>
      </c>
      <c r="BS170" s="130">
        <f t="shared" ref="BS170" si="1769">K170/K188</f>
        <v>0.13013698630136986</v>
      </c>
      <c r="BT170" s="131">
        <f t="shared" ref="BT170" si="1770">L170/L188</f>
        <v>4.1493775933609957E-2</v>
      </c>
      <c r="BU170" s="129">
        <f t="shared" ref="BU170" si="1771">M170/M188</f>
        <v>0.15082824760244115</v>
      </c>
      <c r="BV170" s="133">
        <f t="shared" ref="BV170" si="1772">N170/N188</f>
        <v>6.2760633861551299E-2</v>
      </c>
      <c r="BW170" s="134">
        <f t="shared" ref="BW170" si="1773">O170/O188</f>
        <v>0.11122554067971163</v>
      </c>
      <c r="BX170" s="129">
        <f t="shared" ref="BX170" si="1774">P170/P188</f>
        <v>9.1488563929508812E-2</v>
      </c>
      <c r="BY170" s="130">
        <f t="shared" ref="BY170" si="1775">Q170/Q188</f>
        <v>7.2734499205087441E-2</v>
      </c>
      <c r="BZ170" s="131">
        <f t="shared" ref="BZ170" si="1776">R170/R188</f>
        <v>0.10283687943262411</v>
      </c>
      <c r="CA170" s="132">
        <f t="shared" ref="CA170" si="1777">S170/S188</f>
        <v>6.563814866760169E-2</v>
      </c>
      <c r="CB170" s="129">
        <f t="shared" ref="CB170" si="1778">T170/T188</f>
        <v>4.909560723514212E-2</v>
      </c>
      <c r="CC170" s="130">
        <f t="shared" ref="CC170" si="1779">U170/U188</f>
        <v>3.8567493112947659E-2</v>
      </c>
      <c r="CD170" s="131">
        <f t="shared" ref="CD170" si="1780">V170/V188</f>
        <v>4.6117227015769119E-2</v>
      </c>
      <c r="CE170" s="132">
        <f t="shared" ref="CE170" si="1781">W170/W188</f>
        <v>0.12030075187969924</v>
      </c>
      <c r="CF170" s="129">
        <f t="shared" ref="CF170" si="1782">X170/X188</f>
        <v>8.364411294619073E-2</v>
      </c>
      <c r="CG170" s="130">
        <f t="shared" ref="CG170" si="1783">Y170/Y188</f>
        <v>8.3791208791208785E-2</v>
      </c>
      <c r="CH170" s="131">
        <f t="shared" ref="CH170" si="1784">Z170/Z188</f>
        <v>7.5200000000000003E-2</v>
      </c>
      <c r="CI170" s="129">
        <f t="shared" ref="CI170" si="1785">AA170/AA188</f>
        <v>6.0937241265110118E-2</v>
      </c>
      <c r="CJ170" s="135">
        <f t="shared" ref="CJ170" si="1786">AB170/AB188</f>
        <v>7.8829933307179287E-2</v>
      </c>
      <c r="CK170" s="136">
        <f t="shared" ref="CK170" si="1787">AC170/AC188</f>
        <v>8.385337329860941E-2</v>
      </c>
    </row>
    <row r="171" spans="1:89" ht="15" thickTop="1" thickBot="1" x14ac:dyDescent="0.2">
      <c r="A171" s="137" t="s">
        <v>23</v>
      </c>
      <c r="B171" s="189">
        <v>195</v>
      </c>
      <c r="C171" s="190">
        <v>327</v>
      </c>
      <c r="D171" s="191">
        <v>174</v>
      </c>
      <c r="E171" s="192">
        <v>128</v>
      </c>
      <c r="F171" s="189">
        <v>284</v>
      </c>
      <c r="G171" s="193">
        <v>94</v>
      </c>
      <c r="H171" s="191">
        <v>353</v>
      </c>
      <c r="I171" s="192">
        <v>356</v>
      </c>
      <c r="J171" s="189">
        <v>43</v>
      </c>
      <c r="K171" s="193">
        <v>50</v>
      </c>
      <c r="L171" s="191">
        <v>52</v>
      </c>
      <c r="M171" s="189">
        <v>213</v>
      </c>
      <c r="N171" s="194">
        <v>276</v>
      </c>
      <c r="O171" s="195">
        <v>353</v>
      </c>
      <c r="P171" s="189">
        <v>180</v>
      </c>
      <c r="Q171" s="193">
        <v>134</v>
      </c>
      <c r="R171" s="191">
        <v>238</v>
      </c>
      <c r="S171" s="192">
        <v>165</v>
      </c>
      <c r="T171" s="189">
        <v>24</v>
      </c>
      <c r="U171" s="193">
        <v>20</v>
      </c>
      <c r="V171" s="191">
        <v>142</v>
      </c>
      <c r="W171" s="192">
        <v>299</v>
      </c>
      <c r="X171" s="189">
        <v>119</v>
      </c>
      <c r="Y171" s="193">
        <v>59</v>
      </c>
      <c r="Z171" s="191">
        <v>345</v>
      </c>
      <c r="AA171" s="189">
        <v>394</v>
      </c>
      <c r="AB171" s="172">
        <f t="shared" si="1623"/>
        <v>2425</v>
      </c>
      <c r="AC171" s="173">
        <f t="shared" si="1624"/>
        <v>2592</v>
      </c>
      <c r="AE171" s="293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4.772393538913363E-2</v>
      </c>
      <c r="BK171" s="130">
        <f t="shared" ref="BK171" si="1788">C171/C188</f>
        <v>7.7598481252966298E-2</v>
      </c>
      <c r="BL171" s="131">
        <f t="shared" ref="BL171" si="1789">D171/D188</f>
        <v>7.9379562043795621E-2</v>
      </c>
      <c r="BM171" s="132">
        <f t="shared" ref="BM171" si="1790">E171/E188</f>
        <v>5.1200000000000002E-2</v>
      </c>
      <c r="BN171" s="129">
        <f t="shared" ref="BN171" si="1791">F171/F188</f>
        <v>7.0297029702970304E-2</v>
      </c>
      <c r="BO171" s="130">
        <f t="shared" ref="BO171" si="1792">G171/G188</f>
        <v>3.1448645031783205E-2</v>
      </c>
      <c r="BP171" s="131">
        <f t="shared" ref="BP171" si="1793">H171/H188</f>
        <v>5.8097432521395653E-2</v>
      </c>
      <c r="BQ171" s="132">
        <f t="shared" ref="BQ171" si="1794">I171/I188</f>
        <v>6.2205137165822121E-2</v>
      </c>
      <c r="BR171" s="129">
        <f t="shared" ref="BR171" si="1795">J171/J188</f>
        <v>5.7409879839786383E-2</v>
      </c>
      <c r="BS171" s="130">
        <f t="shared" ref="BS171" si="1796">K171/K188</f>
        <v>6.8493150684931503E-2</v>
      </c>
      <c r="BT171" s="131">
        <f t="shared" ref="BT171" si="1797">L171/L188</f>
        <v>2.39741816505302E-2</v>
      </c>
      <c r="BU171" s="129">
        <f t="shared" ref="BU171" si="1798">M171/M188</f>
        <v>9.2850915431560599E-2</v>
      </c>
      <c r="BV171" s="133">
        <f t="shared" ref="BV171" si="1799">N171/N188</f>
        <v>5.7547956630525435E-2</v>
      </c>
      <c r="BW171" s="134">
        <f t="shared" ref="BW171" si="1800">O171/O188</f>
        <v>7.2708547888774455E-2</v>
      </c>
      <c r="BX171" s="129">
        <f t="shared" ref="BX171" si="1801">P171/P188</f>
        <v>6.7491563554555684E-2</v>
      </c>
      <c r="BY171" s="130">
        <f t="shared" ref="BY171" si="1802">Q171/Q188</f>
        <v>5.3259141494435613E-2</v>
      </c>
      <c r="BZ171" s="131">
        <f t="shared" ref="BZ171" si="1803">R171/R188</f>
        <v>7.0330969267139484E-2</v>
      </c>
      <c r="CA171" s="132">
        <f t="shared" ref="CA171" si="1804">S171/S188</f>
        <v>4.6283309957924262E-2</v>
      </c>
      <c r="CB171" s="129">
        <f t="shared" ref="CB171" si="1805">T171/T188</f>
        <v>6.2015503875968991E-2</v>
      </c>
      <c r="CC171" s="130">
        <f t="shared" ref="CC171" si="1806">U171/U188</f>
        <v>5.5096418732782371E-2</v>
      </c>
      <c r="CD171" s="131">
        <f t="shared" ref="CD171" si="1807">V171/V188</f>
        <v>4.2249330556382032E-2</v>
      </c>
      <c r="CE171" s="132">
        <f t="shared" ref="CE171" si="1808">W171/W188</f>
        <v>8.646616541353383E-2</v>
      </c>
      <c r="CF171" s="129">
        <f t="shared" ref="CF171" si="1809">X171/X188</f>
        <v>6.33990410229089E-2</v>
      </c>
      <c r="CG171" s="130">
        <f t="shared" ref="CG171" si="1810">Y171/Y188</f>
        <v>4.0521978021978024E-2</v>
      </c>
      <c r="CH171" s="131">
        <f t="shared" ref="CH171" si="1811">Z171/Z188</f>
        <v>6.9000000000000006E-2</v>
      </c>
      <c r="CI171" s="129">
        <f t="shared" ref="CI171" si="1812">AA171/AA188</f>
        <v>6.5242589832753772E-2</v>
      </c>
      <c r="CJ171" s="135">
        <f t="shared" ref="CJ171" si="1813">AB171/AB188</f>
        <v>5.9459591996861516E-2</v>
      </c>
      <c r="CK171" s="136">
        <f t="shared" ref="CK171" si="1814">AC171/AC188</f>
        <v>6.3682374330499725E-2</v>
      </c>
    </row>
    <row r="172" spans="1:89" ht="14" thickTop="1" x14ac:dyDescent="0.15">
      <c r="A172" s="146" t="s">
        <v>24</v>
      </c>
      <c r="B172" s="203">
        <v>183</v>
      </c>
      <c r="C172" s="197">
        <v>266</v>
      </c>
      <c r="D172" s="198">
        <v>154</v>
      </c>
      <c r="E172" s="199">
        <v>119</v>
      </c>
      <c r="F172" s="196">
        <v>220</v>
      </c>
      <c r="G172" s="200">
        <v>113</v>
      </c>
      <c r="H172" s="198">
        <v>334</v>
      </c>
      <c r="I172" s="199">
        <v>288</v>
      </c>
      <c r="J172" s="196">
        <v>27</v>
      </c>
      <c r="K172" s="200">
        <v>35</v>
      </c>
      <c r="L172" s="198">
        <v>58</v>
      </c>
      <c r="M172" s="196">
        <v>169</v>
      </c>
      <c r="N172" s="201">
        <v>207</v>
      </c>
      <c r="O172" s="204">
        <v>279</v>
      </c>
      <c r="P172" s="196">
        <v>164</v>
      </c>
      <c r="Q172" s="200">
        <v>93</v>
      </c>
      <c r="R172" s="198">
        <v>226</v>
      </c>
      <c r="S172" s="199">
        <v>152</v>
      </c>
      <c r="T172" s="196">
        <v>16</v>
      </c>
      <c r="U172" s="200">
        <v>12</v>
      </c>
      <c r="V172" s="198">
        <v>133</v>
      </c>
      <c r="W172" s="205">
        <v>225</v>
      </c>
      <c r="X172" s="196">
        <v>88</v>
      </c>
      <c r="Y172" s="200">
        <v>60</v>
      </c>
      <c r="Z172" s="198">
        <v>282</v>
      </c>
      <c r="AA172" s="196">
        <v>397</v>
      </c>
      <c r="AB172" s="172">
        <f t="shared" si="1623"/>
        <v>2092</v>
      </c>
      <c r="AC172" s="173">
        <f t="shared" si="1624"/>
        <v>2208</v>
      </c>
      <c r="AE172" s="275" t="str">
        <f>$AE$17</f>
        <v>17:00 - 17:59</v>
      </c>
      <c r="AF172" s="126">
        <f t="shared" ref="AF172:AU173" si="1815">SUMIF($A$9:$A$32,$AE172,B$164:B$187)</f>
        <v>389</v>
      </c>
      <c r="AG172" s="186">
        <f t="shared" si="1815"/>
        <v>288</v>
      </c>
      <c r="AH172" s="127">
        <f t="shared" si="1815"/>
        <v>152</v>
      </c>
      <c r="AI172" s="180">
        <f t="shared" si="1815"/>
        <v>166</v>
      </c>
      <c r="AJ172" s="126">
        <f t="shared" si="1815"/>
        <v>276</v>
      </c>
      <c r="AK172" s="128">
        <f t="shared" si="1815"/>
        <v>226</v>
      </c>
      <c r="AL172" s="127">
        <f t="shared" si="1815"/>
        <v>496</v>
      </c>
      <c r="AM172" s="180">
        <f t="shared" si="1815"/>
        <v>400</v>
      </c>
      <c r="AN172" s="126">
        <f t="shared" si="1815"/>
        <v>44</v>
      </c>
      <c r="AO172" s="128">
        <f t="shared" si="1815"/>
        <v>31</v>
      </c>
      <c r="AP172" s="127">
        <f t="shared" si="1815"/>
        <v>194</v>
      </c>
      <c r="AQ172" s="126">
        <f t="shared" si="1815"/>
        <v>98</v>
      </c>
      <c r="AR172" s="179">
        <f t="shared" si="1815"/>
        <v>342</v>
      </c>
      <c r="AS172" s="181">
        <f t="shared" si="1815"/>
        <v>376</v>
      </c>
      <c r="AT172" s="126">
        <f t="shared" si="1815"/>
        <v>147</v>
      </c>
      <c r="AU172" s="128">
        <f t="shared" si="1815"/>
        <v>205</v>
      </c>
      <c r="AV172" s="127">
        <f t="shared" ref="AP172:BE173" si="1816">SUMIF($A$9:$A$32,$AE172,R$164:R$187)</f>
        <v>204</v>
      </c>
      <c r="AW172" s="180">
        <f t="shared" si="1816"/>
        <v>345</v>
      </c>
      <c r="AX172" s="126">
        <f t="shared" si="1816"/>
        <v>27</v>
      </c>
      <c r="AY172" s="128">
        <f t="shared" si="1816"/>
        <v>25</v>
      </c>
      <c r="AZ172" s="127">
        <f t="shared" si="1816"/>
        <v>259</v>
      </c>
      <c r="BA172" s="180">
        <f t="shared" si="1816"/>
        <v>217</v>
      </c>
      <c r="BB172" s="126">
        <f t="shared" si="1816"/>
        <v>142</v>
      </c>
      <c r="BC172" s="128">
        <f t="shared" si="1816"/>
        <v>116</v>
      </c>
      <c r="BD172" s="184">
        <f t="shared" si="1816"/>
        <v>394</v>
      </c>
      <c r="BE172" s="185">
        <f t="shared" si="1816"/>
        <v>426</v>
      </c>
      <c r="BF172" s="170">
        <f>AF172+AH172+AJ172+AL172+AN172+AP172+AR172+AT172+AV172+AX172+AZ172+BB172+BD172</f>
        <v>3066</v>
      </c>
      <c r="BG172" s="171">
        <f>AG172+AI172+AK172+AM172+AO172+AQ172+AS172+AU172+AW172+AY172+BA172+BC172+BE172</f>
        <v>2919</v>
      </c>
      <c r="BI172" s="146" t="s">
        <v>24</v>
      </c>
      <c r="BJ172" s="129">
        <f>B172/B188</f>
        <v>4.4787077826725405E-2</v>
      </c>
      <c r="BK172" s="130">
        <f t="shared" ref="BK172" si="1817">C172/C188</f>
        <v>6.3122923588039864E-2</v>
      </c>
      <c r="BL172" s="131">
        <f t="shared" ref="BL172" si="1818">D172/D188</f>
        <v>7.0255474452554742E-2</v>
      </c>
      <c r="BM172" s="132">
        <f t="shared" ref="BM172" si="1819">E172/E188</f>
        <v>4.7600000000000003E-2</v>
      </c>
      <c r="BN172" s="129">
        <f t="shared" ref="BN172" si="1820">F172/F188</f>
        <v>5.4455445544554455E-2</v>
      </c>
      <c r="BO172" s="130">
        <f t="shared" ref="BO172" si="1821">G172/G188</f>
        <v>3.7805286048845768E-2</v>
      </c>
      <c r="BP172" s="131">
        <f t="shared" ref="BP172" si="1822">H172/H188</f>
        <v>5.4970375246872941E-2</v>
      </c>
      <c r="BQ172" s="132">
        <f t="shared" ref="BQ172" si="1823">I172/I188</f>
        <v>5.0323257033024635E-2</v>
      </c>
      <c r="BR172" s="129">
        <f t="shared" ref="BR172" si="1824">J172/J188</f>
        <v>3.6048064085447265E-2</v>
      </c>
      <c r="BS172" s="130">
        <f t="shared" ref="BS172" si="1825">K172/K188</f>
        <v>4.7945205479452052E-2</v>
      </c>
      <c r="BT172" s="131">
        <f t="shared" ref="BT172" si="1826">L172/L188</f>
        <v>2.6740433379437527E-2</v>
      </c>
      <c r="BU172" s="129">
        <f t="shared" ref="BU172" si="1827">M172/M188</f>
        <v>7.3670444638186575E-2</v>
      </c>
      <c r="BV172" s="133">
        <f t="shared" ref="BV172" si="1828">N172/N188</f>
        <v>4.316096747289408E-2</v>
      </c>
      <c r="BW172" s="134">
        <f t="shared" ref="BW172" si="1829">O172/O188</f>
        <v>5.7466529351184348E-2</v>
      </c>
      <c r="BX172" s="129">
        <f t="shared" ref="BX172" si="1830">P172/P188</f>
        <v>6.1492313460817398E-2</v>
      </c>
      <c r="BY172" s="130">
        <f t="shared" ref="BY172" si="1831">Q172/Q188</f>
        <v>3.6963434022257553E-2</v>
      </c>
      <c r="BZ172" s="131">
        <f t="shared" ref="BZ172" si="1832">R172/R188</f>
        <v>6.6784869976359337E-2</v>
      </c>
      <c r="CA172" s="132">
        <f t="shared" ref="CA172" si="1833">S172/S188</f>
        <v>4.2636746143057506E-2</v>
      </c>
      <c r="CB172" s="129">
        <f t="shared" ref="CB172" si="1834">T172/T188</f>
        <v>4.1343669250645997E-2</v>
      </c>
      <c r="CC172" s="130">
        <f t="shared" ref="CC172" si="1835">U172/U188</f>
        <v>3.3057851239669422E-2</v>
      </c>
      <c r="CD172" s="131">
        <f t="shared" ref="CD172" si="1836">V172/V188</f>
        <v>3.9571556084498659E-2</v>
      </c>
      <c r="CE172" s="132">
        <f t="shared" ref="CE172" si="1837">W172/W188</f>
        <v>6.5066512434933485E-2</v>
      </c>
      <c r="CF172" s="129">
        <f t="shared" ref="CF172" si="1838">X172/X188</f>
        <v>4.6883324453915826E-2</v>
      </c>
      <c r="CG172" s="130">
        <f t="shared" ref="CG172" si="1839">Y172/Y188</f>
        <v>4.1208791208791208E-2</v>
      </c>
      <c r="CH172" s="131">
        <f t="shared" ref="CH172" si="1840">Z172/Z188</f>
        <v>5.6399999999999999E-2</v>
      </c>
      <c r="CI172" s="129">
        <f t="shared" ref="CI172" si="1841">AA172/AA188</f>
        <v>6.573936082132803E-2</v>
      </c>
      <c r="CJ172" s="135">
        <f t="shared" ref="CJ172" si="1842">AB172/AB188</f>
        <v>5.1294625343271873E-2</v>
      </c>
      <c r="CK172" s="136">
        <f t="shared" ref="CK172" si="1843">AC172/AC188</f>
        <v>5.4247948503759032E-2</v>
      </c>
    </row>
    <row r="173" spans="1:89" x14ac:dyDescent="0.15">
      <c r="A173" s="137" t="s">
        <v>25</v>
      </c>
      <c r="B173" s="206">
        <v>191</v>
      </c>
      <c r="C173" s="190">
        <v>238</v>
      </c>
      <c r="D173" s="191">
        <v>94</v>
      </c>
      <c r="E173" s="192">
        <v>113</v>
      </c>
      <c r="F173" s="189">
        <v>198</v>
      </c>
      <c r="G173" s="193">
        <v>109</v>
      </c>
      <c r="H173" s="191">
        <v>318</v>
      </c>
      <c r="I173" s="192">
        <v>282</v>
      </c>
      <c r="J173" s="189">
        <v>44</v>
      </c>
      <c r="K173" s="190">
        <v>23</v>
      </c>
      <c r="L173" s="191">
        <v>77</v>
      </c>
      <c r="M173" s="189">
        <v>141</v>
      </c>
      <c r="N173" s="194">
        <v>184</v>
      </c>
      <c r="O173" s="207">
        <v>208</v>
      </c>
      <c r="P173" s="189">
        <v>129</v>
      </c>
      <c r="Q173" s="190">
        <v>100</v>
      </c>
      <c r="R173" s="191">
        <v>199</v>
      </c>
      <c r="S173" s="192">
        <v>157</v>
      </c>
      <c r="T173" s="198">
        <v>13</v>
      </c>
      <c r="U173" s="189">
        <v>14</v>
      </c>
      <c r="V173" s="191">
        <v>132</v>
      </c>
      <c r="W173" s="208">
        <v>177</v>
      </c>
      <c r="X173" s="189">
        <v>91</v>
      </c>
      <c r="Y173" s="193">
        <v>55</v>
      </c>
      <c r="Z173" s="191">
        <v>294</v>
      </c>
      <c r="AA173" s="189">
        <v>366</v>
      </c>
      <c r="AB173" s="172">
        <f t="shared" si="1623"/>
        <v>1964</v>
      </c>
      <c r="AC173" s="173">
        <f t="shared" si="1624"/>
        <v>1983</v>
      </c>
      <c r="AE173" s="277" t="str">
        <f>$AE$18</f>
        <v>18:00 - 18:59</v>
      </c>
      <c r="AF173" s="126">
        <f t="shared" si="1815"/>
        <v>381</v>
      </c>
      <c r="AG173" s="190">
        <f t="shared" si="1815"/>
        <v>267</v>
      </c>
      <c r="AH173" s="191">
        <f t="shared" si="1815"/>
        <v>116</v>
      </c>
      <c r="AI173" s="192">
        <f t="shared" si="1815"/>
        <v>217</v>
      </c>
      <c r="AJ173" s="278">
        <f t="shared" si="1815"/>
        <v>212</v>
      </c>
      <c r="AK173" s="193">
        <f t="shared" si="1815"/>
        <v>350</v>
      </c>
      <c r="AL173" s="191">
        <f t="shared" si="1815"/>
        <v>411</v>
      </c>
      <c r="AM173" s="192">
        <f t="shared" si="1815"/>
        <v>501</v>
      </c>
      <c r="AN173" s="278">
        <f t="shared" si="1815"/>
        <v>85</v>
      </c>
      <c r="AO173" s="193">
        <f t="shared" si="1815"/>
        <v>35</v>
      </c>
      <c r="AP173" s="191">
        <f t="shared" si="1816"/>
        <v>289</v>
      </c>
      <c r="AQ173" s="278">
        <f t="shared" si="1816"/>
        <v>122</v>
      </c>
      <c r="AR173" s="194">
        <f t="shared" si="1816"/>
        <v>451</v>
      </c>
      <c r="AS173" s="195">
        <f t="shared" si="1816"/>
        <v>327</v>
      </c>
      <c r="AT173" s="278">
        <f t="shared" si="1816"/>
        <v>139</v>
      </c>
      <c r="AU173" s="193">
        <f t="shared" si="1816"/>
        <v>261</v>
      </c>
      <c r="AV173" s="191">
        <f t="shared" si="1816"/>
        <v>170</v>
      </c>
      <c r="AW173" s="192">
        <f t="shared" si="1816"/>
        <v>330</v>
      </c>
      <c r="AX173" s="278">
        <f t="shared" si="1816"/>
        <v>27</v>
      </c>
      <c r="AY173" s="193">
        <f t="shared" si="1816"/>
        <v>35</v>
      </c>
      <c r="AZ173" s="191">
        <f t="shared" si="1816"/>
        <v>410</v>
      </c>
      <c r="BA173" s="192">
        <f t="shared" si="1816"/>
        <v>189</v>
      </c>
      <c r="BB173" s="278">
        <f t="shared" si="1816"/>
        <v>150</v>
      </c>
      <c r="BC173" s="193">
        <f t="shared" si="1816"/>
        <v>126</v>
      </c>
      <c r="BD173" s="191">
        <f t="shared" si="1816"/>
        <v>342</v>
      </c>
      <c r="BE173" s="278">
        <f t="shared" si="1816"/>
        <v>416</v>
      </c>
      <c r="BF173" s="172">
        <f>SUM(AF173,AH173,AJ173,AL173,AN173,AP173,AR173,AT173,AV173,AX173,AZ173,BB173,BD173)</f>
        <v>3183</v>
      </c>
      <c r="BG173" s="173">
        <f>SUM(AG173,AI173,AK173,AM173,AO173,AQ173,AS173,AU173,AW173,AY173,BA173,BC173,BE173)</f>
        <v>3176</v>
      </c>
      <c r="BI173" s="137" t="s">
        <v>25</v>
      </c>
      <c r="BJ173" s="129">
        <f>B173/B188</f>
        <v>4.6744982868330884E-2</v>
      </c>
      <c r="BK173" s="130">
        <f t="shared" ref="BK173" si="1844">C173/C188</f>
        <v>5.647840531561462E-2</v>
      </c>
      <c r="BL173" s="131">
        <f t="shared" ref="BL173" si="1845">D173/D188</f>
        <v>4.288321167883212E-2</v>
      </c>
      <c r="BM173" s="132">
        <f t="shared" ref="BM173" si="1846">E173/E188</f>
        <v>4.5199999999999997E-2</v>
      </c>
      <c r="BN173" s="129">
        <f t="shared" ref="BN173" si="1847">F173/F188</f>
        <v>4.9009900990099012E-2</v>
      </c>
      <c r="BO173" s="130">
        <f t="shared" ref="BO173" si="1848">G173/G188</f>
        <v>3.6467045834727332E-2</v>
      </c>
      <c r="BP173" s="131">
        <f t="shared" ref="BP173" si="1849">H173/H188</f>
        <v>5.2337063857801187E-2</v>
      </c>
      <c r="BQ173" s="132">
        <f t="shared" ref="BQ173" si="1850">I173/I188</f>
        <v>4.9274855844836624E-2</v>
      </c>
      <c r="BR173" s="129">
        <f t="shared" ref="BR173" si="1851">J173/J188</f>
        <v>5.8744993324432573E-2</v>
      </c>
      <c r="BS173" s="130">
        <f t="shared" ref="BS173" si="1852">K173/K188</f>
        <v>3.1506849315068496E-2</v>
      </c>
      <c r="BT173" s="131">
        <f t="shared" ref="BT173" si="1853">L173/L188</f>
        <v>3.5500230520977408E-2</v>
      </c>
      <c r="BU173" s="129">
        <f t="shared" ref="BU173" si="1854">M173/M188</f>
        <v>6.1464690496948561E-2</v>
      </c>
      <c r="BV173" s="133">
        <f t="shared" ref="BV173" si="1855">N173/N188</f>
        <v>3.8365304420350292E-2</v>
      </c>
      <c r="BW173" s="134">
        <f t="shared" ref="BW173" si="1856">O173/O188</f>
        <v>4.2842430484037075E-2</v>
      </c>
      <c r="BX173" s="129">
        <f t="shared" ref="BX173" si="1857">P173/P188</f>
        <v>4.8368953880764905E-2</v>
      </c>
      <c r="BY173" s="130">
        <f t="shared" ref="BY173" si="1858">Q173/Q188</f>
        <v>3.9745627980922099E-2</v>
      </c>
      <c r="BZ173" s="131">
        <f t="shared" ref="BZ173" si="1859">R173/R188</f>
        <v>5.8806146572104021E-2</v>
      </c>
      <c r="CA173" s="132">
        <f t="shared" ref="CA173" si="1860">S173/S188</f>
        <v>4.403927068723703E-2</v>
      </c>
      <c r="CB173" s="129">
        <f t="shared" ref="CB173" si="1861">T173/T188</f>
        <v>3.3591731266149873E-2</v>
      </c>
      <c r="CC173" s="130">
        <f t="shared" ref="CC173" si="1862">U173/U188</f>
        <v>3.8567493112947659E-2</v>
      </c>
      <c r="CD173" s="131">
        <f t="shared" ref="CD173" si="1863">V173/V188</f>
        <v>3.9274025587622732E-2</v>
      </c>
      <c r="CE173" s="132">
        <f t="shared" ref="CE173" si="1864">W173/W188</f>
        <v>5.1185656448814343E-2</v>
      </c>
      <c r="CF173" s="129">
        <f t="shared" ref="CF173" si="1865">X173/X188</f>
        <v>4.848161960575386E-2</v>
      </c>
      <c r="CG173" s="130">
        <f t="shared" ref="CG173" si="1866">Y173/Y188</f>
        <v>3.7774725274725272E-2</v>
      </c>
      <c r="CH173" s="131">
        <f t="shared" ref="CH173" si="1867">Z173/Z188</f>
        <v>5.8799999999999998E-2</v>
      </c>
      <c r="CI173" s="129">
        <f t="shared" ref="CI173" si="1868">AA173/AA188</f>
        <v>6.0606060606060608E-2</v>
      </c>
      <c r="CJ173" s="135">
        <f t="shared" ref="CJ173" si="1869">AB173/AB188</f>
        <v>4.8156139662612792E-2</v>
      </c>
      <c r="CK173" s="136">
        <f t="shared" ref="CK173" si="1870">AC173/AC188</f>
        <v>4.8719964620903153E-2</v>
      </c>
    </row>
    <row r="174" spans="1:89" ht="14" thickBot="1" x14ac:dyDescent="0.2">
      <c r="A174" s="146" t="s">
        <v>26</v>
      </c>
      <c r="B174" s="203">
        <v>193</v>
      </c>
      <c r="C174" s="197">
        <v>219</v>
      </c>
      <c r="D174" s="198">
        <v>116</v>
      </c>
      <c r="E174" s="199">
        <v>128</v>
      </c>
      <c r="F174" s="196">
        <v>216</v>
      </c>
      <c r="G174" s="200">
        <v>111</v>
      </c>
      <c r="H174" s="198">
        <v>355</v>
      </c>
      <c r="I174" s="199">
        <v>274</v>
      </c>
      <c r="J174" s="196">
        <v>16</v>
      </c>
      <c r="K174" s="197">
        <v>25</v>
      </c>
      <c r="L174" s="198">
        <v>80</v>
      </c>
      <c r="M174" s="196">
        <v>121</v>
      </c>
      <c r="N174" s="201">
        <v>190</v>
      </c>
      <c r="O174" s="204">
        <v>212</v>
      </c>
      <c r="P174" s="196">
        <v>135</v>
      </c>
      <c r="Q174" s="197">
        <v>118</v>
      </c>
      <c r="R174" s="198">
        <v>216</v>
      </c>
      <c r="S174" s="199">
        <v>188</v>
      </c>
      <c r="T174" s="196">
        <v>11</v>
      </c>
      <c r="U174" s="200">
        <v>19</v>
      </c>
      <c r="V174" s="198">
        <v>156</v>
      </c>
      <c r="W174" s="205">
        <v>184</v>
      </c>
      <c r="X174" s="196">
        <v>78</v>
      </c>
      <c r="Y174" s="200">
        <v>69</v>
      </c>
      <c r="Z174" s="198">
        <v>306</v>
      </c>
      <c r="AA174" s="196">
        <v>345</v>
      </c>
      <c r="AB174" s="172">
        <f t="shared" si="1623"/>
        <v>2068</v>
      </c>
      <c r="AC174" s="173">
        <f t="shared" si="1624"/>
        <v>2013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4.7234459128732253E-2</v>
      </c>
      <c r="BK174" s="130">
        <f t="shared" ref="BK174" si="1871">C174/C188</f>
        <v>5.1969625059326056E-2</v>
      </c>
      <c r="BL174" s="131">
        <f t="shared" ref="BL174" si="1872">D174/D188</f>
        <v>5.2919708029197078E-2</v>
      </c>
      <c r="BM174" s="132">
        <f t="shared" ref="BM174" si="1873">E174/E188</f>
        <v>5.1200000000000002E-2</v>
      </c>
      <c r="BN174" s="129">
        <f t="shared" ref="BN174" si="1874">F174/F188</f>
        <v>5.3465346534653464E-2</v>
      </c>
      <c r="BO174" s="130">
        <f t="shared" ref="BO174" si="1875">G174/G188</f>
        <v>3.713616594178655E-2</v>
      </c>
      <c r="BP174" s="131">
        <f t="shared" ref="BP174" si="1876">H174/H188</f>
        <v>5.8426596445029622E-2</v>
      </c>
      <c r="BQ174" s="132">
        <f t="shared" ref="BQ174" si="1877">I174/I188</f>
        <v>4.7876987593919271E-2</v>
      </c>
      <c r="BR174" s="129">
        <f t="shared" ref="BR174" si="1878">J174/J188</f>
        <v>2.1361815754339118E-2</v>
      </c>
      <c r="BS174" s="130">
        <f t="shared" ref="BS174" si="1879">K174/K188</f>
        <v>3.4246575342465752E-2</v>
      </c>
      <c r="BT174" s="131">
        <f t="shared" ref="BT174" si="1880">L174/L188</f>
        <v>3.6883356385431075E-2</v>
      </c>
      <c r="BU174" s="129">
        <f t="shared" ref="BU174" si="1881">M174/M188</f>
        <v>5.2746294681778549E-2</v>
      </c>
      <c r="BV174" s="133">
        <f t="shared" ref="BV174" si="1882">N174/N188</f>
        <v>3.9616346955796494E-2</v>
      </c>
      <c r="BW174" s="134">
        <f t="shared" ref="BW174" si="1883">O174/O188</f>
        <v>4.3666323377960864E-2</v>
      </c>
      <c r="BX174" s="129">
        <f t="shared" ref="BX174" si="1884">P174/P188</f>
        <v>5.0618672665916763E-2</v>
      </c>
      <c r="BY174" s="130">
        <f t="shared" ref="BY174" si="1885">Q174/Q188</f>
        <v>4.6899841017488078E-2</v>
      </c>
      <c r="BZ174" s="131">
        <f t="shared" ref="BZ174" si="1886">R174/R188</f>
        <v>6.3829787234042548E-2</v>
      </c>
      <c r="CA174" s="132">
        <f t="shared" ref="CA174" si="1887">S174/S188</f>
        <v>5.2734922861150071E-2</v>
      </c>
      <c r="CB174" s="129">
        <f t="shared" ref="CB174" si="1888">T174/T188</f>
        <v>2.8423772609819122E-2</v>
      </c>
      <c r="CC174" s="130">
        <f t="shared" ref="CC174" si="1889">U174/U188</f>
        <v>5.2341597796143252E-2</v>
      </c>
      <c r="CD174" s="131">
        <f t="shared" ref="CD174" si="1890">V174/V188</f>
        <v>4.6414757512645045E-2</v>
      </c>
      <c r="CE174" s="132">
        <f t="shared" ref="CE174" si="1891">W174/W188</f>
        <v>5.320994794679005E-2</v>
      </c>
      <c r="CF174" s="129">
        <f t="shared" ref="CF174" si="1892">X174/X188</f>
        <v>4.1555673947789022E-2</v>
      </c>
      <c r="CG174" s="130">
        <f t="shared" ref="CG174" si="1893">Y174/Y188</f>
        <v>4.7390109890109888E-2</v>
      </c>
      <c r="CH174" s="131">
        <f t="shared" ref="CH174" si="1894">Z174/Z188</f>
        <v>6.1199999999999997E-2</v>
      </c>
      <c r="CI174" s="129">
        <f t="shared" ref="CI174" si="1895">AA174/AA188</f>
        <v>5.7128663686040734E-2</v>
      </c>
      <c r="CJ174" s="135">
        <f t="shared" ref="CJ174" si="1896">AB174/AB188</f>
        <v>5.0706159278148297E-2</v>
      </c>
      <c r="CK174" s="136">
        <f t="shared" ref="CK174" si="1897">AC174/AC188</f>
        <v>4.945702913861727E-2</v>
      </c>
    </row>
    <row r="175" spans="1:89" ht="15" thickTop="1" thickBot="1" x14ac:dyDescent="0.2">
      <c r="A175" s="137" t="s">
        <v>27</v>
      </c>
      <c r="B175" s="206">
        <v>242</v>
      </c>
      <c r="C175" s="190">
        <v>258</v>
      </c>
      <c r="D175" s="191">
        <v>93</v>
      </c>
      <c r="E175" s="192">
        <v>114</v>
      </c>
      <c r="F175" s="189">
        <v>211</v>
      </c>
      <c r="G175" s="193">
        <v>108</v>
      </c>
      <c r="H175" s="191">
        <v>358</v>
      </c>
      <c r="I175" s="192">
        <v>384</v>
      </c>
      <c r="J175" s="189">
        <v>34</v>
      </c>
      <c r="K175" s="190">
        <v>40</v>
      </c>
      <c r="L175" s="191">
        <v>78</v>
      </c>
      <c r="M175" s="189">
        <v>118</v>
      </c>
      <c r="N175" s="194">
        <v>278</v>
      </c>
      <c r="O175" s="207">
        <v>274</v>
      </c>
      <c r="P175" s="189">
        <v>158</v>
      </c>
      <c r="Q175" s="190">
        <v>116</v>
      </c>
      <c r="R175" s="191">
        <v>215</v>
      </c>
      <c r="S175" s="192">
        <v>184</v>
      </c>
      <c r="T175" s="189">
        <v>20</v>
      </c>
      <c r="U175" s="193">
        <v>11</v>
      </c>
      <c r="V175" s="191">
        <v>174</v>
      </c>
      <c r="W175" s="208">
        <v>175</v>
      </c>
      <c r="X175" s="189">
        <v>104</v>
      </c>
      <c r="Y175" s="193">
        <v>67</v>
      </c>
      <c r="Z175" s="191">
        <v>378</v>
      </c>
      <c r="AA175" s="189">
        <v>340</v>
      </c>
      <c r="AB175" s="172">
        <f t="shared" si="1623"/>
        <v>2343</v>
      </c>
      <c r="AC175" s="173">
        <f t="shared" si="1624"/>
        <v>2189</v>
      </c>
      <c r="AE175" s="269" t="s">
        <v>13</v>
      </c>
      <c r="AF175" s="20">
        <f t="shared" ref="AF175:BG175" si="1898">SUM(AF172:AF174)</f>
        <v>770</v>
      </c>
      <c r="AG175" s="21">
        <f t="shared" si="1898"/>
        <v>555</v>
      </c>
      <c r="AH175" s="20">
        <f t="shared" si="1898"/>
        <v>268</v>
      </c>
      <c r="AI175" s="21">
        <f t="shared" si="1898"/>
        <v>383</v>
      </c>
      <c r="AJ175" s="20">
        <f t="shared" si="1898"/>
        <v>488</v>
      </c>
      <c r="AK175" s="21">
        <f t="shared" si="1898"/>
        <v>576</v>
      </c>
      <c r="AL175" s="20">
        <f t="shared" si="1898"/>
        <v>907</v>
      </c>
      <c r="AM175" s="21">
        <f t="shared" si="1898"/>
        <v>901</v>
      </c>
      <c r="AN175" s="20">
        <f t="shared" si="1898"/>
        <v>129</v>
      </c>
      <c r="AO175" s="21">
        <f t="shared" si="1898"/>
        <v>66</v>
      </c>
      <c r="AP175" s="20">
        <f t="shared" si="1898"/>
        <v>483</v>
      </c>
      <c r="AQ175" s="21">
        <f t="shared" si="1898"/>
        <v>220</v>
      </c>
      <c r="AR175" s="20">
        <f t="shared" si="1898"/>
        <v>793</v>
      </c>
      <c r="AS175" s="21">
        <f t="shared" si="1898"/>
        <v>703</v>
      </c>
      <c r="AT175" s="20">
        <f t="shared" si="1898"/>
        <v>286</v>
      </c>
      <c r="AU175" s="21">
        <f t="shared" si="1898"/>
        <v>466</v>
      </c>
      <c r="AV175" s="20">
        <f t="shared" si="1898"/>
        <v>374</v>
      </c>
      <c r="AW175" s="21">
        <f t="shared" si="1898"/>
        <v>675</v>
      </c>
      <c r="AX175" s="20">
        <f t="shared" si="1898"/>
        <v>54</v>
      </c>
      <c r="AY175" s="21">
        <f t="shared" si="1898"/>
        <v>60</v>
      </c>
      <c r="AZ175" s="20">
        <f t="shared" si="1898"/>
        <v>669</v>
      </c>
      <c r="BA175" s="21">
        <f t="shared" si="1898"/>
        <v>406</v>
      </c>
      <c r="BB175" s="20">
        <f t="shared" si="1898"/>
        <v>292</v>
      </c>
      <c r="BC175" s="21">
        <f t="shared" si="1898"/>
        <v>242</v>
      </c>
      <c r="BD175" s="20">
        <f t="shared" si="1898"/>
        <v>736</v>
      </c>
      <c r="BE175" s="21">
        <f t="shared" si="1898"/>
        <v>842</v>
      </c>
      <c r="BF175" s="174">
        <f t="shared" si="1898"/>
        <v>6249</v>
      </c>
      <c r="BG175" s="175">
        <f t="shared" si="1898"/>
        <v>6095</v>
      </c>
      <c r="BI175" s="137" t="s">
        <v>27</v>
      </c>
      <c r="BJ175" s="129">
        <f>B175/B188</f>
        <v>5.9226627508565832E-2</v>
      </c>
      <c r="BK175" s="130">
        <f t="shared" ref="BK175" si="1899">C175/C188</f>
        <v>6.1224489795918366E-2</v>
      </c>
      <c r="BL175" s="131">
        <f t="shared" ref="BL175" si="1900">D175/D188</f>
        <v>4.242700729927007E-2</v>
      </c>
      <c r="BM175" s="132">
        <f t="shared" ref="BM175" si="1901">E175/E188</f>
        <v>4.5600000000000002E-2</v>
      </c>
      <c r="BN175" s="129">
        <f t="shared" ref="BN175" si="1902">F175/F188</f>
        <v>5.2227722772277226E-2</v>
      </c>
      <c r="BO175" s="130">
        <f t="shared" ref="BO175" si="1903">G175/G188</f>
        <v>3.6132485781197723E-2</v>
      </c>
      <c r="BP175" s="131">
        <f t="shared" ref="BP175" si="1904">H175/H188</f>
        <v>5.8920342330480581E-2</v>
      </c>
      <c r="BQ175" s="132">
        <f t="shared" ref="BQ175" si="1905">I175/I188</f>
        <v>6.7097676044032856E-2</v>
      </c>
      <c r="BR175" s="129">
        <f t="shared" ref="BR175" si="1906">J175/J188</f>
        <v>4.5393858477970631E-2</v>
      </c>
      <c r="BS175" s="130">
        <f t="shared" ref="BS175" si="1907">K175/K188</f>
        <v>5.4794520547945202E-2</v>
      </c>
      <c r="BT175" s="131">
        <f t="shared" ref="BT175" si="1908">L175/L188</f>
        <v>3.5961272475795295E-2</v>
      </c>
      <c r="BU175" s="129">
        <f t="shared" ref="BU175" si="1909">M175/M188</f>
        <v>5.1438535309503049E-2</v>
      </c>
      <c r="BV175" s="133">
        <f t="shared" ref="BV175" si="1910">N175/N188</f>
        <v>5.7964970809007504E-2</v>
      </c>
      <c r="BW175" s="134">
        <f t="shared" ref="BW175" si="1911">O175/O188</f>
        <v>5.6436663233779612E-2</v>
      </c>
      <c r="BX175" s="129">
        <f t="shared" ref="BX175" si="1912">P175/P188</f>
        <v>5.924259467566554E-2</v>
      </c>
      <c r="BY175" s="130">
        <f t="shared" ref="BY175" si="1913">Q175/Q188</f>
        <v>4.6104928457869634E-2</v>
      </c>
      <c r="BZ175" s="131">
        <f t="shared" ref="BZ175" si="1914">R175/R188</f>
        <v>6.3534278959810869E-2</v>
      </c>
      <c r="CA175" s="132">
        <f t="shared" ref="CA175" si="1915">S175/S188</f>
        <v>5.1612903225806452E-2</v>
      </c>
      <c r="CB175" s="129">
        <f t="shared" ref="CB175" si="1916">T175/T188</f>
        <v>5.1679586563307491E-2</v>
      </c>
      <c r="CC175" s="130">
        <f t="shared" ref="CC175" si="1917">U175/U188</f>
        <v>3.0303030303030304E-2</v>
      </c>
      <c r="CD175" s="131">
        <f t="shared" ref="CD175" si="1918">V175/V188</f>
        <v>5.1770306456411785E-2</v>
      </c>
      <c r="CE175" s="132">
        <f t="shared" ref="CE175" si="1919">W175/W188</f>
        <v>5.0607287449392711E-2</v>
      </c>
      <c r="CF175" s="129">
        <f t="shared" ref="CF175" si="1920">X175/X188</f>
        <v>5.5407565263718699E-2</v>
      </c>
      <c r="CG175" s="130">
        <f t="shared" ref="CG175" si="1921">Y175/Y188</f>
        <v>4.601648351648352E-2</v>
      </c>
      <c r="CH175" s="131">
        <f t="shared" ref="CH175" si="1922">Z175/Z188</f>
        <v>7.5600000000000001E-2</v>
      </c>
      <c r="CI175" s="129">
        <f t="shared" ref="CI175" si="1923">AA175/AA188</f>
        <v>5.630071203841696E-2</v>
      </c>
      <c r="CJ175" s="135">
        <f t="shared" ref="CJ175" si="1924">AB175/AB188</f>
        <v>5.7448999607689288E-2</v>
      </c>
      <c r="CK175" s="136">
        <f t="shared" ref="CK175" si="1925">AC175/AC188</f>
        <v>5.3781140975873422E-2</v>
      </c>
    </row>
    <row r="176" spans="1:89" ht="14" thickTop="1" x14ac:dyDescent="0.15">
      <c r="A176" s="146" t="s">
        <v>28</v>
      </c>
      <c r="B176" s="203">
        <v>237</v>
      </c>
      <c r="C176" s="197">
        <v>263</v>
      </c>
      <c r="D176" s="198">
        <v>104</v>
      </c>
      <c r="E176" s="199">
        <v>227</v>
      </c>
      <c r="F176" s="196">
        <v>228</v>
      </c>
      <c r="G176" s="200">
        <v>173</v>
      </c>
      <c r="H176" s="198">
        <v>397</v>
      </c>
      <c r="I176" s="199">
        <v>327</v>
      </c>
      <c r="J176" s="196">
        <v>30</v>
      </c>
      <c r="K176" s="197">
        <v>33</v>
      </c>
      <c r="L176" s="198">
        <v>151</v>
      </c>
      <c r="M176" s="196">
        <v>83</v>
      </c>
      <c r="N176" s="201">
        <v>294</v>
      </c>
      <c r="O176" s="204">
        <v>247</v>
      </c>
      <c r="P176" s="196">
        <v>198</v>
      </c>
      <c r="Q176" s="197">
        <v>145</v>
      </c>
      <c r="R176" s="198">
        <v>178</v>
      </c>
      <c r="S176" s="199">
        <v>236</v>
      </c>
      <c r="T176" s="196">
        <v>32</v>
      </c>
      <c r="U176" s="200">
        <v>15</v>
      </c>
      <c r="V176" s="198">
        <v>167</v>
      </c>
      <c r="W176" s="205">
        <v>194</v>
      </c>
      <c r="X176" s="196">
        <v>113</v>
      </c>
      <c r="Y176" s="200">
        <v>64</v>
      </c>
      <c r="Z176" s="198">
        <v>393</v>
      </c>
      <c r="AA176" s="196">
        <v>361</v>
      </c>
      <c r="AB176" s="172">
        <f t="shared" si="1623"/>
        <v>2522</v>
      </c>
      <c r="AC176" s="173">
        <f t="shared" si="1624"/>
        <v>2368</v>
      </c>
      <c r="BI176" s="146" t="s">
        <v>28</v>
      </c>
      <c r="BJ176" s="129">
        <f>B176/B188</f>
        <v>5.8002936857562408E-2</v>
      </c>
      <c r="BK176" s="130">
        <f t="shared" ref="BK176" si="1926">C176/C188</f>
        <v>6.2411010915994304E-2</v>
      </c>
      <c r="BL176" s="131">
        <f t="shared" ref="BL176" si="1927">D176/D188</f>
        <v>4.7445255474452552E-2</v>
      </c>
      <c r="BM176" s="132">
        <f t="shared" ref="BM176" si="1928">E176/E188</f>
        <v>9.0800000000000006E-2</v>
      </c>
      <c r="BN176" s="129">
        <f t="shared" ref="BN176" si="1929">F176/F188</f>
        <v>5.6435643564356437E-2</v>
      </c>
      <c r="BO176" s="130">
        <f t="shared" ref="BO176" si="1930">G176/G188</f>
        <v>5.7878889260622284E-2</v>
      </c>
      <c r="BP176" s="131">
        <f t="shared" ref="BP176" si="1931">H176/H188</f>
        <v>6.5339038841342983E-2</v>
      </c>
      <c r="BQ176" s="132">
        <f t="shared" ref="BQ176" si="1932">I176/I188</f>
        <v>5.7137864756246722E-2</v>
      </c>
      <c r="BR176" s="129">
        <f t="shared" ref="BR176" si="1933">J176/J188</f>
        <v>4.0053404539385849E-2</v>
      </c>
      <c r="BS176" s="130">
        <f t="shared" ref="BS176" si="1934">K176/K188</f>
        <v>4.5205479452054796E-2</v>
      </c>
      <c r="BT176" s="131">
        <f t="shared" ref="BT176" si="1935">L176/L188</f>
        <v>6.9617335177501155E-2</v>
      </c>
      <c r="BU176" s="129">
        <f t="shared" ref="BU176" si="1936">M176/M188</f>
        <v>3.6181342632955533E-2</v>
      </c>
      <c r="BV176" s="133">
        <f t="shared" ref="BV176" si="1937">N176/N188</f>
        <v>6.1301084236864055E-2</v>
      </c>
      <c r="BW176" s="134">
        <f t="shared" ref="BW176" si="1938">O176/O188</f>
        <v>5.087538619979403E-2</v>
      </c>
      <c r="BX176" s="129">
        <f t="shared" ref="BX176" si="1939">P176/P188</f>
        <v>7.4240719910011244E-2</v>
      </c>
      <c r="BY176" s="130">
        <f t="shared" ref="BY176" si="1940">Q176/Q188</f>
        <v>5.763116057233704E-2</v>
      </c>
      <c r="BZ176" s="131">
        <f t="shared" ref="BZ176" si="1941">R176/R188</f>
        <v>5.260047281323877E-2</v>
      </c>
      <c r="CA176" s="132">
        <f t="shared" ref="CA176" si="1942">S176/S188</f>
        <v>6.6199158485273496E-2</v>
      </c>
      <c r="CB176" s="129">
        <f t="shared" ref="CB176" si="1943">T176/T188</f>
        <v>8.2687338501291993E-2</v>
      </c>
      <c r="CC176" s="130">
        <f t="shared" ref="CC176" si="1944">U176/U188</f>
        <v>4.1322314049586778E-2</v>
      </c>
      <c r="CD176" s="131">
        <f t="shared" ref="CD176" si="1945">V176/V188</f>
        <v>4.9687592978280272E-2</v>
      </c>
      <c r="CE176" s="132">
        <f t="shared" ref="CE176" si="1946">W176/W188</f>
        <v>5.6101792943898207E-2</v>
      </c>
      <c r="CF176" s="129">
        <f t="shared" ref="CF176" si="1947">X176/X188</f>
        <v>6.0202450719232817E-2</v>
      </c>
      <c r="CG176" s="130">
        <f t="shared" ref="CG176" si="1948">Y176/Y188</f>
        <v>4.3956043956043959E-2</v>
      </c>
      <c r="CH176" s="131">
        <f t="shared" ref="CH176" si="1949">Z176/Z188</f>
        <v>7.8600000000000003E-2</v>
      </c>
      <c r="CI176" s="129">
        <f t="shared" ref="CI176" si="1950">AA176/AA188</f>
        <v>5.9778108958436826E-2</v>
      </c>
      <c r="CJ176" s="135">
        <f t="shared" ref="CJ176" si="1951">AB176/AB188</f>
        <v>6.1837975676735976E-2</v>
      </c>
      <c r="CK176" s="136">
        <f t="shared" ref="CK176" si="1952">AC176/AC188</f>
        <v>5.8178959264900985E-2</v>
      </c>
    </row>
    <row r="177" spans="1:89" x14ac:dyDescent="0.15">
      <c r="A177" s="137" t="s">
        <v>29</v>
      </c>
      <c r="B177" s="206">
        <v>311</v>
      </c>
      <c r="C177" s="190">
        <v>263</v>
      </c>
      <c r="D177" s="191">
        <v>132</v>
      </c>
      <c r="E177" s="192">
        <v>173</v>
      </c>
      <c r="F177" s="189">
        <v>310</v>
      </c>
      <c r="G177" s="193">
        <v>212</v>
      </c>
      <c r="H177" s="191">
        <v>377</v>
      </c>
      <c r="I177" s="192">
        <v>402</v>
      </c>
      <c r="J177" s="189">
        <v>46</v>
      </c>
      <c r="K177" s="190">
        <v>39</v>
      </c>
      <c r="L177" s="191">
        <v>143</v>
      </c>
      <c r="M177" s="189">
        <v>112</v>
      </c>
      <c r="N177" s="194">
        <v>329</v>
      </c>
      <c r="O177" s="207">
        <v>284</v>
      </c>
      <c r="P177" s="189">
        <v>166</v>
      </c>
      <c r="Q177" s="190">
        <v>209</v>
      </c>
      <c r="R177" s="191">
        <v>203</v>
      </c>
      <c r="S177" s="192">
        <v>264</v>
      </c>
      <c r="T177" s="189">
        <v>30</v>
      </c>
      <c r="U177" s="193">
        <v>31</v>
      </c>
      <c r="V177" s="191">
        <v>214</v>
      </c>
      <c r="W177" s="208">
        <v>242</v>
      </c>
      <c r="X177" s="189">
        <v>143</v>
      </c>
      <c r="Y177" s="193">
        <v>128</v>
      </c>
      <c r="Z177" s="191">
        <v>368</v>
      </c>
      <c r="AA177" s="189">
        <v>471</v>
      </c>
      <c r="AB177" s="172">
        <f t="shared" si="1623"/>
        <v>2772</v>
      </c>
      <c r="AC177" s="173">
        <f t="shared" si="1624"/>
        <v>2830</v>
      </c>
      <c r="BI177" s="137" t="s">
        <v>29</v>
      </c>
      <c r="BJ177" s="129">
        <f>B177/B188</f>
        <v>7.6113558492413122E-2</v>
      </c>
      <c r="BK177" s="130">
        <f t="shared" ref="BK177" si="1953">C177/C188</f>
        <v>6.2411010915994304E-2</v>
      </c>
      <c r="BL177" s="131">
        <f t="shared" ref="BL177" si="1954">D177/D188</f>
        <v>6.0218978102189784E-2</v>
      </c>
      <c r="BM177" s="132">
        <f t="shared" ref="BM177" si="1955">E177/E188</f>
        <v>6.9199999999999998E-2</v>
      </c>
      <c r="BN177" s="129">
        <f t="shared" ref="BN177" si="1956">F177/F188</f>
        <v>7.6732673267326731E-2</v>
      </c>
      <c r="BO177" s="130">
        <f t="shared" ref="BO177" si="1957">G177/G188</f>
        <v>7.0926731348277011E-2</v>
      </c>
      <c r="BP177" s="131">
        <f t="shared" ref="BP177" si="1958">H177/H188</f>
        <v>6.2047399605003294E-2</v>
      </c>
      <c r="BQ177" s="132">
        <f t="shared" ref="BQ177" si="1959">I177/I188</f>
        <v>7.0242879608596889E-2</v>
      </c>
      <c r="BR177" s="129">
        <f t="shared" ref="BR177" si="1960">J177/J188</f>
        <v>6.1415220293724967E-2</v>
      </c>
      <c r="BS177" s="130">
        <f t="shared" ref="BS177" si="1961">K177/K188</f>
        <v>5.3424657534246578E-2</v>
      </c>
      <c r="BT177" s="131">
        <f t="shared" ref="BT177" si="1962">L177/L188</f>
        <v>6.5928999538958047E-2</v>
      </c>
      <c r="BU177" s="129">
        <f t="shared" ref="BU177" si="1963">M177/M188</f>
        <v>4.8823016564952047E-2</v>
      </c>
      <c r="BV177" s="133">
        <f t="shared" ref="BV177" si="1964">N177/N188</f>
        <v>6.8598832360300246E-2</v>
      </c>
      <c r="BW177" s="134">
        <f t="shared" ref="BW177" si="1965">O177/O188</f>
        <v>5.8496395468589084E-2</v>
      </c>
      <c r="BX177" s="129">
        <f t="shared" ref="BX177" si="1966">P177/P188</f>
        <v>6.2242219722534686E-2</v>
      </c>
      <c r="BY177" s="130">
        <f t="shared" ref="BY177" si="1967">Q177/Q188</f>
        <v>8.3068362480127181E-2</v>
      </c>
      <c r="BZ177" s="131">
        <f t="shared" ref="BZ177" si="1968">R177/R188</f>
        <v>5.9988179669030736E-2</v>
      </c>
      <c r="CA177" s="132">
        <f t="shared" ref="CA177" si="1969">S177/S188</f>
        <v>7.4053295932678828E-2</v>
      </c>
      <c r="CB177" s="129">
        <f t="shared" ref="CB177" si="1970">T177/T188</f>
        <v>7.7519379844961239E-2</v>
      </c>
      <c r="CC177" s="130">
        <f t="shared" ref="CC177" si="1971">U177/U188</f>
        <v>8.5399449035812675E-2</v>
      </c>
      <c r="CD177" s="131">
        <f t="shared" ref="CD177" si="1972">V177/V188</f>
        <v>6.3671526331448972E-2</v>
      </c>
      <c r="CE177" s="132">
        <f t="shared" ref="CE177" si="1973">W177/W188</f>
        <v>6.9982648930017349E-2</v>
      </c>
      <c r="CF177" s="129">
        <f t="shared" ref="CF177" si="1974">X177/X188</f>
        <v>7.6185402237613206E-2</v>
      </c>
      <c r="CG177" s="130">
        <f t="shared" ref="CG177" si="1975">Y177/Y188</f>
        <v>8.7912087912087919E-2</v>
      </c>
      <c r="CH177" s="131">
        <f t="shared" ref="CH177" si="1976">Z177/Z188</f>
        <v>7.3599999999999999E-2</v>
      </c>
      <c r="CI177" s="129">
        <f t="shared" ref="CI177" si="1977">AA177/AA188</f>
        <v>7.7993045206159961E-2</v>
      </c>
      <c r="CJ177" s="135">
        <f t="shared" ref="CJ177" si="1978">AB177/AB188</f>
        <v>6.7967830521773243E-2</v>
      </c>
      <c r="CK177" s="136">
        <f t="shared" ref="CK177" si="1979">AC177/AC188</f>
        <v>6.9529752837698397E-2</v>
      </c>
    </row>
    <row r="178" spans="1:89" x14ac:dyDescent="0.15">
      <c r="A178" s="146" t="s">
        <v>30</v>
      </c>
      <c r="B178" s="203">
        <v>389</v>
      </c>
      <c r="C178" s="197">
        <v>288</v>
      </c>
      <c r="D178" s="198">
        <v>152</v>
      </c>
      <c r="E178" s="199">
        <v>166</v>
      </c>
      <c r="F178" s="196">
        <v>276</v>
      </c>
      <c r="G178" s="200">
        <v>226</v>
      </c>
      <c r="H178" s="198">
        <v>496</v>
      </c>
      <c r="I178" s="199">
        <v>400</v>
      </c>
      <c r="J178" s="196">
        <v>44</v>
      </c>
      <c r="K178" s="197">
        <v>31</v>
      </c>
      <c r="L178" s="198">
        <v>194</v>
      </c>
      <c r="M178" s="196">
        <v>98</v>
      </c>
      <c r="N178" s="201">
        <v>342</v>
      </c>
      <c r="O178" s="204">
        <v>376</v>
      </c>
      <c r="P178" s="196">
        <v>147</v>
      </c>
      <c r="Q178" s="197">
        <v>205</v>
      </c>
      <c r="R178" s="198">
        <v>204</v>
      </c>
      <c r="S178" s="199">
        <v>345</v>
      </c>
      <c r="T178" s="196">
        <v>27</v>
      </c>
      <c r="U178" s="200">
        <v>25</v>
      </c>
      <c r="V178" s="198">
        <v>259</v>
      </c>
      <c r="W178" s="205">
        <v>217</v>
      </c>
      <c r="X178" s="196">
        <v>142</v>
      </c>
      <c r="Y178" s="200">
        <v>116</v>
      </c>
      <c r="Z178" s="198">
        <v>394</v>
      </c>
      <c r="AA178" s="196">
        <v>426</v>
      </c>
      <c r="AB178" s="172">
        <f t="shared" si="1623"/>
        <v>3066</v>
      </c>
      <c r="AC178" s="173">
        <f t="shared" si="1624"/>
        <v>2919</v>
      </c>
      <c r="BI178" s="146" t="s">
        <v>30</v>
      </c>
      <c r="BJ178" s="129">
        <f>B178/B188</f>
        <v>9.5203132648066568E-2</v>
      </c>
      <c r="BK178" s="130">
        <f t="shared" ref="BK178" si="1980">C178/C188</f>
        <v>6.8343616516373995E-2</v>
      </c>
      <c r="BL178" s="131">
        <f t="shared" ref="BL178" si="1981">D178/D188</f>
        <v>6.9343065693430656E-2</v>
      </c>
      <c r="BM178" s="132">
        <f t="shared" ref="BM178" si="1982">E178/E188</f>
        <v>6.6400000000000001E-2</v>
      </c>
      <c r="BN178" s="129">
        <f t="shared" ref="BN178" si="1983">F178/F188</f>
        <v>6.8316831683168322E-2</v>
      </c>
      <c r="BO178" s="130">
        <f t="shared" ref="BO178" si="1984">G178/G188</f>
        <v>7.5610572097691536E-2</v>
      </c>
      <c r="BP178" s="131">
        <f t="shared" ref="BP178" si="1985">H178/H188</f>
        <v>8.1632653061224483E-2</v>
      </c>
      <c r="BQ178" s="132">
        <f t="shared" ref="BQ178" si="1986">I178/I188</f>
        <v>6.9893412545867548E-2</v>
      </c>
      <c r="BR178" s="129">
        <f t="shared" ref="BR178" si="1987">J178/J188</f>
        <v>5.8744993324432573E-2</v>
      </c>
      <c r="BS178" s="130">
        <f t="shared" ref="BS178" si="1988">K178/K188</f>
        <v>4.2465753424657533E-2</v>
      </c>
      <c r="BT178" s="131">
        <f t="shared" ref="BT178" si="1989">L178/L188</f>
        <v>8.9442139234670356E-2</v>
      </c>
      <c r="BU178" s="129">
        <f t="shared" ref="BU178" si="1990">M178/M188</f>
        <v>4.2720139494333044E-2</v>
      </c>
      <c r="BV178" s="133">
        <f t="shared" ref="BV178" si="1991">N178/N188</f>
        <v>7.1309424520433692E-2</v>
      </c>
      <c r="BW178" s="134">
        <f t="shared" ref="BW178" si="1992">O178/O188</f>
        <v>7.7445932028836248E-2</v>
      </c>
      <c r="BX178" s="129">
        <f t="shared" ref="BX178" si="1993">P178/P188</f>
        <v>5.5118110236220472E-2</v>
      </c>
      <c r="BY178" s="130">
        <f t="shared" ref="BY178" si="1994">Q178/Q188</f>
        <v>8.1478537360890307E-2</v>
      </c>
      <c r="BZ178" s="131">
        <f t="shared" ref="BZ178" si="1995">R178/R188</f>
        <v>6.0283687943262408E-2</v>
      </c>
      <c r="CA178" s="132">
        <f t="shared" ref="CA178" si="1996">S178/S188</f>
        <v>9.6774193548387094E-2</v>
      </c>
      <c r="CB178" s="129">
        <f t="shared" ref="CB178" si="1997">T178/T188</f>
        <v>6.9767441860465115E-2</v>
      </c>
      <c r="CC178" s="130">
        <f t="shared" ref="CC178" si="1998">U178/U188</f>
        <v>6.8870523415977963E-2</v>
      </c>
      <c r="CD178" s="131">
        <f t="shared" ref="CD178" si="1999">V178/V188</f>
        <v>7.7060398690865811E-2</v>
      </c>
      <c r="CE178" s="132">
        <f t="shared" ref="CE178" si="2000">W178/W188</f>
        <v>6.2753036437246959E-2</v>
      </c>
      <c r="CF178" s="129">
        <f t="shared" ref="CF178" si="2001">X178/X188</f>
        <v>7.5652637187000535E-2</v>
      </c>
      <c r="CG178" s="130">
        <f t="shared" ref="CG178" si="2002">Y178/Y188</f>
        <v>7.9670329670329665E-2</v>
      </c>
      <c r="CH178" s="131">
        <f t="shared" ref="CH178" si="2003">Z178/Z188</f>
        <v>7.8799999999999995E-2</v>
      </c>
      <c r="CI178" s="129">
        <f t="shared" ref="CI178" si="2004">AA178/AA188</f>
        <v>7.0541480377545956E-2</v>
      </c>
      <c r="CJ178" s="135">
        <f t="shared" ref="CJ178" si="2005">AB178/AB188</f>
        <v>7.5176539819537078E-2</v>
      </c>
      <c r="CK178" s="136">
        <f t="shared" ref="CK178" si="2006">AC178/AC188</f>
        <v>7.1716377573583609E-2</v>
      </c>
    </row>
    <row r="179" spans="1:89" x14ac:dyDescent="0.15">
      <c r="A179" s="137" t="s">
        <v>31</v>
      </c>
      <c r="B179" s="206">
        <v>381</v>
      </c>
      <c r="C179" s="190">
        <v>267</v>
      </c>
      <c r="D179" s="191">
        <v>116</v>
      </c>
      <c r="E179" s="192">
        <v>217</v>
      </c>
      <c r="F179" s="189">
        <v>212</v>
      </c>
      <c r="G179" s="193">
        <v>350</v>
      </c>
      <c r="H179" s="191">
        <v>411</v>
      </c>
      <c r="I179" s="192">
        <v>501</v>
      </c>
      <c r="J179" s="189">
        <v>85</v>
      </c>
      <c r="K179" s="190">
        <v>35</v>
      </c>
      <c r="L179" s="191">
        <v>289</v>
      </c>
      <c r="M179" s="189">
        <v>122</v>
      </c>
      <c r="N179" s="194">
        <v>451</v>
      </c>
      <c r="O179" s="207">
        <v>327</v>
      </c>
      <c r="P179" s="189">
        <v>139</v>
      </c>
      <c r="Q179" s="190">
        <v>261</v>
      </c>
      <c r="R179" s="191">
        <v>170</v>
      </c>
      <c r="S179" s="192">
        <v>330</v>
      </c>
      <c r="T179" s="189">
        <v>27</v>
      </c>
      <c r="U179" s="193">
        <v>35</v>
      </c>
      <c r="V179" s="191">
        <v>410</v>
      </c>
      <c r="W179" s="208">
        <v>189</v>
      </c>
      <c r="X179" s="189">
        <v>150</v>
      </c>
      <c r="Y179" s="193">
        <v>126</v>
      </c>
      <c r="Z179" s="191">
        <v>342</v>
      </c>
      <c r="AA179" s="189">
        <v>416</v>
      </c>
      <c r="AB179" s="172">
        <f t="shared" si="1623"/>
        <v>3183</v>
      </c>
      <c r="AC179" s="173">
        <f t="shared" si="1624"/>
        <v>3176</v>
      </c>
      <c r="BI179" s="137" t="s">
        <v>31</v>
      </c>
      <c r="BJ179" s="129">
        <f>B179/B188</f>
        <v>9.324522760646109E-2</v>
      </c>
      <c r="BK179" s="130">
        <f t="shared" ref="BK179" si="2007">C179/C188</f>
        <v>6.3360227812055053E-2</v>
      </c>
      <c r="BL179" s="131">
        <f t="shared" ref="BL179" si="2008">D179/D188</f>
        <v>5.2919708029197078E-2</v>
      </c>
      <c r="BM179" s="132">
        <f t="shared" ref="BM179" si="2009">E179/E188</f>
        <v>8.6800000000000002E-2</v>
      </c>
      <c r="BN179" s="129">
        <f t="shared" ref="BN179" si="2010">F179/F188</f>
        <v>5.2475247524752473E-2</v>
      </c>
      <c r="BO179" s="130">
        <f t="shared" ref="BO179" si="2011">G179/G188</f>
        <v>0.117096018735363</v>
      </c>
      <c r="BP179" s="131">
        <f t="shared" ref="BP179" si="2012">H179/H188</f>
        <v>6.7643186306780775E-2</v>
      </c>
      <c r="BQ179" s="132">
        <f t="shared" ref="BQ179" si="2013">I179/I188</f>
        <v>8.7541499213699109E-2</v>
      </c>
      <c r="BR179" s="129">
        <f t="shared" ref="BR179" si="2014">J179/J188</f>
        <v>0.11348464619492657</v>
      </c>
      <c r="BS179" s="130">
        <f t="shared" ref="BS179" si="2015">K179/K188</f>
        <v>4.7945205479452052E-2</v>
      </c>
      <c r="BT179" s="131">
        <f t="shared" ref="BT179" si="2016">L179/L188</f>
        <v>0.13324112494236975</v>
      </c>
      <c r="BU179" s="129">
        <f t="shared" ref="BU179" si="2017">M179/M188</f>
        <v>5.3182214472537057E-2</v>
      </c>
      <c r="BV179" s="133">
        <f t="shared" ref="BV179" si="2018">N179/N188</f>
        <v>9.4036697247706427E-2</v>
      </c>
      <c r="BW179" s="134">
        <f t="shared" ref="BW179" si="2019">O179/O188</f>
        <v>6.7353244078269828E-2</v>
      </c>
      <c r="BX179" s="129">
        <f t="shared" ref="BX179" si="2020">P179/P188</f>
        <v>5.2118485189351332E-2</v>
      </c>
      <c r="BY179" s="130">
        <f t="shared" ref="BY179" si="2021">Q179/Q188</f>
        <v>0.10373608903020667</v>
      </c>
      <c r="BZ179" s="131">
        <f t="shared" ref="BZ179" si="2022">R179/R188</f>
        <v>5.0236406619385346E-2</v>
      </c>
      <c r="CA179" s="132">
        <f t="shared" ref="CA179" si="2023">S179/S188</f>
        <v>9.2566619915848525E-2</v>
      </c>
      <c r="CB179" s="129">
        <f t="shared" ref="CB179" si="2024">T179/T188</f>
        <v>6.9767441860465115E-2</v>
      </c>
      <c r="CC179" s="130">
        <f t="shared" ref="CC179" si="2025">U179/U188</f>
        <v>9.6418732782369149E-2</v>
      </c>
      <c r="CD179" s="131">
        <f t="shared" ref="CD179" si="2026">V179/V188</f>
        <v>0.12198750371913121</v>
      </c>
      <c r="CE179" s="132">
        <f t="shared" ref="CE179" si="2027">W179/W188</f>
        <v>5.4655870445344132E-2</v>
      </c>
      <c r="CF179" s="129">
        <f t="shared" ref="CF179" si="2028">X179/X188</f>
        <v>7.9914757591901975E-2</v>
      </c>
      <c r="CG179" s="130">
        <f t="shared" ref="CG179" si="2029">Y179/Y188</f>
        <v>8.6538461538461536E-2</v>
      </c>
      <c r="CH179" s="131">
        <f t="shared" ref="CH179" si="2030">Z179/Z188</f>
        <v>6.8400000000000002E-2</v>
      </c>
      <c r="CI179" s="129">
        <f t="shared" ref="CI179" si="2031">AA179/AA188</f>
        <v>6.8885577082298394E-2</v>
      </c>
      <c r="CJ179" s="135">
        <f t="shared" ref="CJ179" si="2032">AB179/AB188</f>
        <v>7.804531188701451E-2</v>
      </c>
      <c r="CK179" s="136">
        <f t="shared" ref="CK179" si="2033">AC179/AC188</f>
        <v>7.8030563608667877E-2</v>
      </c>
    </row>
    <row r="180" spans="1:89" x14ac:dyDescent="0.15">
      <c r="A180" s="146" t="s">
        <v>32</v>
      </c>
      <c r="B180" s="203">
        <v>376</v>
      </c>
      <c r="C180" s="197">
        <v>340</v>
      </c>
      <c r="D180" s="198">
        <v>93</v>
      </c>
      <c r="E180" s="199">
        <v>238</v>
      </c>
      <c r="F180" s="196">
        <v>176</v>
      </c>
      <c r="G180" s="200">
        <v>466</v>
      </c>
      <c r="H180" s="198">
        <v>497</v>
      </c>
      <c r="I180" s="199">
        <v>635</v>
      </c>
      <c r="J180" s="196">
        <v>112</v>
      </c>
      <c r="K180" s="197">
        <v>41</v>
      </c>
      <c r="L180" s="198">
        <v>272</v>
      </c>
      <c r="M180" s="196">
        <v>67</v>
      </c>
      <c r="N180" s="201">
        <v>556</v>
      </c>
      <c r="O180" s="204">
        <v>295</v>
      </c>
      <c r="P180" s="196">
        <v>144</v>
      </c>
      <c r="Q180" s="197">
        <v>281</v>
      </c>
      <c r="R180" s="198">
        <v>175</v>
      </c>
      <c r="S180" s="199">
        <v>339</v>
      </c>
      <c r="T180" s="196">
        <v>21</v>
      </c>
      <c r="U180" s="200">
        <v>21</v>
      </c>
      <c r="V180" s="198">
        <v>473</v>
      </c>
      <c r="W180" s="205">
        <v>155</v>
      </c>
      <c r="X180" s="196">
        <v>132</v>
      </c>
      <c r="Y180" s="200">
        <v>114</v>
      </c>
      <c r="Z180" s="198">
        <v>219</v>
      </c>
      <c r="AA180" s="196">
        <v>437</v>
      </c>
      <c r="AB180" s="172">
        <f t="shared" si="1623"/>
        <v>3246</v>
      </c>
      <c r="AC180" s="173">
        <f t="shared" si="1624"/>
        <v>3429</v>
      </c>
      <c r="BI180" s="146" t="s">
        <v>32</v>
      </c>
      <c r="BJ180" s="129">
        <f>B180/B188</f>
        <v>9.2021536955457658E-2</v>
      </c>
      <c r="BK180" s="130">
        <f t="shared" ref="BK180" si="2034">C180/C188</f>
        <v>8.0683436165163741E-2</v>
      </c>
      <c r="BL180" s="131">
        <f t="shared" ref="BL180" si="2035">D180/D188</f>
        <v>4.242700729927007E-2</v>
      </c>
      <c r="BM180" s="132">
        <f t="shared" ref="BM180" si="2036">E180/E188</f>
        <v>9.5200000000000007E-2</v>
      </c>
      <c r="BN180" s="129">
        <f t="shared" ref="BN180" si="2037">F180/F188</f>
        <v>4.3564356435643561E-2</v>
      </c>
      <c r="BO180" s="130">
        <f t="shared" ref="BO180" si="2038">G180/G188</f>
        <v>0.1559049849447976</v>
      </c>
      <c r="BP180" s="131">
        <f t="shared" ref="BP180" si="2039">H180/H188</f>
        <v>8.1797235023041481E-2</v>
      </c>
      <c r="BQ180" s="132">
        <f t="shared" ref="BQ180" si="2040">I180/I188</f>
        <v>0.11095579241656474</v>
      </c>
      <c r="BR180" s="129">
        <f t="shared" ref="BR180" si="2041">J180/J188</f>
        <v>0.14953271028037382</v>
      </c>
      <c r="BS180" s="130">
        <f t="shared" ref="BS180" si="2042">K180/K188</f>
        <v>5.6164383561643834E-2</v>
      </c>
      <c r="BT180" s="131">
        <f t="shared" ref="BT180" si="2043">L180/L188</f>
        <v>0.12540341171046565</v>
      </c>
      <c r="BU180" s="129">
        <f t="shared" ref="BU180" si="2044">M180/M188</f>
        <v>2.920662598081953E-2</v>
      </c>
      <c r="BV180" s="133">
        <f t="shared" ref="BV180" si="2045">N180/N188</f>
        <v>0.11592994161801501</v>
      </c>
      <c r="BW180" s="134">
        <f t="shared" ref="BW180" si="2046">O180/O188</f>
        <v>6.0762100926879503E-2</v>
      </c>
      <c r="BX180" s="129">
        <f t="shared" ref="BX180" si="2047">P180/P188</f>
        <v>5.3993250843644543E-2</v>
      </c>
      <c r="BY180" s="130">
        <f t="shared" ref="BY180" si="2048">Q180/Q188</f>
        <v>0.1116852146263911</v>
      </c>
      <c r="BZ180" s="131">
        <f t="shared" ref="BZ180" si="2049">R180/R188</f>
        <v>5.1713947990543734E-2</v>
      </c>
      <c r="CA180" s="132">
        <f t="shared" ref="CA180" si="2050">S180/S188</f>
        <v>9.5091164095371675E-2</v>
      </c>
      <c r="CB180" s="129">
        <f t="shared" ref="CB180" si="2051">T180/T188</f>
        <v>5.4263565891472867E-2</v>
      </c>
      <c r="CC180" s="130">
        <f t="shared" ref="CC180" si="2052">U180/U188</f>
        <v>5.7851239669421489E-2</v>
      </c>
      <c r="CD180" s="131">
        <f t="shared" ref="CD180" si="2053">V180/V188</f>
        <v>0.1407319250223148</v>
      </c>
      <c r="CE180" s="132">
        <f t="shared" ref="CE180" si="2054">W180/W188</f>
        <v>4.4823597455176403E-2</v>
      </c>
      <c r="CF180" s="129">
        <f t="shared" ref="CF180" si="2055">X180/X188</f>
        <v>7.0324986680873738E-2</v>
      </c>
      <c r="CG180" s="130">
        <f t="shared" ref="CG180" si="2056">Y180/Y188</f>
        <v>7.8296703296703296E-2</v>
      </c>
      <c r="CH180" s="131">
        <f t="shared" ref="CH180" si="2057">Z180/Z188</f>
        <v>4.3799999999999999E-2</v>
      </c>
      <c r="CI180" s="129">
        <f t="shared" ref="CI180" si="2058">AA180/AA188</f>
        <v>7.2362974002318267E-2</v>
      </c>
      <c r="CJ180" s="135">
        <f t="shared" ref="CJ180" si="2059">AB180/AB188</f>
        <v>7.9590035307963908E-2</v>
      </c>
      <c r="CK180" s="136">
        <f t="shared" ref="CK180" si="2060">AC180/AC188</f>
        <v>8.4246474374723601E-2</v>
      </c>
    </row>
    <row r="181" spans="1:89" x14ac:dyDescent="0.15">
      <c r="A181" s="137" t="s">
        <v>33</v>
      </c>
      <c r="B181" s="206">
        <v>139</v>
      </c>
      <c r="C181" s="190">
        <v>268</v>
      </c>
      <c r="D181" s="191">
        <v>61</v>
      </c>
      <c r="E181" s="192">
        <v>160</v>
      </c>
      <c r="F181" s="189">
        <v>92</v>
      </c>
      <c r="G181" s="193">
        <v>324</v>
      </c>
      <c r="H181" s="191">
        <v>272</v>
      </c>
      <c r="I181" s="192">
        <v>279</v>
      </c>
      <c r="J181" s="189">
        <v>62</v>
      </c>
      <c r="K181" s="190">
        <v>28</v>
      </c>
      <c r="L181" s="191">
        <v>148</v>
      </c>
      <c r="M181" s="189">
        <v>44</v>
      </c>
      <c r="N181" s="194">
        <v>251</v>
      </c>
      <c r="O181" s="207">
        <v>261</v>
      </c>
      <c r="P181" s="189">
        <v>84</v>
      </c>
      <c r="Q181" s="190">
        <v>199</v>
      </c>
      <c r="R181" s="191">
        <v>128</v>
      </c>
      <c r="S181" s="192">
        <v>243</v>
      </c>
      <c r="T181" s="189">
        <v>19</v>
      </c>
      <c r="U181" s="193">
        <v>16</v>
      </c>
      <c r="V181" s="191">
        <v>440</v>
      </c>
      <c r="W181" s="208">
        <v>125</v>
      </c>
      <c r="X181" s="189">
        <v>60</v>
      </c>
      <c r="Y181" s="193">
        <v>87</v>
      </c>
      <c r="Z181" s="191">
        <v>154</v>
      </c>
      <c r="AA181" s="189">
        <v>473</v>
      </c>
      <c r="AB181" s="172">
        <f t="shared" si="1623"/>
        <v>1910</v>
      </c>
      <c r="AC181" s="173">
        <f t="shared" si="1624"/>
        <v>2507</v>
      </c>
      <c r="BI181" s="137" t="s">
        <v>33</v>
      </c>
      <c r="BJ181" s="129">
        <f>B181/B188</f>
        <v>3.401860009789525E-2</v>
      </c>
      <c r="BK181" s="130">
        <f t="shared" ref="BK181" si="2061">C181/C188</f>
        <v>6.3597532036070242E-2</v>
      </c>
      <c r="BL181" s="131">
        <f t="shared" ref="BL181" si="2062">D181/D188</f>
        <v>2.7828467153284672E-2</v>
      </c>
      <c r="BM181" s="132">
        <f t="shared" ref="BM181" si="2063">E181/E188</f>
        <v>6.4000000000000001E-2</v>
      </c>
      <c r="BN181" s="129">
        <f t="shared" ref="BN181" si="2064">F181/F188</f>
        <v>2.2772277227722772E-2</v>
      </c>
      <c r="BO181" s="130">
        <f t="shared" ref="BO181" si="2065">G181/G188</f>
        <v>0.10839745734359317</v>
      </c>
      <c r="BP181" s="131">
        <f t="shared" ref="BP181" si="2066">H181/H188</f>
        <v>4.4766293614219882E-2</v>
      </c>
      <c r="BQ181" s="132">
        <f t="shared" ref="BQ181" si="2067">I181/I188</f>
        <v>4.8750655250742618E-2</v>
      </c>
      <c r="BR181" s="129">
        <f t="shared" ref="BR181" si="2068">J181/J188</f>
        <v>8.2777036048064079E-2</v>
      </c>
      <c r="BS181" s="130">
        <f t="shared" ref="BS181" si="2069">K181/K188</f>
        <v>3.8356164383561646E-2</v>
      </c>
      <c r="BT181" s="131">
        <f t="shared" ref="BT181" si="2070">L181/L188</f>
        <v>6.8234209313047481E-2</v>
      </c>
      <c r="BU181" s="129">
        <f t="shared" ref="BU181" si="2071">M181/M188</f>
        <v>1.9180470793374021E-2</v>
      </c>
      <c r="BV181" s="133">
        <f t="shared" ref="BV181" si="2072">N181/N188</f>
        <v>5.2335279399499585E-2</v>
      </c>
      <c r="BW181" s="134">
        <f t="shared" ref="BW181" si="2073">O181/O188</f>
        <v>5.3759011328527291E-2</v>
      </c>
      <c r="BX181" s="129">
        <f t="shared" ref="BX181" si="2074">P181/P188</f>
        <v>3.1496062992125984E-2</v>
      </c>
      <c r="BY181" s="130">
        <f t="shared" ref="BY181" si="2075">Q181/Q188</f>
        <v>7.9093799682034976E-2</v>
      </c>
      <c r="BZ181" s="131">
        <f t="shared" ref="BZ181" si="2076">R181/R188</f>
        <v>3.7825059101654845E-2</v>
      </c>
      <c r="CA181" s="132">
        <f t="shared" ref="CA181" si="2077">S181/S188</f>
        <v>6.8162692847124826E-2</v>
      </c>
      <c r="CB181" s="129">
        <f t="shared" ref="CB181" si="2078">T181/T188</f>
        <v>4.909560723514212E-2</v>
      </c>
      <c r="CC181" s="130">
        <f t="shared" ref="CC181" si="2079">U181/U188</f>
        <v>4.4077134986225897E-2</v>
      </c>
      <c r="CD181" s="131">
        <f t="shared" ref="CD181" si="2080">V181/V188</f>
        <v>0.13091341862540912</v>
      </c>
      <c r="CE181" s="132">
        <f t="shared" ref="CE181" si="2081">W181/W188</f>
        <v>3.6148062463851938E-2</v>
      </c>
      <c r="CF181" s="129">
        <f t="shared" ref="CF181" si="2082">X181/X188</f>
        <v>3.1965903036760786E-2</v>
      </c>
      <c r="CG181" s="130">
        <f t="shared" ref="CG181" si="2083">Y181/Y188</f>
        <v>5.9752747252747256E-2</v>
      </c>
      <c r="CH181" s="131">
        <f t="shared" ref="CH181" si="2084">Z181/Z188</f>
        <v>3.0800000000000001E-2</v>
      </c>
      <c r="CI181" s="129">
        <f t="shared" ref="CI181" si="2085">AA181/AA188</f>
        <v>7.8324225865209471E-2</v>
      </c>
      <c r="CJ181" s="135">
        <f t="shared" ref="CJ181" si="2086">AB181/AB188</f>
        <v>4.6832091016084737E-2</v>
      </c>
      <c r="CK181" s="136">
        <f t="shared" ref="CK181" si="2087">AC181/AC188</f>
        <v>6.1594024863643064E-2</v>
      </c>
    </row>
    <row r="182" spans="1:89" x14ac:dyDescent="0.15">
      <c r="A182" s="146" t="s">
        <v>34</v>
      </c>
      <c r="B182" s="203">
        <v>12</v>
      </c>
      <c r="C182" s="197">
        <v>178</v>
      </c>
      <c r="D182" s="198">
        <v>10</v>
      </c>
      <c r="E182" s="199">
        <v>116</v>
      </c>
      <c r="F182" s="196">
        <v>10</v>
      </c>
      <c r="G182" s="200">
        <v>125</v>
      </c>
      <c r="H182" s="198">
        <v>56</v>
      </c>
      <c r="I182" s="199">
        <v>128</v>
      </c>
      <c r="J182" s="196">
        <v>21</v>
      </c>
      <c r="K182" s="197">
        <v>31</v>
      </c>
      <c r="L182" s="198">
        <v>258</v>
      </c>
      <c r="M182" s="196">
        <v>15</v>
      </c>
      <c r="N182" s="201">
        <v>122</v>
      </c>
      <c r="O182" s="204">
        <v>75</v>
      </c>
      <c r="P182" s="196">
        <v>42</v>
      </c>
      <c r="Q182" s="197">
        <v>65</v>
      </c>
      <c r="R182" s="198">
        <v>39</v>
      </c>
      <c r="S182" s="199">
        <v>121</v>
      </c>
      <c r="T182" s="196">
        <v>9</v>
      </c>
      <c r="U182" s="200">
        <v>20</v>
      </c>
      <c r="V182" s="198">
        <v>66</v>
      </c>
      <c r="W182" s="205">
        <v>75</v>
      </c>
      <c r="X182" s="196">
        <v>14</v>
      </c>
      <c r="Y182" s="200">
        <v>48</v>
      </c>
      <c r="Z182" s="198">
        <v>124</v>
      </c>
      <c r="AA182" s="196">
        <v>213</v>
      </c>
      <c r="AB182" s="172">
        <f t="shared" si="1623"/>
        <v>783</v>
      </c>
      <c r="AC182" s="173">
        <f t="shared" si="1624"/>
        <v>1210</v>
      </c>
      <c r="BI182" s="146" t="s">
        <v>34</v>
      </c>
      <c r="BJ182" s="129">
        <f>B182/B188</f>
        <v>2.936857562408223E-3</v>
      </c>
      <c r="BK182" s="130">
        <f t="shared" ref="BK182" si="2088">C182/C188</f>
        <v>4.2240151874703369E-2</v>
      </c>
      <c r="BL182" s="131">
        <f t="shared" ref="BL182" si="2089">D182/D188</f>
        <v>4.5620437956204376E-3</v>
      </c>
      <c r="BM182" s="132">
        <f t="shared" ref="BM182" si="2090">E182/E188</f>
        <v>4.6399999999999997E-2</v>
      </c>
      <c r="BN182" s="129">
        <f t="shared" ref="BN182" si="2091">F182/F188</f>
        <v>2.4752475247524753E-3</v>
      </c>
      <c r="BO182" s="130">
        <f t="shared" ref="BO182" si="2092">G182/G188</f>
        <v>4.1820006691201068E-2</v>
      </c>
      <c r="BP182" s="131">
        <f t="shared" ref="BP182" si="2093">H182/H188</f>
        <v>9.2165898617511521E-3</v>
      </c>
      <c r="BQ182" s="132">
        <f t="shared" ref="BQ182" si="2094">I182/I188</f>
        <v>2.2365892014677615E-2</v>
      </c>
      <c r="BR182" s="129">
        <f t="shared" ref="BR182" si="2095">J182/J188</f>
        <v>2.8037383177570093E-2</v>
      </c>
      <c r="BS182" s="130">
        <f t="shared" ref="BS182" si="2096">K182/K188</f>
        <v>4.2465753424657533E-2</v>
      </c>
      <c r="BT182" s="131">
        <f t="shared" ref="BT182" si="2097">L182/L188</f>
        <v>0.11894882434301521</v>
      </c>
      <c r="BU182" s="129">
        <f t="shared" ref="BU182" si="2098">M182/M188</f>
        <v>6.5387968613775061E-3</v>
      </c>
      <c r="BV182" s="133">
        <f t="shared" ref="BV182" si="2099">N182/N188</f>
        <v>2.543786488740617E-2</v>
      </c>
      <c r="BW182" s="134">
        <f t="shared" ref="BW182" si="2100">O182/O188</f>
        <v>1.5447991761071062E-2</v>
      </c>
      <c r="BX182" s="129">
        <f t="shared" ref="BX182" si="2101">P182/P188</f>
        <v>1.5748031496062992E-2</v>
      </c>
      <c r="BY182" s="130">
        <f t="shared" ref="BY182" si="2102">Q182/Q188</f>
        <v>2.5834658187599363E-2</v>
      </c>
      <c r="BZ182" s="131">
        <f t="shared" ref="BZ182" si="2103">R182/R188</f>
        <v>1.152482269503546E-2</v>
      </c>
      <c r="CA182" s="132">
        <f t="shared" ref="CA182" si="2104">S182/S188</f>
        <v>3.3941093969144458E-2</v>
      </c>
      <c r="CB182" s="129">
        <f t="shared" ref="CB182" si="2105">T182/T188</f>
        <v>2.3255813953488372E-2</v>
      </c>
      <c r="CC182" s="130">
        <f t="shared" ref="CC182" si="2106">U182/U188</f>
        <v>5.5096418732782371E-2</v>
      </c>
      <c r="CD182" s="131">
        <f t="shared" ref="CD182" si="2107">V182/V188</f>
        <v>1.9637012793811366E-2</v>
      </c>
      <c r="CE182" s="132">
        <f t="shared" ref="CE182" si="2108">W182/W188</f>
        <v>2.1688837478311164E-2</v>
      </c>
      <c r="CF182" s="129">
        <f t="shared" ref="CF182" si="2109">X182/X188</f>
        <v>7.4587107085775173E-3</v>
      </c>
      <c r="CG182" s="130">
        <f t="shared" ref="CG182" si="2110">Y182/Y188</f>
        <v>3.2967032967032968E-2</v>
      </c>
      <c r="CH182" s="131">
        <f t="shared" ref="CH182" si="2111">Z182/Z188</f>
        <v>2.4799999999999999E-2</v>
      </c>
      <c r="CI182" s="129">
        <f t="shared" ref="CI182" si="2112">AA182/AA188</f>
        <v>3.5270740188772978E-2</v>
      </c>
      <c r="CJ182" s="135">
        <f t="shared" ref="CJ182" si="2113">AB182/AB188</f>
        <v>1.9198705374656729E-2</v>
      </c>
      <c r="CK182" s="136">
        <f t="shared" ref="CK182" si="2114">AC182/AC188</f>
        <v>2.9728268881136062E-2</v>
      </c>
    </row>
    <row r="183" spans="1:89" x14ac:dyDescent="0.15">
      <c r="A183" s="137" t="s">
        <v>35</v>
      </c>
      <c r="B183" s="206">
        <v>0</v>
      </c>
      <c r="C183" s="190">
        <v>40</v>
      </c>
      <c r="D183" s="191">
        <v>2</v>
      </c>
      <c r="E183" s="192">
        <v>47</v>
      </c>
      <c r="F183" s="189">
        <v>2</v>
      </c>
      <c r="G183" s="193">
        <v>24</v>
      </c>
      <c r="H183" s="191">
        <v>3</v>
      </c>
      <c r="I183" s="192">
        <v>26</v>
      </c>
      <c r="J183" s="189">
        <v>1</v>
      </c>
      <c r="K183" s="190">
        <v>3</v>
      </c>
      <c r="L183" s="191">
        <v>14</v>
      </c>
      <c r="M183" s="189">
        <v>4</v>
      </c>
      <c r="N183" s="194">
        <v>7</v>
      </c>
      <c r="O183" s="207">
        <v>9</v>
      </c>
      <c r="P183" s="189">
        <v>3</v>
      </c>
      <c r="Q183" s="190">
        <v>8</v>
      </c>
      <c r="R183" s="191">
        <v>5</v>
      </c>
      <c r="S183" s="192">
        <v>9</v>
      </c>
      <c r="T183" s="189">
        <v>0</v>
      </c>
      <c r="U183" s="193">
        <v>1</v>
      </c>
      <c r="V183" s="191">
        <v>1</v>
      </c>
      <c r="W183" s="208">
        <v>3</v>
      </c>
      <c r="X183" s="189">
        <v>0</v>
      </c>
      <c r="Y183" s="193">
        <v>2</v>
      </c>
      <c r="Z183" s="191">
        <v>5</v>
      </c>
      <c r="AA183" s="189">
        <v>54</v>
      </c>
      <c r="AB183" s="172">
        <f t="shared" si="1623"/>
        <v>43</v>
      </c>
      <c r="AC183" s="173">
        <f t="shared" si="1624"/>
        <v>230</v>
      </c>
      <c r="BI183" s="137" t="s">
        <v>35</v>
      </c>
      <c r="BJ183" s="129">
        <f>B183/B188</f>
        <v>0</v>
      </c>
      <c r="BK183" s="130">
        <f t="shared" ref="BK183" si="2115">C183/C188</f>
        <v>9.4921689606074985E-3</v>
      </c>
      <c r="BL183" s="131">
        <f t="shared" ref="BL183" si="2116">D183/D188</f>
        <v>9.1240875912408756E-4</v>
      </c>
      <c r="BM183" s="132">
        <f t="shared" ref="BM183" si="2117">E183/E188</f>
        <v>1.8800000000000001E-2</v>
      </c>
      <c r="BN183" s="129">
        <f t="shared" ref="BN183" si="2118">F183/F188</f>
        <v>4.9504950495049506E-4</v>
      </c>
      <c r="BO183" s="130">
        <f t="shared" ref="BO183" si="2119">G183/G188</f>
        <v>8.0294412847106058E-3</v>
      </c>
      <c r="BP183" s="131">
        <f t="shared" ref="BP183" si="2120">H183/H188</f>
        <v>4.9374588545095461E-4</v>
      </c>
      <c r="BQ183" s="132">
        <f t="shared" ref="BQ183" si="2121">I183/I188</f>
        <v>4.5430718154813908E-3</v>
      </c>
      <c r="BR183" s="129">
        <f t="shared" ref="BR183" si="2122">J183/J188</f>
        <v>1.3351134846461949E-3</v>
      </c>
      <c r="BS183" s="130">
        <f t="shared" ref="BS183" si="2123">K183/K188</f>
        <v>4.10958904109589E-3</v>
      </c>
      <c r="BT183" s="131">
        <f t="shared" ref="BT183" si="2124">L183/L188</f>
        <v>6.4545873674504376E-3</v>
      </c>
      <c r="BU183" s="129">
        <f t="shared" ref="BU183" si="2125">M183/M188</f>
        <v>1.7436791630340018E-3</v>
      </c>
      <c r="BV183" s="133">
        <f t="shared" ref="BV183" si="2126">N183/N188</f>
        <v>1.4595496246872393E-3</v>
      </c>
      <c r="BW183" s="134">
        <f t="shared" ref="BW183" si="2127">O183/O188</f>
        <v>1.8537590113285273E-3</v>
      </c>
      <c r="BX183" s="129">
        <f t="shared" ref="BX183" si="2128">P183/P188</f>
        <v>1.1248593925759281E-3</v>
      </c>
      <c r="BY183" s="130">
        <f t="shared" ref="BY183" si="2129">Q183/Q188</f>
        <v>3.1796502384737681E-3</v>
      </c>
      <c r="BZ183" s="131">
        <f t="shared" ref="BZ183" si="2130">R183/R188</f>
        <v>1.4775413711583924E-3</v>
      </c>
      <c r="CA183" s="132">
        <f t="shared" ref="CA183" si="2131">S183/S188</f>
        <v>2.5245441795231417E-3</v>
      </c>
      <c r="CB183" s="129">
        <f t="shared" ref="CB183" si="2132">T183/T188</f>
        <v>0</v>
      </c>
      <c r="CC183" s="130">
        <f t="shared" ref="CC183" si="2133">U183/U188</f>
        <v>2.7548209366391185E-3</v>
      </c>
      <c r="CD183" s="131">
        <f t="shared" ref="CD183" si="2134">V183/V188</f>
        <v>2.9753049687592978E-4</v>
      </c>
      <c r="CE183" s="132">
        <f t="shared" ref="CE183" si="2135">W183/W188</f>
        <v>8.6755349913244649E-4</v>
      </c>
      <c r="CF183" s="129">
        <f t="shared" ref="CF183" si="2136">X183/X188</f>
        <v>0</v>
      </c>
      <c r="CG183" s="130">
        <f t="shared" ref="CG183" si="2137">Y183/Y188</f>
        <v>1.3736263736263737E-3</v>
      </c>
      <c r="CH183" s="131">
        <f t="shared" ref="CH183" si="2138">Z183/Z188</f>
        <v>1E-3</v>
      </c>
      <c r="CI183" s="129">
        <f t="shared" ref="CI183" si="2139">AA183/AA188</f>
        <v>8.9418777943368107E-3</v>
      </c>
      <c r="CJ183" s="135">
        <f t="shared" ref="CJ183" si="2140">AB183/AB188</f>
        <v>1.0543350333464103E-3</v>
      </c>
      <c r="CK183" s="136">
        <f t="shared" ref="CK183" si="2141">AC183/AC188</f>
        <v>5.6508279691415654E-3</v>
      </c>
    </row>
    <row r="184" spans="1:89" x14ac:dyDescent="0.15">
      <c r="A184" s="146" t="s">
        <v>36</v>
      </c>
      <c r="B184" s="203">
        <v>0</v>
      </c>
      <c r="C184" s="197">
        <v>4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4</v>
      </c>
      <c r="BI184" s="146" t="s">
        <v>36</v>
      </c>
      <c r="BJ184" s="129">
        <f>B184/B188</f>
        <v>0</v>
      </c>
      <c r="BK184" s="130">
        <f t="shared" ref="BK184" si="2142">C184/C188</f>
        <v>9.4921689606074992E-4</v>
      </c>
      <c r="BL184" s="131">
        <f t="shared" ref="BL184" si="2143">D184/D188</f>
        <v>0</v>
      </c>
      <c r="BM184" s="132">
        <f t="shared" ref="BM184" si="2144">E184/E188</f>
        <v>0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9.8275269028548967E-5</v>
      </c>
    </row>
    <row r="185" spans="1:89" x14ac:dyDescent="0.15">
      <c r="A185" s="137" t="s">
        <v>37</v>
      </c>
      <c r="B185" s="59">
        <v>0</v>
      </c>
      <c r="C185" s="60">
        <v>0</v>
      </c>
      <c r="D185" s="139">
        <v>0</v>
      </c>
      <c r="E185" s="140">
        <v>0</v>
      </c>
      <c r="F185" s="138">
        <v>0</v>
      </c>
      <c r="G185" s="141">
        <v>0</v>
      </c>
      <c r="H185" s="139">
        <v>0</v>
      </c>
      <c r="I185" s="140">
        <v>0</v>
      </c>
      <c r="J185" s="138">
        <v>0</v>
      </c>
      <c r="K185" s="141">
        <v>0</v>
      </c>
      <c r="L185" s="139">
        <v>0</v>
      </c>
      <c r="M185" s="138">
        <v>0</v>
      </c>
      <c r="N185" s="142">
        <v>0</v>
      </c>
      <c r="O185" s="143">
        <v>0</v>
      </c>
      <c r="P185" s="138">
        <v>0</v>
      </c>
      <c r="Q185" s="141">
        <v>0</v>
      </c>
      <c r="R185" s="139"/>
      <c r="S185" s="140">
        <v>0</v>
      </c>
      <c r="T185" s="138">
        <v>0</v>
      </c>
      <c r="U185" s="141">
        <v>0</v>
      </c>
      <c r="V185" s="139">
        <v>0</v>
      </c>
      <c r="W185" s="140">
        <v>0</v>
      </c>
      <c r="X185" s="138">
        <v>0</v>
      </c>
      <c r="Y185" s="141">
        <v>0</v>
      </c>
      <c r="Z185" s="144">
        <v>0</v>
      </c>
      <c r="AA185" s="145">
        <v>0</v>
      </c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15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4" thickBot="1" x14ac:dyDescent="0.2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5" thickTop="1" thickBot="1" x14ac:dyDescent="0.2">
      <c r="A188" s="269" t="s">
        <v>13</v>
      </c>
      <c r="B188" s="20">
        <f t="shared" ref="B188" si="2250">SUM(B165:B187)</f>
        <v>4086</v>
      </c>
      <c r="C188" s="21">
        <f t="shared" ref="C188" si="2251">SUM(C165:C187)</f>
        <v>4214</v>
      </c>
      <c r="D188" s="20">
        <f t="shared" ref="D188" si="2252">SUM(D165:D187)</f>
        <v>2192</v>
      </c>
      <c r="E188" s="21">
        <f t="shared" ref="E188" si="2253">SUM(E165:E187)</f>
        <v>2500</v>
      </c>
      <c r="F188" s="20">
        <f t="shared" ref="F188" si="2254">SUM(F165:F187)</f>
        <v>4040</v>
      </c>
      <c r="G188" s="21">
        <f t="shared" ref="G188" si="2255">SUM(G165:G187)</f>
        <v>2989</v>
      </c>
      <c r="H188" s="20">
        <f t="shared" ref="H188" si="2256">SUM(H165:H187)</f>
        <v>6076</v>
      </c>
      <c r="I188" s="21">
        <f t="shared" ref="I188" si="2257">SUM(I165:I187)</f>
        <v>5723</v>
      </c>
      <c r="J188" s="20">
        <f t="shared" ref="J188" si="2258">SUM(J165:J187)</f>
        <v>749</v>
      </c>
      <c r="K188" s="21">
        <f t="shared" ref="K188" si="2259">SUM(K165:K187)</f>
        <v>730</v>
      </c>
      <c r="L188" s="20">
        <f t="shared" ref="L188" si="2260">SUM(L165:L187)</f>
        <v>2169</v>
      </c>
      <c r="M188" s="21">
        <f t="shared" ref="M188" si="2261">SUM(M165:M187)</f>
        <v>2294</v>
      </c>
      <c r="N188" s="20">
        <f t="shared" ref="N188" si="2262">SUM(N165:N187)</f>
        <v>4796</v>
      </c>
      <c r="O188" s="21">
        <f t="shared" ref="O188" si="2263">SUM(O165:O187)</f>
        <v>4855</v>
      </c>
      <c r="P188" s="20">
        <f t="shared" ref="P188" si="2264">SUM(P165:P187)</f>
        <v>2667</v>
      </c>
      <c r="Q188" s="21">
        <f t="shared" ref="Q188" si="2265">SUM(Q165:Q187)</f>
        <v>2516</v>
      </c>
      <c r="R188" s="20">
        <f t="shared" ref="R188" si="2266">SUM(R165:R187)</f>
        <v>3384</v>
      </c>
      <c r="S188" s="21">
        <f t="shared" ref="S188" si="2267">SUM(S165:S187)</f>
        <v>3565</v>
      </c>
      <c r="T188" s="20">
        <f t="shared" ref="T188" si="2268">SUM(T165:T187)</f>
        <v>387</v>
      </c>
      <c r="U188" s="21">
        <f t="shared" ref="U188" si="2269">SUM(U165:U187)</f>
        <v>363</v>
      </c>
      <c r="V188" s="20">
        <f t="shared" ref="V188" si="2270">SUM(V165:V187)</f>
        <v>3361</v>
      </c>
      <c r="W188" s="21">
        <f t="shared" ref="W188" si="2271">SUM(W165:W187)</f>
        <v>3458</v>
      </c>
      <c r="X188" s="20">
        <f t="shared" ref="X188" si="2272">SUM(X165:X187)</f>
        <v>1877</v>
      </c>
      <c r="Y188" s="21">
        <f t="shared" ref="Y188" si="2273">SUM(Y165:Y187)</f>
        <v>1456</v>
      </c>
      <c r="Z188" s="20">
        <f t="shared" ref="Z188" si="2274">SUM(Z165:Z187)</f>
        <v>5000</v>
      </c>
      <c r="AA188" s="21">
        <f t="shared" ref="AA188" si="2275">SUM(AA165:AA187)</f>
        <v>6039</v>
      </c>
      <c r="AB188" s="174">
        <f t="shared" ref="AB188:AC188" si="2276">SUM(AB164:AB187)</f>
        <v>40784</v>
      </c>
      <c r="AC188" s="175">
        <f t="shared" si="2276"/>
        <v>40702</v>
      </c>
      <c r="BI188" s="269" t="s">
        <v>13</v>
      </c>
      <c r="BJ188" s="155">
        <f>SUM(BJ164:BJ187)</f>
        <v>0.99999999999999989</v>
      </c>
      <c r="BK188" s="156">
        <f t="shared" ref="BK188:CK188" si="2277">SUM(BK164:BK187)</f>
        <v>0.99999999999999989</v>
      </c>
      <c r="BL188" s="155">
        <f t="shared" si="2277"/>
        <v>1</v>
      </c>
      <c r="BM188" s="156">
        <f t="shared" si="2277"/>
        <v>1</v>
      </c>
      <c r="BN188" s="155">
        <f t="shared" si="2277"/>
        <v>1.0000000000000002</v>
      </c>
      <c r="BO188" s="156">
        <f t="shared" si="2277"/>
        <v>1</v>
      </c>
      <c r="BP188" s="155">
        <f t="shared" si="2277"/>
        <v>0.99999999999999989</v>
      </c>
      <c r="BQ188" s="156">
        <f t="shared" si="2277"/>
        <v>1</v>
      </c>
      <c r="BR188" s="155">
        <f t="shared" si="2277"/>
        <v>1</v>
      </c>
      <c r="BS188" s="156">
        <f t="shared" si="2277"/>
        <v>1</v>
      </c>
      <c r="BT188" s="155">
        <f t="shared" si="2277"/>
        <v>0.99999999999999989</v>
      </c>
      <c r="BU188" s="156">
        <f t="shared" si="2277"/>
        <v>1.0000000000000002</v>
      </c>
      <c r="BV188" s="155">
        <f t="shared" si="2277"/>
        <v>1.0000000000000002</v>
      </c>
      <c r="BW188" s="156">
        <f t="shared" si="2277"/>
        <v>1</v>
      </c>
      <c r="BX188" s="155">
        <f t="shared" si="2277"/>
        <v>1</v>
      </c>
      <c r="BY188" s="156">
        <f t="shared" si="2277"/>
        <v>1</v>
      </c>
      <c r="BZ188" s="155">
        <f t="shared" si="2277"/>
        <v>1</v>
      </c>
      <c r="CA188" s="156">
        <f t="shared" si="2277"/>
        <v>1</v>
      </c>
      <c r="CB188" s="155">
        <f t="shared" si="2277"/>
        <v>1</v>
      </c>
      <c r="CC188" s="156">
        <f t="shared" si="2277"/>
        <v>1</v>
      </c>
      <c r="CD188" s="155">
        <f t="shared" si="2277"/>
        <v>1</v>
      </c>
      <c r="CE188" s="156">
        <f t="shared" si="2277"/>
        <v>1</v>
      </c>
      <c r="CF188" s="155">
        <f t="shared" si="2277"/>
        <v>0.99999999999999989</v>
      </c>
      <c r="CG188" s="156">
        <f t="shared" si="2277"/>
        <v>1.0000000000000002</v>
      </c>
      <c r="CH188" s="155">
        <f t="shared" si="2277"/>
        <v>1</v>
      </c>
      <c r="CI188" s="156">
        <f t="shared" si="2277"/>
        <v>1</v>
      </c>
      <c r="CJ188" s="155">
        <f t="shared" si="2277"/>
        <v>1</v>
      </c>
      <c r="CK188" s="156">
        <f t="shared" si="2277"/>
        <v>0.99999999999999989</v>
      </c>
    </row>
    <row r="189" spans="1:89" ht="14" thickTop="1" x14ac:dyDescent="0.15">
      <c r="A189" s="187"/>
    </row>
    <row r="191" spans="1:89" x14ac:dyDescent="0.15">
      <c r="A191" s="296">
        <f>+A160+1</f>
        <v>44081</v>
      </c>
      <c r="B191" s="296"/>
      <c r="C191" s="296"/>
      <c r="D191" s="296"/>
      <c r="BI191" s="301">
        <f>+BI160+1</f>
        <v>44081</v>
      </c>
      <c r="BJ191" s="301"/>
      <c r="BK191" s="301"/>
      <c r="BL191" s="301"/>
    </row>
    <row r="192" spans="1:89" ht="14" thickBot="1" x14ac:dyDescent="0.2">
      <c r="AE192" s="272" t="s">
        <v>84</v>
      </c>
    </row>
    <row r="193" spans="1:89" ht="15" thickTop="1" thickBot="1" x14ac:dyDescent="0.2">
      <c r="A193" s="292" t="s">
        <v>0</v>
      </c>
      <c r="B193" s="294" t="s">
        <v>1</v>
      </c>
      <c r="C193" s="295"/>
      <c r="D193" s="294" t="s">
        <v>2</v>
      </c>
      <c r="E193" s="295"/>
      <c r="F193" s="294" t="s">
        <v>3</v>
      </c>
      <c r="G193" s="295"/>
      <c r="H193" s="294" t="s">
        <v>4</v>
      </c>
      <c r="I193" s="295"/>
      <c r="J193" s="294" t="s">
        <v>5</v>
      </c>
      <c r="K193" s="295"/>
      <c r="L193" s="294" t="s">
        <v>6</v>
      </c>
      <c r="M193" s="295"/>
      <c r="N193" s="294" t="s">
        <v>7</v>
      </c>
      <c r="O193" s="295"/>
      <c r="P193" s="294" t="s">
        <v>8</v>
      </c>
      <c r="Q193" s="295"/>
      <c r="R193" s="294" t="s">
        <v>9</v>
      </c>
      <c r="S193" s="295"/>
      <c r="T193" s="294" t="s">
        <v>10</v>
      </c>
      <c r="U193" s="295"/>
      <c r="V193" s="294" t="s">
        <v>11</v>
      </c>
      <c r="W193" s="295"/>
      <c r="X193" s="294" t="s">
        <v>12</v>
      </c>
      <c r="Y193" s="295"/>
      <c r="Z193" s="297" t="s">
        <v>40</v>
      </c>
      <c r="AA193" s="298"/>
      <c r="AB193" s="299" t="s">
        <v>41</v>
      </c>
      <c r="AC193" s="300"/>
      <c r="AE193" s="292" t="s">
        <v>0</v>
      </c>
      <c r="AF193" s="294" t="s">
        <v>1</v>
      </c>
      <c r="AG193" s="295"/>
      <c r="AH193" s="294" t="s">
        <v>2</v>
      </c>
      <c r="AI193" s="295"/>
      <c r="AJ193" s="294" t="s">
        <v>3</v>
      </c>
      <c r="AK193" s="295"/>
      <c r="AL193" s="294" t="s">
        <v>4</v>
      </c>
      <c r="AM193" s="295"/>
      <c r="AN193" s="294" t="s">
        <v>5</v>
      </c>
      <c r="AO193" s="295"/>
      <c r="AP193" s="294" t="s">
        <v>6</v>
      </c>
      <c r="AQ193" s="295"/>
      <c r="AR193" s="294" t="s">
        <v>7</v>
      </c>
      <c r="AS193" s="295"/>
      <c r="AT193" s="294" t="s">
        <v>8</v>
      </c>
      <c r="AU193" s="295"/>
      <c r="AV193" s="294" t="s">
        <v>9</v>
      </c>
      <c r="AW193" s="295"/>
      <c r="AX193" s="294" t="s">
        <v>10</v>
      </c>
      <c r="AY193" s="295"/>
      <c r="AZ193" s="294" t="s">
        <v>11</v>
      </c>
      <c r="BA193" s="295"/>
      <c r="BB193" s="294" t="s">
        <v>12</v>
      </c>
      <c r="BC193" s="295"/>
      <c r="BD193" s="297" t="s">
        <v>40</v>
      </c>
      <c r="BE193" s="298"/>
      <c r="BF193" s="299" t="s">
        <v>41</v>
      </c>
      <c r="BG193" s="300"/>
      <c r="BI193" s="292" t="s">
        <v>0</v>
      </c>
      <c r="BJ193" s="294" t="s">
        <v>1</v>
      </c>
      <c r="BK193" s="295"/>
      <c r="BL193" s="294" t="s">
        <v>2</v>
      </c>
      <c r="BM193" s="295"/>
      <c r="BN193" s="294" t="s">
        <v>3</v>
      </c>
      <c r="BO193" s="295"/>
      <c r="BP193" s="294" t="s">
        <v>4</v>
      </c>
      <c r="BQ193" s="295"/>
      <c r="BR193" s="294" t="s">
        <v>5</v>
      </c>
      <c r="BS193" s="295"/>
      <c r="BT193" s="294" t="s">
        <v>6</v>
      </c>
      <c r="BU193" s="295"/>
      <c r="BV193" s="294" t="s">
        <v>7</v>
      </c>
      <c r="BW193" s="295"/>
      <c r="BX193" s="294" t="s">
        <v>8</v>
      </c>
      <c r="BY193" s="295"/>
      <c r="BZ193" s="294" t="s">
        <v>9</v>
      </c>
      <c r="CA193" s="295"/>
      <c r="CB193" s="294" t="s">
        <v>10</v>
      </c>
      <c r="CC193" s="295"/>
      <c r="CD193" s="294" t="s">
        <v>11</v>
      </c>
      <c r="CE193" s="295"/>
      <c r="CF193" s="294" t="s">
        <v>12</v>
      </c>
      <c r="CG193" s="295"/>
      <c r="CH193" s="297" t="s">
        <v>40</v>
      </c>
      <c r="CI193" s="298"/>
      <c r="CJ193" s="294" t="s">
        <v>41</v>
      </c>
      <c r="CK193" s="295"/>
    </row>
    <row r="194" spans="1:89" ht="15" thickTop="1" thickBot="1" x14ac:dyDescent="0.2">
      <c r="A194" s="293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3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3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4" thickTop="1" x14ac:dyDescent="0.15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496</v>
      </c>
      <c r="AG195" s="186">
        <f t="shared" ref="AG195:AV196" si="2278">SUMIF($A$9:$A$32,$AE195,C$195:C$218)</f>
        <v>303</v>
      </c>
      <c r="AH195" s="127">
        <f t="shared" si="2278"/>
        <v>247</v>
      </c>
      <c r="AI195" s="180">
        <f t="shared" si="2278"/>
        <v>244</v>
      </c>
      <c r="AJ195" s="126">
        <f t="shared" si="2278"/>
        <v>454</v>
      </c>
      <c r="AK195" s="128">
        <f t="shared" si="2278"/>
        <v>272</v>
      </c>
      <c r="AL195" s="127">
        <f t="shared" si="2278"/>
        <v>491</v>
      </c>
      <c r="AM195" s="180">
        <f t="shared" si="2278"/>
        <v>441</v>
      </c>
      <c r="AN195" s="126">
        <f t="shared" si="2278"/>
        <v>89</v>
      </c>
      <c r="AO195" s="128">
        <f t="shared" si="2278"/>
        <v>218</v>
      </c>
      <c r="AP195" s="127">
        <f t="shared" si="2278"/>
        <v>169</v>
      </c>
      <c r="AQ195" s="126">
        <f t="shared" si="2278"/>
        <v>354</v>
      </c>
      <c r="AR195" s="179">
        <f t="shared" si="2278"/>
        <v>510</v>
      </c>
      <c r="AS195" s="181">
        <f t="shared" si="2278"/>
        <v>599</v>
      </c>
      <c r="AT195" s="126">
        <f t="shared" si="2278"/>
        <v>360</v>
      </c>
      <c r="AU195" s="128">
        <f t="shared" si="2278"/>
        <v>292</v>
      </c>
      <c r="AV195" s="127">
        <f t="shared" si="2278"/>
        <v>439</v>
      </c>
      <c r="AW195" s="180">
        <f t="shared" ref="AW195:BE196" si="2279">SUMIF($A$9:$A$32,$AE195,S$195:S$218)</f>
        <v>258</v>
      </c>
      <c r="AX195" s="126">
        <f t="shared" si="2279"/>
        <v>55</v>
      </c>
      <c r="AY195" s="128">
        <f t="shared" si="2279"/>
        <v>141</v>
      </c>
      <c r="AZ195" s="127">
        <f t="shared" si="2279"/>
        <v>289</v>
      </c>
      <c r="BA195" s="180">
        <f t="shared" si="2279"/>
        <v>318</v>
      </c>
      <c r="BB195" s="126">
        <f t="shared" si="2279"/>
        <v>306</v>
      </c>
      <c r="BC195" s="128">
        <f t="shared" si="2279"/>
        <v>286</v>
      </c>
      <c r="BD195" s="184">
        <f t="shared" si="2279"/>
        <v>469</v>
      </c>
      <c r="BE195" s="185">
        <f t="shared" si="2279"/>
        <v>536</v>
      </c>
      <c r="BF195" s="170">
        <f>AF195+AH195+AJ195+AL195+AN195+AP195+AR195+AT195+AV195+AX195+AZ195+BB195+BD195</f>
        <v>4374</v>
      </c>
      <c r="BG195" s="171">
        <f>AG195+AI195+AK195+AM195+AO195+AQ195+AS195+AU195+AW195+AY195+BA195+BC195+BE195</f>
        <v>4262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15">
      <c r="A196" s="137" t="s">
        <v>17</v>
      </c>
      <c r="B196" s="189">
        <v>169</v>
      </c>
      <c r="C196" s="190">
        <v>0</v>
      </c>
      <c r="D196" s="191">
        <v>100</v>
      </c>
      <c r="E196" s="192">
        <v>0</v>
      </c>
      <c r="F196" s="189">
        <v>217</v>
      </c>
      <c r="G196" s="193">
        <v>5</v>
      </c>
      <c r="H196" s="191">
        <v>195</v>
      </c>
      <c r="I196" s="192">
        <v>17</v>
      </c>
      <c r="J196" s="189">
        <v>8</v>
      </c>
      <c r="K196" s="193">
        <v>4</v>
      </c>
      <c r="L196" s="191">
        <v>8</v>
      </c>
      <c r="M196" s="189">
        <v>10</v>
      </c>
      <c r="N196" s="194">
        <v>51</v>
      </c>
      <c r="O196" s="195">
        <v>27</v>
      </c>
      <c r="P196" s="189">
        <v>20</v>
      </c>
      <c r="Q196" s="193">
        <v>0</v>
      </c>
      <c r="R196" s="191">
        <v>6</v>
      </c>
      <c r="S196" s="192">
        <v>0</v>
      </c>
      <c r="T196" s="189">
        <v>0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774</v>
      </c>
      <c r="AC196" s="173">
        <f t="shared" ref="AC196:AC215" si="2308">SUM(C196,E196,G196,I196,K196,M196,O196,Q196,S196,U196,W196,Y196,AA196)</f>
        <v>63</v>
      </c>
      <c r="AE196" s="277" t="str">
        <f>$AE$10</f>
        <v>08:00 - 08:59</v>
      </c>
      <c r="AF196" s="126">
        <f>SUMIF($A$9:$A$32,$AE196,B$195:B$218)</f>
        <v>483</v>
      </c>
      <c r="AG196" s="190">
        <f t="shared" si="2278"/>
        <v>340</v>
      </c>
      <c r="AH196" s="191">
        <f t="shared" si="2278"/>
        <v>238</v>
      </c>
      <c r="AI196" s="192">
        <f t="shared" si="2278"/>
        <v>227</v>
      </c>
      <c r="AJ196" s="278">
        <f t="shared" si="2278"/>
        <v>313</v>
      </c>
      <c r="AK196" s="193">
        <f t="shared" si="2278"/>
        <v>201</v>
      </c>
      <c r="AL196" s="191">
        <f t="shared" si="2278"/>
        <v>557</v>
      </c>
      <c r="AM196" s="192">
        <f t="shared" si="2278"/>
        <v>436</v>
      </c>
      <c r="AN196" s="278">
        <f t="shared" si="2278"/>
        <v>77</v>
      </c>
      <c r="AO196" s="193">
        <f t="shared" si="2278"/>
        <v>188</v>
      </c>
      <c r="AP196" s="191">
        <f t="shared" si="2278"/>
        <v>176</v>
      </c>
      <c r="AQ196" s="278">
        <f t="shared" si="2278"/>
        <v>333</v>
      </c>
      <c r="AR196" s="194">
        <f t="shared" si="2278"/>
        <v>471</v>
      </c>
      <c r="AS196" s="195">
        <f t="shared" si="2278"/>
        <v>602</v>
      </c>
      <c r="AT196" s="278">
        <f t="shared" si="2278"/>
        <v>352</v>
      </c>
      <c r="AU196" s="193">
        <f t="shared" si="2278"/>
        <v>278</v>
      </c>
      <c r="AV196" s="191">
        <f t="shared" si="2278"/>
        <v>441</v>
      </c>
      <c r="AW196" s="192">
        <f t="shared" si="2279"/>
        <v>289</v>
      </c>
      <c r="AX196" s="278">
        <f t="shared" si="2279"/>
        <v>50</v>
      </c>
      <c r="AY196" s="193">
        <f t="shared" si="2279"/>
        <v>130</v>
      </c>
      <c r="AZ196" s="191">
        <f t="shared" si="2279"/>
        <v>240</v>
      </c>
      <c r="BA196" s="192">
        <f t="shared" si="2279"/>
        <v>404</v>
      </c>
      <c r="BB196" s="278">
        <f t="shared" si="2279"/>
        <v>280</v>
      </c>
      <c r="BC196" s="193">
        <f t="shared" si="2279"/>
        <v>292</v>
      </c>
      <c r="BD196" s="191">
        <f t="shared" si="2279"/>
        <v>507</v>
      </c>
      <c r="BE196" s="278">
        <f t="shared" si="2279"/>
        <v>523</v>
      </c>
      <c r="BF196" s="172">
        <f>SUM(AF196,AH196,AJ196,AL196,AN196,AP196,AR196,AT196,AV196,AX196,AZ196,BB196,BD196)</f>
        <v>4185</v>
      </c>
      <c r="BG196" s="173">
        <f>SUM(AG196,AI196,AK196,AM196,AO196,AQ196,AS196,AU196,AW196,AY196,BA196,BC196,BE196)</f>
        <v>4243</v>
      </c>
      <c r="BI196" s="137" t="s">
        <v>17</v>
      </c>
      <c r="BJ196" s="129">
        <f>B196/B219</f>
        <v>2.6484876978530011E-2</v>
      </c>
      <c r="BK196" s="130">
        <f t="shared" ref="BK196" si="2309">C196/C219</f>
        <v>0</v>
      </c>
      <c r="BL196" s="131">
        <f t="shared" ref="BL196" si="2310">D196/D219</f>
        <v>2.7487630566245189E-2</v>
      </c>
      <c r="BM196" s="132">
        <f t="shared" ref="BM196" si="2311">E196/E219</f>
        <v>0</v>
      </c>
      <c r="BN196" s="129">
        <f t="shared" ref="BN196" si="2312">F196/F219</f>
        <v>3.7336545079146591E-2</v>
      </c>
      <c r="BO196" s="130">
        <f t="shared" ref="BO196" si="2313">G196/G219</f>
        <v>1.067463706233988E-3</v>
      </c>
      <c r="BP196" s="131">
        <f t="shared" ref="BP196" si="2314">H196/H219</f>
        <v>2.2745829931179285E-2</v>
      </c>
      <c r="BQ196" s="132">
        <f t="shared" ref="BQ196" si="2315">I196/I219</f>
        <v>2.1021392358105601E-3</v>
      </c>
      <c r="BR196" s="129">
        <f t="shared" ref="BR196" si="2316">J196/J219</f>
        <v>4.2941492216854536E-3</v>
      </c>
      <c r="BS196" s="130">
        <f t="shared" ref="BS196" si="2317">K196/K219</f>
        <v>2.4660912453760789E-3</v>
      </c>
      <c r="BT196" s="131">
        <f t="shared" ref="BT196" si="2318">L196/L219</f>
        <v>2.1069265209375824E-3</v>
      </c>
      <c r="BU196" s="129">
        <f t="shared" ref="BU196" si="2319">M196/M219</f>
        <v>2.722570106180234E-3</v>
      </c>
      <c r="BV196" s="133">
        <f t="shared" ref="BV196" si="2320">N196/N219</f>
        <v>6.7792104213744517E-3</v>
      </c>
      <c r="BW196" s="134">
        <f t="shared" ref="BW196" si="2321">O196/O219</f>
        <v>3.5937707972847066E-3</v>
      </c>
      <c r="BX196" s="129">
        <f t="shared" ref="BX196" si="2322">P196/P219</f>
        <v>4.7225501770956314E-3</v>
      </c>
      <c r="BY196" s="130">
        <f t="shared" ref="BY196" si="2323">Q196/Q219</f>
        <v>0</v>
      </c>
      <c r="BZ196" s="131">
        <f t="shared" ref="BZ196" si="2324">R196/R219</f>
        <v>1.2229922543823889E-3</v>
      </c>
      <c r="CA196" s="132">
        <f t="shared" ref="CA196" si="2325">S196/S219</f>
        <v>0</v>
      </c>
      <c r="CB196" s="129">
        <f t="shared" ref="CB196" si="2326">T196/T219</f>
        <v>0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1.2177086938736981E-2</v>
      </c>
      <c r="CK196" s="136">
        <f t="shared" ref="CK196" si="2335">AC196/AC219</f>
        <v>9.9340881137847297E-4</v>
      </c>
    </row>
    <row r="197" spans="1:89" ht="14" thickBot="1" x14ac:dyDescent="0.2">
      <c r="A197" s="146" t="s">
        <v>18</v>
      </c>
      <c r="B197" s="196">
        <v>539</v>
      </c>
      <c r="C197" s="197">
        <v>1</v>
      </c>
      <c r="D197" s="198">
        <v>246</v>
      </c>
      <c r="E197" s="199">
        <v>6</v>
      </c>
      <c r="F197" s="196">
        <v>535</v>
      </c>
      <c r="G197" s="200">
        <v>10</v>
      </c>
      <c r="H197" s="198">
        <v>485</v>
      </c>
      <c r="I197" s="199">
        <v>87</v>
      </c>
      <c r="J197" s="196">
        <v>36</v>
      </c>
      <c r="K197" s="200">
        <v>34</v>
      </c>
      <c r="L197" s="198">
        <v>69</v>
      </c>
      <c r="M197" s="196">
        <v>122</v>
      </c>
      <c r="N197" s="201">
        <v>299</v>
      </c>
      <c r="O197" s="202">
        <v>267</v>
      </c>
      <c r="P197" s="196">
        <v>162</v>
      </c>
      <c r="Q197" s="200">
        <v>245</v>
      </c>
      <c r="R197" s="198">
        <v>187</v>
      </c>
      <c r="S197" s="199">
        <v>183</v>
      </c>
      <c r="T197" s="196">
        <v>19</v>
      </c>
      <c r="U197" s="200">
        <v>71</v>
      </c>
      <c r="V197" s="198">
        <v>145</v>
      </c>
      <c r="W197" s="199">
        <v>279</v>
      </c>
      <c r="X197" s="196">
        <v>123</v>
      </c>
      <c r="Y197" s="200">
        <v>144</v>
      </c>
      <c r="Z197" s="198">
        <v>494</v>
      </c>
      <c r="AA197" s="196">
        <v>321</v>
      </c>
      <c r="AB197" s="172">
        <f t="shared" si="2307"/>
        <v>3339</v>
      </c>
      <c r="AC197" s="173">
        <f t="shared" si="2308"/>
        <v>1770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8.4469518884187425E-2</v>
      </c>
      <c r="BK197" s="130">
        <f t="shared" ref="BK197" si="2336">C197/C219</f>
        <v>1.6012810248198559E-4</v>
      </c>
      <c r="BL197" s="131">
        <f t="shared" ref="BL197" si="2337">D197/D219</f>
        <v>6.7619571192963163E-2</v>
      </c>
      <c r="BM197" s="132">
        <f t="shared" ref="BM197" si="2338">E197/E219</f>
        <v>1.5353121801432957E-3</v>
      </c>
      <c r="BN197" s="129">
        <f t="shared" ref="BN197" si="2339">F197/F219</f>
        <v>9.2050929112181698E-2</v>
      </c>
      <c r="BO197" s="130">
        <f t="shared" ref="BO197" si="2340">G197/G219</f>
        <v>2.134927412467976E-3</v>
      </c>
      <c r="BP197" s="131">
        <f t="shared" ref="BP197" si="2341">H197/H219</f>
        <v>5.6572961623702324E-2</v>
      </c>
      <c r="BQ197" s="132">
        <f t="shared" ref="BQ197" si="2342">I197/I219</f>
        <v>1.0758006677383455E-2</v>
      </c>
      <c r="BR197" s="129">
        <f t="shared" ref="BR197" si="2343">J197/J219</f>
        <v>1.932367149758454E-2</v>
      </c>
      <c r="BS197" s="130">
        <f t="shared" ref="BS197" si="2344">K197/K219</f>
        <v>2.096177558569667E-2</v>
      </c>
      <c r="BT197" s="131">
        <f t="shared" ref="BT197" si="2345">L197/L219</f>
        <v>1.8172241243086647E-2</v>
      </c>
      <c r="BU197" s="129">
        <f t="shared" ref="BU197" si="2346">M197/M219</f>
        <v>3.3215355295398853E-2</v>
      </c>
      <c r="BV197" s="133">
        <f t="shared" ref="BV197" si="2347">N197/N219</f>
        <v>3.9744782666489432E-2</v>
      </c>
      <c r="BW197" s="134">
        <f t="shared" ref="BW197" si="2348">O197/O219</f>
        <v>3.5538400106482099E-2</v>
      </c>
      <c r="BX197" s="129">
        <f t="shared" ref="BX197" si="2349">P197/P219</f>
        <v>3.8252656434474619E-2</v>
      </c>
      <c r="BY197" s="130">
        <f t="shared" ref="BY197" si="2350">Q197/Q219</f>
        <v>5.7660626029654036E-2</v>
      </c>
      <c r="BZ197" s="131">
        <f t="shared" ref="BZ197" si="2351">R197/R219</f>
        <v>3.811659192825112E-2</v>
      </c>
      <c r="CA197" s="132">
        <f t="shared" ref="CA197" si="2352">S197/S219</f>
        <v>3.410361535594484E-2</v>
      </c>
      <c r="CB197" s="129">
        <f t="shared" ref="CB197" si="2353">T197/T219</f>
        <v>1.7148014440433214E-2</v>
      </c>
      <c r="CC197" s="130">
        <f t="shared" ref="CC197" si="2354">U197/U219</f>
        <v>6.5801668211306771E-2</v>
      </c>
      <c r="CD197" s="131">
        <f t="shared" ref="CD197" si="2355">V197/V219</f>
        <v>2.8930566640063847E-2</v>
      </c>
      <c r="CE197" s="132">
        <f t="shared" ref="CE197" si="2356">W197/W219</f>
        <v>5.7113613101330604E-2</v>
      </c>
      <c r="CF197" s="129">
        <f t="shared" ref="CF197" si="2357">X197/X219</f>
        <v>3.3763381828163602E-2</v>
      </c>
      <c r="CG197" s="130">
        <f t="shared" ref="CG197" si="2358">Y197/Y219</f>
        <v>4.6982055464926592E-2</v>
      </c>
      <c r="CH197" s="131">
        <f t="shared" ref="CH197" si="2359">Z197/Z219</f>
        <v>6.9862819968887005E-2</v>
      </c>
      <c r="CI197" s="129">
        <f t="shared" ref="CI197" si="2360">AA197/AA219</f>
        <v>3.5500995355009952E-2</v>
      </c>
      <c r="CJ197" s="135">
        <f t="shared" ref="CJ197" si="2361">AB197/AB219</f>
        <v>5.2531386677574649E-2</v>
      </c>
      <c r="CK197" s="136">
        <f t="shared" ref="CK197" si="2362">AC197/AC219</f>
        <v>2.7910057081585671E-2</v>
      </c>
    </row>
    <row r="198" spans="1:89" ht="15" thickTop="1" thickBot="1" x14ac:dyDescent="0.2">
      <c r="A198" s="137" t="s">
        <v>19</v>
      </c>
      <c r="B198" s="189">
        <v>580</v>
      </c>
      <c r="C198" s="190">
        <v>216</v>
      </c>
      <c r="D198" s="191">
        <v>282</v>
      </c>
      <c r="E198" s="192">
        <v>217</v>
      </c>
      <c r="F198" s="189">
        <v>342</v>
      </c>
      <c r="G198" s="193">
        <v>229</v>
      </c>
      <c r="H198" s="191">
        <v>485</v>
      </c>
      <c r="I198" s="192">
        <v>399</v>
      </c>
      <c r="J198" s="189">
        <v>80</v>
      </c>
      <c r="K198" s="193">
        <v>156</v>
      </c>
      <c r="L198" s="191">
        <v>129</v>
      </c>
      <c r="M198" s="189">
        <v>310</v>
      </c>
      <c r="N198" s="194">
        <v>439</v>
      </c>
      <c r="O198" s="195">
        <v>498</v>
      </c>
      <c r="P198" s="189">
        <v>359</v>
      </c>
      <c r="Q198" s="193">
        <v>331</v>
      </c>
      <c r="R198" s="191">
        <v>369</v>
      </c>
      <c r="S198" s="192">
        <v>249</v>
      </c>
      <c r="T198" s="189">
        <v>25</v>
      </c>
      <c r="U198" s="193">
        <v>132</v>
      </c>
      <c r="V198" s="191">
        <v>269</v>
      </c>
      <c r="W198" s="192">
        <v>352</v>
      </c>
      <c r="X198" s="189">
        <v>252</v>
      </c>
      <c r="Y198" s="193">
        <v>261</v>
      </c>
      <c r="Z198" s="191">
        <v>482</v>
      </c>
      <c r="AA198" s="189">
        <v>518</v>
      </c>
      <c r="AB198" s="172">
        <f t="shared" si="2307"/>
        <v>4093</v>
      </c>
      <c r="AC198" s="173">
        <f t="shared" si="2308"/>
        <v>3868</v>
      </c>
      <c r="AE198" s="269" t="s">
        <v>13</v>
      </c>
      <c r="AF198" s="20">
        <f t="shared" ref="AF198:BG198" si="2363">SUM(AF195:AF197)</f>
        <v>979</v>
      </c>
      <c r="AG198" s="21">
        <f t="shared" si="2363"/>
        <v>643</v>
      </c>
      <c r="AH198" s="20">
        <f t="shared" si="2363"/>
        <v>485</v>
      </c>
      <c r="AI198" s="21">
        <f t="shared" si="2363"/>
        <v>471</v>
      </c>
      <c r="AJ198" s="20">
        <f t="shared" si="2363"/>
        <v>767</v>
      </c>
      <c r="AK198" s="21">
        <f t="shared" si="2363"/>
        <v>473</v>
      </c>
      <c r="AL198" s="20">
        <f t="shared" si="2363"/>
        <v>1048</v>
      </c>
      <c r="AM198" s="21">
        <f t="shared" si="2363"/>
        <v>877</v>
      </c>
      <c r="AN198" s="20">
        <f t="shared" si="2363"/>
        <v>166</v>
      </c>
      <c r="AO198" s="21">
        <f t="shared" si="2363"/>
        <v>406</v>
      </c>
      <c r="AP198" s="20">
        <f t="shared" si="2363"/>
        <v>345</v>
      </c>
      <c r="AQ198" s="21">
        <f t="shared" si="2363"/>
        <v>687</v>
      </c>
      <c r="AR198" s="20">
        <f t="shared" si="2363"/>
        <v>981</v>
      </c>
      <c r="AS198" s="21">
        <f t="shared" si="2363"/>
        <v>1201</v>
      </c>
      <c r="AT198" s="20">
        <f t="shared" si="2363"/>
        <v>712</v>
      </c>
      <c r="AU198" s="21">
        <f t="shared" si="2363"/>
        <v>570</v>
      </c>
      <c r="AV198" s="20">
        <f t="shared" si="2363"/>
        <v>880</v>
      </c>
      <c r="AW198" s="21">
        <f t="shared" si="2363"/>
        <v>547</v>
      </c>
      <c r="AX198" s="20">
        <f t="shared" si="2363"/>
        <v>105</v>
      </c>
      <c r="AY198" s="21">
        <f t="shared" si="2363"/>
        <v>271</v>
      </c>
      <c r="AZ198" s="20">
        <f t="shared" si="2363"/>
        <v>529</v>
      </c>
      <c r="BA198" s="21">
        <f t="shared" si="2363"/>
        <v>722</v>
      </c>
      <c r="BB198" s="20">
        <f t="shared" si="2363"/>
        <v>586</v>
      </c>
      <c r="BC198" s="21">
        <f t="shared" si="2363"/>
        <v>578</v>
      </c>
      <c r="BD198" s="20">
        <f t="shared" si="2363"/>
        <v>976</v>
      </c>
      <c r="BE198" s="21">
        <f t="shared" si="2363"/>
        <v>1059</v>
      </c>
      <c r="BF198" s="174">
        <f t="shared" si="2363"/>
        <v>8559</v>
      </c>
      <c r="BG198" s="175">
        <f t="shared" si="2363"/>
        <v>8505</v>
      </c>
      <c r="BI198" s="137" t="s">
        <v>19</v>
      </c>
      <c r="BJ198" s="129">
        <f>B198/B219</f>
        <v>9.0894844068327846E-2</v>
      </c>
      <c r="BK198" s="130">
        <f t="shared" ref="BK198" si="2364">C198/C219</f>
        <v>3.4587670136108889E-2</v>
      </c>
      <c r="BL198" s="131">
        <f t="shared" ref="BL198" si="2365">D198/D219</f>
        <v>7.7515118196811436E-2</v>
      </c>
      <c r="BM198" s="132">
        <f t="shared" ref="BM198" si="2366">E198/E219</f>
        <v>5.5527123848515866E-2</v>
      </c>
      <c r="BN198" s="129">
        <f t="shared" ref="BN198" si="2367">F198/F219</f>
        <v>5.8843771507226431E-2</v>
      </c>
      <c r="BO198" s="130">
        <f t="shared" ref="BO198" si="2368">G198/G219</f>
        <v>4.8889837745516654E-2</v>
      </c>
      <c r="BP198" s="131">
        <f t="shared" ref="BP198" si="2369">H198/H219</f>
        <v>5.6572961623702324E-2</v>
      </c>
      <c r="BQ198" s="132">
        <f t="shared" ref="BQ198" si="2370">I198/I219</f>
        <v>4.9338444416965499E-2</v>
      </c>
      <c r="BR198" s="129">
        <f t="shared" ref="BR198" si="2371">J198/J219</f>
        <v>4.2941492216854539E-2</v>
      </c>
      <c r="BS198" s="130">
        <f t="shared" ref="BS198" si="2372">K198/K219</f>
        <v>9.6177558569667074E-2</v>
      </c>
      <c r="BT198" s="131">
        <f t="shared" ref="BT198" si="2373">L198/L219</f>
        <v>3.3974190150118516E-2</v>
      </c>
      <c r="BU198" s="129">
        <f t="shared" ref="BU198" si="2374">M198/M219</f>
        <v>8.4399673291587263E-2</v>
      </c>
      <c r="BV198" s="133">
        <f t="shared" ref="BV198" si="2375">N198/N219</f>
        <v>5.8354379901634987E-2</v>
      </c>
      <c r="BW198" s="134">
        <f t="shared" ref="BW198" si="2376">O198/O219</f>
        <v>6.6285105816584589E-2</v>
      </c>
      <c r="BX198" s="129">
        <f t="shared" ref="BX198" si="2377">P198/P219</f>
        <v>8.4769775678866593E-2</v>
      </c>
      <c r="BY198" s="130">
        <f t="shared" ref="BY198" si="2378">Q198/Q219</f>
        <v>7.790068251353259E-2</v>
      </c>
      <c r="BZ198" s="131">
        <f t="shared" ref="BZ198" si="2379">R198/R219</f>
        <v>7.5214023644516917E-2</v>
      </c>
      <c r="CA198" s="132">
        <f t="shared" ref="CA198" si="2380">S198/S219</f>
        <v>4.6403279910547893E-2</v>
      </c>
      <c r="CB198" s="129">
        <f t="shared" ref="CB198" si="2381">T198/T219</f>
        <v>2.2563176895306861E-2</v>
      </c>
      <c r="CC198" s="130">
        <f t="shared" ref="CC198" si="2382">U198/U219</f>
        <v>0.12233549582947173</v>
      </c>
      <c r="CD198" s="131">
        <f t="shared" ref="CD198" si="2383">V198/V219</f>
        <v>5.3671189146049479E-2</v>
      </c>
      <c r="CE198" s="132">
        <f t="shared" ref="CE198" si="2384">W198/W219</f>
        <v>7.2057318321392019E-2</v>
      </c>
      <c r="CF198" s="129">
        <f t="shared" ref="CF198" si="2385">X198/X219</f>
        <v>6.9173757891847376E-2</v>
      </c>
      <c r="CG198" s="130">
        <f t="shared" ref="CG198" si="2386">Y198/Y219</f>
        <v>8.515497553017945E-2</v>
      </c>
      <c r="CH198" s="131">
        <f t="shared" ref="CH198" si="2387">Z198/Z219</f>
        <v>6.8165747419035499E-2</v>
      </c>
      <c r="CI198" s="129">
        <f t="shared" ref="CI198" si="2388">AA198/AA219</f>
        <v>5.7288210572882109E-2</v>
      </c>
      <c r="CJ198" s="135">
        <f t="shared" ref="CJ198" si="2389">AB198/AB219</f>
        <v>6.4393820207041944E-2</v>
      </c>
      <c r="CK198" s="136">
        <f t="shared" ref="CK198" si="2390">AC198/AC219</f>
        <v>6.099214733987196E-2</v>
      </c>
    </row>
    <row r="199" spans="1:89" ht="14" thickTop="1" x14ac:dyDescent="0.15">
      <c r="A199" s="146" t="s">
        <v>20</v>
      </c>
      <c r="B199" s="196">
        <v>496</v>
      </c>
      <c r="C199" s="197">
        <v>303</v>
      </c>
      <c r="D199" s="198">
        <v>247</v>
      </c>
      <c r="E199" s="199">
        <v>244</v>
      </c>
      <c r="F199" s="196">
        <v>454</v>
      </c>
      <c r="G199" s="200">
        <v>272</v>
      </c>
      <c r="H199" s="198">
        <v>491</v>
      </c>
      <c r="I199" s="199">
        <v>441</v>
      </c>
      <c r="J199" s="196">
        <v>89</v>
      </c>
      <c r="K199" s="200">
        <v>218</v>
      </c>
      <c r="L199" s="198">
        <v>169</v>
      </c>
      <c r="M199" s="196">
        <v>354</v>
      </c>
      <c r="N199" s="201">
        <v>510</v>
      </c>
      <c r="O199" s="202">
        <v>599</v>
      </c>
      <c r="P199" s="196">
        <v>360</v>
      </c>
      <c r="Q199" s="200">
        <v>292</v>
      </c>
      <c r="R199" s="198">
        <v>439</v>
      </c>
      <c r="S199" s="199">
        <v>258</v>
      </c>
      <c r="T199" s="196">
        <v>55</v>
      </c>
      <c r="U199" s="200">
        <v>141</v>
      </c>
      <c r="V199" s="198">
        <v>289</v>
      </c>
      <c r="W199" s="199">
        <v>318</v>
      </c>
      <c r="X199" s="196">
        <v>306</v>
      </c>
      <c r="Y199" s="200">
        <v>286</v>
      </c>
      <c r="Z199" s="198">
        <v>469</v>
      </c>
      <c r="AA199" s="196">
        <v>536</v>
      </c>
      <c r="AB199" s="172">
        <f t="shared" si="2307"/>
        <v>4374</v>
      </c>
      <c r="AC199" s="173">
        <f t="shared" si="2308"/>
        <v>4262</v>
      </c>
      <c r="BI199" s="146" t="s">
        <v>20</v>
      </c>
      <c r="BJ199" s="129">
        <f>B199/B219</f>
        <v>7.7730763203259681E-2</v>
      </c>
      <c r="BK199" s="130">
        <f t="shared" ref="BK199" si="2391">C199/C219</f>
        <v>4.8518815052041635E-2</v>
      </c>
      <c r="BL199" s="131">
        <f t="shared" ref="BL199" si="2392">D199/D219</f>
        <v>6.7894447498625624E-2</v>
      </c>
      <c r="BM199" s="132">
        <f t="shared" ref="BM199" si="2393">E199/E219</f>
        <v>6.2436028659160696E-2</v>
      </c>
      <c r="BN199" s="129">
        <f t="shared" ref="BN199" si="2394">F199/F219</f>
        <v>7.8114246386785963E-2</v>
      </c>
      <c r="BO199" s="130">
        <f t="shared" ref="BO199" si="2395">G199/G219</f>
        <v>5.8070025619128947E-2</v>
      </c>
      <c r="BP199" s="131">
        <f t="shared" ref="BP199" si="2396">H199/H219</f>
        <v>5.7272833313892456E-2</v>
      </c>
      <c r="BQ199" s="132">
        <f t="shared" ref="BQ199" si="2397">I199/I219</f>
        <v>5.4531964881909235E-2</v>
      </c>
      <c r="BR199" s="129">
        <f t="shared" ref="BR199" si="2398">J199/J219</f>
        <v>4.7772410091250668E-2</v>
      </c>
      <c r="BS199" s="130">
        <f t="shared" ref="BS199" si="2399">K199/K219</f>
        <v>0.13440197287299629</v>
      </c>
      <c r="BT199" s="131">
        <f t="shared" ref="BT199" si="2400">L199/L219</f>
        <v>4.4508822754806429E-2</v>
      </c>
      <c r="BU199" s="129">
        <f t="shared" ref="BU199" si="2401">M199/M219</f>
        <v>9.6378981758780291E-2</v>
      </c>
      <c r="BV199" s="133">
        <f t="shared" ref="BV199" si="2402">N199/N219</f>
        <v>6.7792104213744514E-2</v>
      </c>
      <c r="BW199" s="134">
        <f t="shared" ref="BW199" si="2403">O199/O219</f>
        <v>7.9728470650871824E-2</v>
      </c>
      <c r="BX199" s="129">
        <f t="shared" ref="BX199" si="2404">P199/P219</f>
        <v>8.5005903187721374E-2</v>
      </c>
      <c r="BY199" s="130">
        <f t="shared" ref="BY199" si="2405">Q199/Q219</f>
        <v>6.8722052247587664E-2</v>
      </c>
      <c r="BZ199" s="131">
        <f t="shared" ref="BZ199" si="2406">R199/R219</f>
        <v>8.9482266612311456E-2</v>
      </c>
      <c r="CA199" s="132">
        <f t="shared" ref="CA199" si="2407">S199/S219</f>
        <v>4.8080506895266495E-2</v>
      </c>
      <c r="CB199" s="129">
        <f t="shared" ref="CB199" si="2408">T199/T219</f>
        <v>4.9638989169675088E-2</v>
      </c>
      <c r="CC199" s="130">
        <f t="shared" ref="CC199" si="2409">U199/U219</f>
        <v>0.13067655236329936</v>
      </c>
      <c r="CD199" s="131">
        <f t="shared" ref="CD199" si="2410">V199/V219</f>
        <v>5.7661612130885873E-2</v>
      </c>
      <c r="CE199" s="132">
        <f t="shared" ref="CE199" si="2411">W199/W219</f>
        <v>6.5097236438075745E-2</v>
      </c>
      <c r="CF199" s="129">
        <f t="shared" ref="CF199" si="2412">X199/X219</f>
        <v>8.3996706011528963E-2</v>
      </c>
      <c r="CG199" s="130">
        <f t="shared" ref="CG199" si="2413">Y199/Y219</f>
        <v>9.3311582381729194E-2</v>
      </c>
      <c r="CH199" s="131">
        <f t="shared" ref="CH199" si="2414">Z199/Z219</f>
        <v>6.6327252156696367E-2</v>
      </c>
      <c r="CI199" s="129">
        <f t="shared" ref="CI199" si="2415">AA199/AA219</f>
        <v>5.9278920592789205E-2</v>
      </c>
      <c r="CJ199" s="135">
        <f t="shared" ref="CJ199" si="2416">AB199/AB219</f>
        <v>6.8814700607281079E-2</v>
      </c>
      <c r="CK199" s="136">
        <f t="shared" ref="CK199" si="2417">AC199/AC219</f>
        <v>6.7204894509445265E-2</v>
      </c>
    </row>
    <row r="200" spans="1:89" ht="14" thickBot="1" x14ac:dyDescent="0.2">
      <c r="A200" s="137" t="s">
        <v>21</v>
      </c>
      <c r="B200" s="189">
        <v>483</v>
      </c>
      <c r="C200" s="190">
        <v>340</v>
      </c>
      <c r="D200" s="191">
        <v>238</v>
      </c>
      <c r="E200" s="192">
        <v>227</v>
      </c>
      <c r="F200" s="189">
        <v>313</v>
      </c>
      <c r="G200" s="193">
        <v>201</v>
      </c>
      <c r="H200" s="191">
        <v>557</v>
      </c>
      <c r="I200" s="192">
        <v>436</v>
      </c>
      <c r="J200" s="189">
        <v>77</v>
      </c>
      <c r="K200" s="193">
        <v>188</v>
      </c>
      <c r="L200" s="191">
        <v>176</v>
      </c>
      <c r="M200" s="189">
        <v>333</v>
      </c>
      <c r="N200" s="194">
        <v>471</v>
      </c>
      <c r="O200" s="195">
        <v>602</v>
      </c>
      <c r="P200" s="189">
        <v>352</v>
      </c>
      <c r="Q200" s="193">
        <v>278</v>
      </c>
      <c r="R200" s="191">
        <v>441</v>
      </c>
      <c r="S200" s="192">
        <v>289</v>
      </c>
      <c r="T200" s="189">
        <v>50</v>
      </c>
      <c r="U200" s="193">
        <v>130</v>
      </c>
      <c r="V200" s="191">
        <v>240</v>
      </c>
      <c r="W200" s="192">
        <v>404</v>
      </c>
      <c r="X200" s="189">
        <v>280</v>
      </c>
      <c r="Y200" s="193">
        <v>292</v>
      </c>
      <c r="Z200" s="191">
        <v>507</v>
      </c>
      <c r="AA200" s="189">
        <v>523</v>
      </c>
      <c r="AB200" s="172">
        <f t="shared" si="2307"/>
        <v>4185</v>
      </c>
      <c r="AC200" s="173">
        <f t="shared" si="2308"/>
        <v>4243</v>
      </c>
      <c r="AE200" s="272" t="s">
        <v>85</v>
      </c>
      <c r="BI200" s="137" t="s">
        <v>21</v>
      </c>
      <c r="BJ200" s="129">
        <f>B200/B219</f>
        <v>7.5693464974141977E-2</v>
      </c>
      <c r="BK200" s="130">
        <f t="shared" ref="BK200" si="2418">C200/C219</f>
        <v>5.44435548438751E-2</v>
      </c>
      <c r="BL200" s="131">
        <f t="shared" ref="BL200" si="2419">D200/D219</f>
        <v>6.5420560747663545E-2</v>
      </c>
      <c r="BM200" s="132">
        <f t="shared" ref="BM200" si="2420">E200/E219</f>
        <v>5.8085977482088026E-2</v>
      </c>
      <c r="BN200" s="129">
        <f t="shared" ref="BN200" si="2421">F200/F219</f>
        <v>5.3854094975911905E-2</v>
      </c>
      <c r="BO200" s="130">
        <f t="shared" ref="BO200" si="2422">G200/G219</f>
        <v>4.2912040990606318E-2</v>
      </c>
      <c r="BP200" s="131">
        <f t="shared" ref="BP200" si="2423">H200/H219</f>
        <v>6.49714219059839E-2</v>
      </c>
      <c r="BQ200" s="132">
        <f t="shared" ref="BQ200" si="2424">I200/I219</f>
        <v>5.3913688636082605E-2</v>
      </c>
      <c r="BR200" s="129">
        <f t="shared" ref="BR200" si="2425">J200/J219</f>
        <v>4.1331186258722494E-2</v>
      </c>
      <c r="BS200" s="130">
        <f t="shared" ref="BS200" si="2426">K200/K219</f>
        <v>0.11590628853267571</v>
      </c>
      <c r="BT200" s="131">
        <f t="shared" ref="BT200" si="2427">L200/L219</f>
        <v>4.6352383460626811E-2</v>
      </c>
      <c r="BU200" s="129">
        <f t="shared" ref="BU200" si="2428">M200/M219</f>
        <v>9.0661584535801795E-2</v>
      </c>
      <c r="BV200" s="133">
        <f t="shared" ref="BV200" si="2429">N200/N219</f>
        <v>6.2608002126811113E-2</v>
      </c>
      <c r="BW200" s="134">
        <f t="shared" ref="BW200" si="2430">O200/O219</f>
        <v>8.0127778517236792E-2</v>
      </c>
      <c r="BX200" s="129">
        <f t="shared" ref="BX200" si="2431">P200/P219</f>
        <v>8.3116883116883117E-2</v>
      </c>
      <c r="BY200" s="130">
        <f t="shared" ref="BY200" si="2432">Q200/Q219</f>
        <v>6.5427159331607435E-2</v>
      </c>
      <c r="BZ200" s="131">
        <f t="shared" ref="BZ200" si="2433">R200/R219</f>
        <v>8.9889930697105588E-2</v>
      </c>
      <c r="CA200" s="132">
        <f t="shared" ref="CA200" si="2434">S200/S219</f>
        <v>5.3857622064852777E-2</v>
      </c>
      <c r="CB200" s="129">
        <f t="shared" ref="CB200" si="2435">T200/T219</f>
        <v>4.5126353790613721E-2</v>
      </c>
      <c r="CC200" s="130">
        <f t="shared" ref="CC200" si="2436">U200/U219</f>
        <v>0.12048192771084337</v>
      </c>
      <c r="CD200" s="131">
        <f t="shared" ref="CD200" si="2437">V200/V219</f>
        <v>4.7885075818036714E-2</v>
      </c>
      <c r="CE200" s="132">
        <f t="shared" ref="CE200" si="2438">W200/W219</f>
        <v>8.2702149437052203E-2</v>
      </c>
      <c r="CF200" s="129">
        <f t="shared" ref="CF200" si="2439">X200/X219</f>
        <v>7.6859730990941538E-2</v>
      </c>
      <c r="CG200" s="130">
        <f t="shared" ref="CG200" si="2440">Y200/Y219</f>
        <v>9.5269168026101136E-2</v>
      </c>
      <c r="CH200" s="131">
        <f t="shared" ref="CH200" si="2441">Z200/Z219</f>
        <v>7.1701315231226137E-2</v>
      </c>
      <c r="CI200" s="129">
        <f t="shared" ref="CI200" si="2442">AA200/AA219</f>
        <v>5.7841185578411856E-2</v>
      </c>
      <c r="CJ200" s="135">
        <f t="shared" ref="CJ200" si="2443">AB200/AB219</f>
        <v>6.5841225889682511E-2</v>
      </c>
      <c r="CK200" s="136">
        <f t="shared" ref="CK200" si="2444">AC200/AC219</f>
        <v>6.690529502664859E-2</v>
      </c>
    </row>
    <row r="201" spans="1:89" ht="15" thickTop="1" thickBot="1" x14ac:dyDescent="0.2">
      <c r="A201" s="146" t="s">
        <v>22</v>
      </c>
      <c r="B201" s="196">
        <v>601</v>
      </c>
      <c r="C201" s="197">
        <v>492</v>
      </c>
      <c r="D201" s="198">
        <v>328</v>
      </c>
      <c r="E201" s="199">
        <v>181</v>
      </c>
      <c r="F201" s="196">
        <v>520</v>
      </c>
      <c r="G201" s="200">
        <v>224</v>
      </c>
      <c r="H201" s="198">
        <v>564</v>
      </c>
      <c r="I201" s="199">
        <v>479</v>
      </c>
      <c r="J201" s="196">
        <v>135</v>
      </c>
      <c r="K201" s="200">
        <v>184</v>
      </c>
      <c r="L201" s="198">
        <v>174</v>
      </c>
      <c r="M201" s="196">
        <v>383</v>
      </c>
      <c r="N201" s="201">
        <v>474</v>
      </c>
      <c r="O201" s="202">
        <v>660</v>
      </c>
      <c r="P201" s="196">
        <v>326</v>
      </c>
      <c r="Q201" s="200">
        <v>241</v>
      </c>
      <c r="R201" s="198">
        <v>377</v>
      </c>
      <c r="S201" s="199">
        <v>298</v>
      </c>
      <c r="T201" s="196">
        <v>44</v>
      </c>
      <c r="U201" s="200">
        <v>113</v>
      </c>
      <c r="V201" s="198">
        <v>214</v>
      </c>
      <c r="W201" s="199">
        <v>452</v>
      </c>
      <c r="X201" s="196">
        <v>244</v>
      </c>
      <c r="Y201" s="200">
        <v>249</v>
      </c>
      <c r="Z201" s="198">
        <v>462</v>
      </c>
      <c r="AA201" s="196">
        <v>482</v>
      </c>
      <c r="AB201" s="172">
        <f t="shared" si="2307"/>
        <v>4463</v>
      </c>
      <c r="AC201" s="173">
        <f t="shared" si="2308"/>
        <v>4438</v>
      </c>
      <c r="AE201" s="292" t="s">
        <v>0</v>
      </c>
      <c r="AF201" s="294" t="s">
        <v>1</v>
      </c>
      <c r="AG201" s="295"/>
      <c r="AH201" s="294" t="s">
        <v>2</v>
      </c>
      <c r="AI201" s="295"/>
      <c r="AJ201" s="294" t="s">
        <v>3</v>
      </c>
      <c r="AK201" s="295"/>
      <c r="AL201" s="294" t="s">
        <v>4</v>
      </c>
      <c r="AM201" s="295"/>
      <c r="AN201" s="294" t="s">
        <v>5</v>
      </c>
      <c r="AO201" s="295"/>
      <c r="AP201" s="294" t="s">
        <v>6</v>
      </c>
      <c r="AQ201" s="295"/>
      <c r="AR201" s="294" t="s">
        <v>7</v>
      </c>
      <c r="AS201" s="295"/>
      <c r="AT201" s="294" t="s">
        <v>8</v>
      </c>
      <c r="AU201" s="295"/>
      <c r="AV201" s="294" t="s">
        <v>9</v>
      </c>
      <c r="AW201" s="295"/>
      <c r="AX201" s="294" t="s">
        <v>10</v>
      </c>
      <c r="AY201" s="295"/>
      <c r="AZ201" s="294" t="s">
        <v>11</v>
      </c>
      <c r="BA201" s="295"/>
      <c r="BB201" s="294" t="s">
        <v>12</v>
      </c>
      <c r="BC201" s="295"/>
      <c r="BD201" s="297" t="s">
        <v>40</v>
      </c>
      <c r="BE201" s="298"/>
      <c r="BF201" s="299" t="s">
        <v>41</v>
      </c>
      <c r="BG201" s="300"/>
      <c r="BI201" s="146" t="s">
        <v>22</v>
      </c>
      <c r="BJ201" s="129">
        <f>B201/B219</f>
        <v>9.4185864284594897E-2</v>
      </c>
      <c r="BK201" s="130">
        <f t="shared" ref="BK201" si="2445">C201/C219</f>
        <v>7.8783026421136909E-2</v>
      </c>
      <c r="BL201" s="131">
        <f t="shared" ref="BL201" si="2446">D201/D219</f>
        <v>9.0159428257284221E-2</v>
      </c>
      <c r="BM201" s="132">
        <f t="shared" ref="BM201" si="2447">E201/E219</f>
        <v>4.6315250767656087E-2</v>
      </c>
      <c r="BN201" s="129">
        <f t="shared" ref="BN201" si="2448">F201/F219</f>
        <v>8.9470061940812112E-2</v>
      </c>
      <c r="BO201" s="130">
        <f t="shared" ref="BO201" si="2449">G201/G219</f>
        <v>4.7822374039282661E-2</v>
      </c>
      <c r="BP201" s="131">
        <f t="shared" ref="BP201" si="2450">H201/H219</f>
        <v>6.578793887787239E-2</v>
      </c>
      <c r="BQ201" s="132">
        <f t="shared" ref="BQ201" si="2451">I201/I219</f>
        <v>5.9230864350191668E-2</v>
      </c>
      <c r="BR201" s="129">
        <f t="shared" ref="BR201" si="2452">J201/J219</f>
        <v>7.2463768115942032E-2</v>
      </c>
      <c r="BS201" s="130">
        <f t="shared" ref="BS201" si="2453">K201/K219</f>
        <v>0.11344019728729964</v>
      </c>
      <c r="BT201" s="131">
        <f t="shared" ref="BT201" si="2454">L201/L219</f>
        <v>4.5825651830392417E-2</v>
      </c>
      <c r="BU201" s="129">
        <f t="shared" ref="BU201" si="2455">M201/M219</f>
        <v>0.10427443506670296</v>
      </c>
      <c r="BV201" s="133">
        <f t="shared" ref="BV201" si="2456">N201/N219</f>
        <v>6.3006779210421374E-2</v>
      </c>
      <c r="BW201" s="134">
        <f t="shared" ref="BW201" si="2457">O201/O219</f>
        <v>8.7847730600292828E-2</v>
      </c>
      <c r="BX201" s="129">
        <f t="shared" ref="BX201" si="2458">P201/P219</f>
        <v>7.6977567886658799E-2</v>
      </c>
      <c r="BY201" s="130">
        <f t="shared" ref="BY201" si="2459">Q201/Q219</f>
        <v>5.6719228053659684E-2</v>
      </c>
      <c r="BZ201" s="131">
        <f t="shared" ref="BZ201" si="2460">R201/R219</f>
        <v>7.6844679983693431E-2</v>
      </c>
      <c r="CA201" s="132">
        <f t="shared" ref="CA201" si="2461">S201/S219</f>
        <v>5.5534849049571372E-2</v>
      </c>
      <c r="CB201" s="129">
        <f t="shared" ref="CB201" si="2462">T201/T219</f>
        <v>3.9711191335740074E-2</v>
      </c>
      <c r="CC201" s="130">
        <f t="shared" ref="CC201" si="2463">U201/U219</f>
        <v>0.10472659870250231</v>
      </c>
      <c r="CD201" s="131">
        <f t="shared" ref="CD201" si="2464">V201/V219</f>
        <v>4.2697525937749399E-2</v>
      </c>
      <c r="CE201" s="132">
        <f t="shared" ref="CE201" si="2465">W201/W219</f>
        <v>9.2528147389969298E-2</v>
      </c>
      <c r="CF201" s="129">
        <f t="shared" ref="CF201" si="2466">X201/X219</f>
        <v>6.6977765577820481E-2</v>
      </c>
      <c r="CG201" s="130">
        <f t="shared" ref="CG201" si="2467">Y201/Y219</f>
        <v>8.1239804241435565E-2</v>
      </c>
      <c r="CH201" s="131">
        <f t="shared" ref="CH201" si="2468">Z201/Z219</f>
        <v>6.5337293169282981E-2</v>
      </c>
      <c r="CI201" s="129">
        <f t="shared" ref="CI201" si="2469">AA201/AA219</f>
        <v>5.3306790533067902E-2</v>
      </c>
      <c r="CJ201" s="135">
        <f t="shared" ref="CJ201" si="2470">AB201/AB219</f>
        <v>7.0214908278531205E-2</v>
      </c>
      <c r="CK201" s="136">
        <f t="shared" ref="CK201" si="2471">AC201/AC219</f>
        <v>6.9980131823772426E-2</v>
      </c>
    </row>
    <row r="202" spans="1:89" ht="15" thickTop="1" thickBot="1" x14ac:dyDescent="0.2">
      <c r="A202" s="137" t="s">
        <v>23</v>
      </c>
      <c r="B202" s="189">
        <v>481</v>
      </c>
      <c r="C202" s="190">
        <v>353</v>
      </c>
      <c r="D202" s="191">
        <v>268</v>
      </c>
      <c r="E202" s="192">
        <v>217</v>
      </c>
      <c r="F202" s="189">
        <v>320</v>
      </c>
      <c r="G202" s="193">
        <v>191</v>
      </c>
      <c r="H202" s="191">
        <v>587</v>
      </c>
      <c r="I202" s="192">
        <v>509</v>
      </c>
      <c r="J202" s="189">
        <v>112</v>
      </c>
      <c r="K202" s="193">
        <v>177</v>
      </c>
      <c r="L202" s="191">
        <v>147</v>
      </c>
      <c r="M202" s="189">
        <v>357</v>
      </c>
      <c r="N202" s="194">
        <v>425</v>
      </c>
      <c r="O202" s="195">
        <v>685</v>
      </c>
      <c r="P202" s="189">
        <v>244</v>
      </c>
      <c r="Q202" s="193">
        <v>285</v>
      </c>
      <c r="R202" s="191">
        <v>412</v>
      </c>
      <c r="S202" s="192">
        <v>312</v>
      </c>
      <c r="T202" s="189">
        <v>56</v>
      </c>
      <c r="U202" s="193">
        <v>85</v>
      </c>
      <c r="V202" s="191">
        <v>287</v>
      </c>
      <c r="W202" s="192">
        <v>400</v>
      </c>
      <c r="X202" s="189">
        <v>199</v>
      </c>
      <c r="Y202" s="193">
        <v>164</v>
      </c>
      <c r="Z202" s="191">
        <v>469</v>
      </c>
      <c r="AA202" s="189">
        <v>561</v>
      </c>
      <c r="AB202" s="172">
        <f t="shared" si="2307"/>
        <v>4007</v>
      </c>
      <c r="AC202" s="173">
        <f t="shared" si="2308"/>
        <v>4296</v>
      </c>
      <c r="AE202" s="293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7.538003447735464E-2</v>
      </c>
      <c r="BK202" s="130">
        <f t="shared" ref="BK202" si="2472">C202/C219</f>
        <v>5.6525220176140915E-2</v>
      </c>
      <c r="BL202" s="131">
        <f t="shared" ref="BL202" si="2473">D202/D219</f>
        <v>7.3666849917537108E-2</v>
      </c>
      <c r="BM202" s="132">
        <f t="shared" ref="BM202" si="2474">E202/E219</f>
        <v>5.5527123848515866E-2</v>
      </c>
      <c r="BN202" s="129">
        <f t="shared" ref="BN202" si="2475">F202/F219</f>
        <v>5.5058499655884378E-2</v>
      </c>
      <c r="BO202" s="130">
        <f t="shared" ref="BO202" si="2476">G202/G219</f>
        <v>4.0777113578138346E-2</v>
      </c>
      <c r="BP202" s="131">
        <f t="shared" ref="BP202" si="2477">H202/H219</f>
        <v>6.847078035693456E-2</v>
      </c>
      <c r="BQ202" s="132">
        <f t="shared" ref="BQ202" si="2478">I202/I219</f>
        <v>6.2940521825151474E-2</v>
      </c>
      <c r="BR202" s="129">
        <f t="shared" ref="BR202" si="2479">J202/J219</f>
        <v>6.0118089103596353E-2</v>
      </c>
      <c r="BS202" s="130">
        <f t="shared" ref="BS202" si="2480">K202/K219</f>
        <v>0.10912453760789149</v>
      </c>
      <c r="BT202" s="131">
        <f t="shared" ref="BT202" si="2481">L202/L219</f>
        <v>3.8714774822228078E-2</v>
      </c>
      <c r="BU202" s="129">
        <f t="shared" ref="BU202" si="2482">M202/M219</f>
        <v>9.719575279063436E-2</v>
      </c>
      <c r="BV202" s="133">
        <f t="shared" ref="BV202" si="2483">N202/N219</f>
        <v>5.6493420178120431E-2</v>
      </c>
      <c r="BW202" s="134">
        <f t="shared" ref="BW202" si="2484">O202/O219</f>
        <v>9.1175296153334223E-2</v>
      </c>
      <c r="BX202" s="129">
        <f t="shared" ref="BX202" si="2485">P202/P219</f>
        <v>5.7615112160566709E-2</v>
      </c>
      <c r="BY202" s="130">
        <f t="shared" ref="BY202" si="2486">Q202/Q219</f>
        <v>6.7074605789597549E-2</v>
      </c>
      <c r="BZ202" s="131">
        <f t="shared" ref="BZ202" si="2487">R202/R219</f>
        <v>8.3978801467590708E-2</v>
      </c>
      <c r="CA202" s="132">
        <f t="shared" ref="CA202" si="2488">S202/S219</f>
        <v>5.8143868803578087E-2</v>
      </c>
      <c r="CB202" s="129">
        <f t="shared" ref="CB202" si="2489">T202/T219</f>
        <v>5.0541516245487361E-2</v>
      </c>
      <c r="CC202" s="130">
        <f t="shared" ref="CC202" si="2490">U202/U219</f>
        <v>7.8776645041705284E-2</v>
      </c>
      <c r="CD202" s="131">
        <f t="shared" ref="CD202" si="2491">V202/V219</f>
        <v>5.7262569832402237E-2</v>
      </c>
      <c r="CE202" s="132">
        <f t="shared" ref="CE202" si="2492">W202/W219</f>
        <v>8.1883316274309115E-2</v>
      </c>
      <c r="CF202" s="129">
        <f t="shared" ref="CF202" si="2493">X202/X219</f>
        <v>5.4625308811419158E-2</v>
      </c>
      <c r="CG202" s="130">
        <f t="shared" ref="CG202" si="2494">Y202/Y219</f>
        <v>5.3507340946166396E-2</v>
      </c>
      <c r="CH202" s="131">
        <f t="shared" ref="CH202" si="2495">Z202/Z219</f>
        <v>6.6327252156696367E-2</v>
      </c>
      <c r="CI202" s="129">
        <f t="shared" ref="CI202" si="2496">AA202/AA219</f>
        <v>6.2043795620437957E-2</v>
      </c>
      <c r="CJ202" s="135">
        <f t="shared" ref="CJ202" si="2497">AB202/AB219</f>
        <v>6.3040810547182274E-2</v>
      </c>
      <c r="CK202" s="136">
        <f t="shared" ref="CK202" si="2498">AC202/AC219</f>
        <v>6.7741019899713012E-2</v>
      </c>
    </row>
    <row r="203" spans="1:89" ht="14" thickTop="1" x14ac:dyDescent="0.15">
      <c r="A203" s="146" t="s">
        <v>24</v>
      </c>
      <c r="B203" s="203">
        <v>324</v>
      </c>
      <c r="C203" s="197">
        <v>329</v>
      </c>
      <c r="D203" s="198">
        <v>323</v>
      </c>
      <c r="E203" s="199">
        <v>227</v>
      </c>
      <c r="F203" s="196">
        <v>462</v>
      </c>
      <c r="G203" s="200">
        <v>176</v>
      </c>
      <c r="H203" s="198">
        <v>517</v>
      </c>
      <c r="I203" s="199">
        <v>489</v>
      </c>
      <c r="J203" s="196">
        <v>127</v>
      </c>
      <c r="K203" s="200">
        <v>125</v>
      </c>
      <c r="L203" s="198">
        <v>210</v>
      </c>
      <c r="M203" s="196">
        <v>320</v>
      </c>
      <c r="N203" s="201">
        <v>411</v>
      </c>
      <c r="O203" s="204">
        <v>508</v>
      </c>
      <c r="P203" s="196">
        <v>246</v>
      </c>
      <c r="Q203" s="200">
        <v>216</v>
      </c>
      <c r="R203" s="198">
        <v>340</v>
      </c>
      <c r="S203" s="199">
        <v>270</v>
      </c>
      <c r="T203" s="196">
        <v>62</v>
      </c>
      <c r="U203" s="200">
        <v>76</v>
      </c>
      <c r="V203" s="198">
        <v>177</v>
      </c>
      <c r="W203" s="205">
        <v>314</v>
      </c>
      <c r="X203" s="196">
        <v>159</v>
      </c>
      <c r="Y203" s="200">
        <v>146</v>
      </c>
      <c r="Z203" s="198">
        <v>446</v>
      </c>
      <c r="AA203" s="196">
        <v>531</v>
      </c>
      <c r="AB203" s="172">
        <f t="shared" si="2307"/>
        <v>3804</v>
      </c>
      <c r="AC203" s="173">
        <f t="shared" si="2308"/>
        <v>3727</v>
      </c>
      <c r="AE203" s="275" t="str">
        <f>$AE$17</f>
        <v>17:00 - 17:59</v>
      </c>
      <c r="AF203" s="126">
        <f t="shared" ref="AF203:AU204" si="2499">SUMIF($A$9:$A$32,$AE203,B$195:B$218)</f>
        <v>410</v>
      </c>
      <c r="AG203" s="186">
        <f t="shared" si="2499"/>
        <v>555</v>
      </c>
      <c r="AH203" s="127">
        <f t="shared" si="2499"/>
        <v>233</v>
      </c>
      <c r="AI203" s="180">
        <f t="shared" si="2499"/>
        <v>304</v>
      </c>
      <c r="AJ203" s="126">
        <f t="shared" si="2499"/>
        <v>371</v>
      </c>
      <c r="AK203" s="128">
        <f t="shared" si="2499"/>
        <v>499</v>
      </c>
      <c r="AL203" s="127">
        <f t="shared" si="2499"/>
        <v>615</v>
      </c>
      <c r="AM203" s="180">
        <f t="shared" si="2499"/>
        <v>753</v>
      </c>
      <c r="AN203" s="126">
        <f t="shared" si="2499"/>
        <v>193</v>
      </c>
      <c r="AO203" s="128">
        <f t="shared" si="2499"/>
        <v>56</v>
      </c>
      <c r="AP203" s="127">
        <f t="shared" si="2499"/>
        <v>368</v>
      </c>
      <c r="AQ203" s="126">
        <f t="shared" si="2499"/>
        <v>121</v>
      </c>
      <c r="AR203" s="179">
        <f t="shared" si="2499"/>
        <v>522</v>
      </c>
      <c r="AS203" s="181">
        <f t="shared" si="2499"/>
        <v>409</v>
      </c>
      <c r="AT203" s="126">
        <f t="shared" si="2499"/>
        <v>290</v>
      </c>
      <c r="AU203" s="128">
        <f t="shared" si="2499"/>
        <v>332</v>
      </c>
      <c r="AV203" s="127">
        <f t="shared" ref="AP203:BE204" si="2500">SUMIF($A$9:$A$32,$AE203,R$195:R$218)</f>
        <v>279</v>
      </c>
      <c r="AW203" s="180">
        <f t="shared" si="2500"/>
        <v>345</v>
      </c>
      <c r="AX203" s="126">
        <f t="shared" si="2500"/>
        <v>189</v>
      </c>
      <c r="AY203" s="128">
        <f t="shared" si="2500"/>
        <v>22</v>
      </c>
      <c r="AZ203" s="127">
        <f t="shared" si="2500"/>
        <v>382</v>
      </c>
      <c r="BA203" s="180">
        <f t="shared" si="2500"/>
        <v>216</v>
      </c>
      <c r="BB203" s="126">
        <f t="shared" si="2500"/>
        <v>318</v>
      </c>
      <c r="BC203" s="128">
        <f t="shared" si="2500"/>
        <v>173</v>
      </c>
      <c r="BD203" s="184">
        <f t="shared" si="2500"/>
        <v>476</v>
      </c>
      <c r="BE203" s="185">
        <f t="shared" si="2500"/>
        <v>613</v>
      </c>
      <c r="BF203" s="170">
        <f>AF203+AH203+AJ203+AL203+AN203+AP203+AR203+AT203+AV203+AX203+AZ203+BB203+BD203</f>
        <v>4646</v>
      </c>
      <c r="BG203" s="171">
        <f>AG203+AI203+AK203+AM203+AO203+AQ203+AS203+AU203+AW203+AY203+BA203+BC203+BE203</f>
        <v>4398</v>
      </c>
      <c r="BI203" s="146" t="s">
        <v>24</v>
      </c>
      <c r="BJ203" s="129">
        <f>B203/B219</f>
        <v>5.0775740479548657E-2</v>
      </c>
      <c r="BK203" s="130">
        <f t="shared" ref="BK203" si="2501">C203/C219</f>
        <v>5.2682145716573259E-2</v>
      </c>
      <c r="BL203" s="131">
        <f t="shared" ref="BL203" si="2502">D203/D219</f>
        <v>8.8785046728971959E-2</v>
      </c>
      <c r="BM203" s="132">
        <f t="shared" ref="BM203" si="2503">E203/E219</f>
        <v>5.8085977482088026E-2</v>
      </c>
      <c r="BN203" s="129">
        <f t="shared" ref="BN203" si="2504">F203/F219</f>
        <v>7.9490708878183075E-2</v>
      </c>
      <c r="BO203" s="130">
        <f t="shared" ref="BO203" si="2505">G203/G219</f>
        <v>3.7574722459436376E-2</v>
      </c>
      <c r="BP203" s="131">
        <f t="shared" ref="BP203" si="2506">H203/H219</f>
        <v>6.0305610638049692E-2</v>
      </c>
      <c r="BQ203" s="132">
        <f t="shared" ref="BQ203" si="2507">I203/I219</f>
        <v>6.0467416841844937E-2</v>
      </c>
      <c r="BR203" s="129">
        <f t="shared" ref="BR203" si="2508">J203/J219</f>
        <v>6.8169618894256573E-2</v>
      </c>
      <c r="BS203" s="130">
        <f t="shared" ref="BS203" si="2509">K203/K219</f>
        <v>7.706535141800247E-2</v>
      </c>
      <c r="BT203" s="131">
        <f t="shared" ref="BT203" si="2510">L203/L219</f>
        <v>5.5306821174611533E-2</v>
      </c>
      <c r="BU203" s="129">
        <f t="shared" ref="BU203" si="2511">M203/M219</f>
        <v>8.7122243397767488E-2</v>
      </c>
      <c r="BV203" s="133">
        <f t="shared" ref="BV203" si="2512">N203/N219</f>
        <v>5.4632460454605875E-2</v>
      </c>
      <c r="BW203" s="134">
        <f t="shared" ref="BW203" si="2513">O203/O219</f>
        <v>6.7616132037801147E-2</v>
      </c>
      <c r="BX203" s="129">
        <f t="shared" ref="BX203" si="2514">P203/P219</f>
        <v>5.808736717827627E-2</v>
      </c>
      <c r="BY203" s="130">
        <f t="shared" ref="BY203" si="2515">Q203/Q219</f>
        <v>5.0835490703694988E-2</v>
      </c>
      <c r="BZ203" s="131">
        <f t="shared" ref="BZ203" si="2516">R203/R219</f>
        <v>6.9302894415002037E-2</v>
      </c>
      <c r="CA203" s="132">
        <f t="shared" ref="CA203" si="2517">S203/S219</f>
        <v>5.0316809541557955E-2</v>
      </c>
      <c r="CB203" s="129">
        <f t="shared" ref="CB203" si="2518">T203/T219</f>
        <v>5.5956678700361008E-2</v>
      </c>
      <c r="CC203" s="130">
        <f t="shared" ref="CC203" si="2519">U203/U219</f>
        <v>7.0435588507877664E-2</v>
      </c>
      <c r="CD203" s="131">
        <f t="shared" ref="CD203" si="2520">V203/V219</f>
        <v>3.5315243415802076E-2</v>
      </c>
      <c r="CE203" s="132">
        <f t="shared" ref="CE203" si="2521">W203/W219</f>
        <v>6.4278403275332657E-2</v>
      </c>
      <c r="CF203" s="129">
        <f t="shared" ref="CF203" si="2522">X203/X219</f>
        <v>4.3645347241284653E-2</v>
      </c>
      <c r="CG203" s="130">
        <f t="shared" ref="CG203" si="2523">Y203/Y219</f>
        <v>4.7634584013050568E-2</v>
      </c>
      <c r="CH203" s="131">
        <f t="shared" ref="CH203" si="2524">Z203/Z219</f>
        <v>6.3074529769480983E-2</v>
      </c>
      <c r="CI203" s="129">
        <f t="shared" ref="CI203" si="2525">AA203/AA219</f>
        <v>5.8725945587259458E-2</v>
      </c>
      <c r="CJ203" s="135">
        <f t="shared" ref="CJ203" si="2526">AB203/AB219</f>
        <v>5.9847078443094934E-2</v>
      </c>
      <c r="CK203" s="136">
        <f t="shared" ref="CK203" si="2527">AC203/AC219</f>
        <v>5.8768803809643951E-2</v>
      </c>
    </row>
    <row r="204" spans="1:89" x14ac:dyDescent="0.15">
      <c r="A204" s="137" t="s">
        <v>25</v>
      </c>
      <c r="B204" s="206">
        <v>306</v>
      </c>
      <c r="C204" s="190">
        <v>330</v>
      </c>
      <c r="D204" s="191">
        <v>256</v>
      </c>
      <c r="E204" s="192">
        <v>201</v>
      </c>
      <c r="F204" s="189">
        <v>366</v>
      </c>
      <c r="G204" s="193">
        <v>202</v>
      </c>
      <c r="H204" s="191">
        <v>522</v>
      </c>
      <c r="I204" s="192">
        <v>460</v>
      </c>
      <c r="J204" s="189">
        <v>119</v>
      </c>
      <c r="K204" s="190">
        <v>88</v>
      </c>
      <c r="L204" s="191">
        <v>204</v>
      </c>
      <c r="M204" s="189">
        <v>252</v>
      </c>
      <c r="N204" s="194">
        <v>387</v>
      </c>
      <c r="O204" s="207">
        <v>409</v>
      </c>
      <c r="P204" s="189">
        <v>220</v>
      </c>
      <c r="Q204" s="190">
        <v>223</v>
      </c>
      <c r="R204" s="191">
        <v>311</v>
      </c>
      <c r="S204" s="192">
        <v>341</v>
      </c>
      <c r="T204" s="198">
        <v>49</v>
      </c>
      <c r="U204" s="189">
        <v>51</v>
      </c>
      <c r="V204" s="191">
        <v>309</v>
      </c>
      <c r="W204" s="208">
        <v>276</v>
      </c>
      <c r="X204" s="189">
        <v>219</v>
      </c>
      <c r="Y204" s="193">
        <v>150</v>
      </c>
      <c r="Z204" s="191">
        <v>403</v>
      </c>
      <c r="AA204" s="189">
        <v>624</v>
      </c>
      <c r="AB204" s="172">
        <f t="shared" si="2307"/>
        <v>3671</v>
      </c>
      <c r="AC204" s="173">
        <f t="shared" si="2308"/>
        <v>3607</v>
      </c>
      <c r="AE204" s="277" t="str">
        <f>$AE$18</f>
        <v>18:00 - 18:59</v>
      </c>
      <c r="AF204" s="126">
        <f t="shared" si="2499"/>
        <v>440</v>
      </c>
      <c r="AG204" s="190">
        <f t="shared" si="2499"/>
        <v>521</v>
      </c>
      <c r="AH204" s="191">
        <f t="shared" si="2499"/>
        <v>219</v>
      </c>
      <c r="AI204" s="192">
        <f t="shared" si="2499"/>
        <v>253</v>
      </c>
      <c r="AJ204" s="278">
        <f t="shared" si="2499"/>
        <v>278</v>
      </c>
      <c r="AK204" s="193">
        <f t="shared" si="2499"/>
        <v>486</v>
      </c>
      <c r="AL204" s="191">
        <f t="shared" si="2499"/>
        <v>578</v>
      </c>
      <c r="AM204" s="192">
        <f t="shared" si="2499"/>
        <v>650</v>
      </c>
      <c r="AN204" s="278">
        <f t="shared" si="2499"/>
        <v>146</v>
      </c>
      <c r="AO204" s="193">
        <f t="shared" si="2499"/>
        <v>43</v>
      </c>
      <c r="AP204" s="191">
        <f t="shared" si="2500"/>
        <v>334</v>
      </c>
      <c r="AQ204" s="278">
        <f t="shared" si="2500"/>
        <v>133</v>
      </c>
      <c r="AR204" s="194">
        <f t="shared" si="2500"/>
        <v>555</v>
      </c>
      <c r="AS204" s="195">
        <f t="shared" si="2500"/>
        <v>534</v>
      </c>
      <c r="AT204" s="278">
        <f t="shared" si="2500"/>
        <v>271</v>
      </c>
      <c r="AU204" s="193">
        <f t="shared" si="2500"/>
        <v>325</v>
      </c>
      <c r="AV204" s="191">
        <f t="shared" si="2500"/>
        <v>279</v>
      </c>
      <c r="AW204" s="192">
        <f t="shared" si="2500"/>
        <v>536</v>
      </c>
      <c r="AX204" s="278">
        <f t="shared" si="2500"/>
        <v>93</v>
      </c>
      <c r="AY204" s="193">
        <f t="shared" si="2500"/>
        <v>23</v>
      </c>
      <c r="AZ204" s="191">
        <f t="shared" si="2500"/>
        <v>468</v>
      </c>
      <c r="BA204" s="192">
        <f t="shared" si="2500"/>
        <v>228</v>
      </c>
      <c r="BB204" s="278">
        <f t="shared" si="2500"/>
        <v>347</v>
      </c>
      <c r="BC204" s="193">
        <f t="shared" si="2500"/>
        <v>253</v>
      </c>
      <c r="BD204" s="191">
        <f t="shared" si="2500"/>
        <v>359</v>
      </c>
      <c r="BE204" s="278">
        <f t="shared" si="2500"/>
        <v>770</v>
      </c>
      <c r="BF204" s="172">
        <f>SUM(AF204,AH204,AJ204,AL204,AN204,AP204,AR204,AT204,AV204,AX204,AZ204,BB204,BD204)</f>
        <v>4367</v>
      </c>
      <c r="BG204" s="173">
        <f>SUM(AG204,AI204,AK204,AM204,AO204,AQ204,AS204,AU204,AW204,AY204,BA204,BC204,BE204)</f>
        <v>4755</v>
      </c>
      <c r="BI204" s="137" t="s">
        <v>25</v>
      </c>
      <c r="BJ204" s="129">
        <f>B204/B219</f>
        <v>4.7954866008462625E-2</v>
      </c>
      <c r="BK204" s="130">
        <f t="shared" ref="BK204" si="2528">C204/C219</f>
        <v>5.2842273819055242E-2</v>
      </c>
      <c r="BL204" s="131">
        <f t="shared" ref="BL204" si="2529">D204/D219</f>
        <v>7.0368334249587688E-2</v>
      </c>
      <c r="BM204" s="132">
        <f t="shared" ref="BM204" si="2530">E204/E219</f>
        <v>5.1432958034800406E-2</v>
      </c>
      <c r="BN204" s="129">
        <f t="shared" ref="BN204" si="2531">F204/F219</f>
        <v>6.2973158981417754E-2</v>
      </c>
      <c r="BO204" s="130">
        <f t="shared" ref="BO204" si="2532">G204/G219</f>
        <v>4.312553373185312E-2</v>
      </c>
      <c r="BP204" s="131">
        <f t="shared" ref="BP204" si="2533">H204/H219</f>
        <v>6.0888837046541466E-2</v>
      </c>
      <c r="BQ204" s="132">
        <f t="shared" ref="BQ204" si="2534">I204/I219</f>
        <v>5.6881414616050452E-2</v>
      </c>
      <c r="BR204" s="129">
        <f t="shared" ref="BR204" si="2535">J204/J219</f>
        <v>6.3875469672571128E-2</v>
      </c>
      <c r="BS204" s="130">
        <f t="shared" ref="BS204" si="2536">K204/K219</f>
        <v>5.4254007398273733E-2</v>
      </c>
      <c r="BT204" s="131">
        <f t="shared" ref="BT204" si="2537">L204/L219</f>
        <v>5.3726626283908348E-2</v>
      </c>
      <c r="BU204" s="129">
        <f t="shared" ref="BU204" si="2538">M204/M219</f>
        <v>6.8608766675741895E-2</v>
      </c>
      <c r="BV204" s="133">
        <f t="shared" ref="BV204" si="2539">N204/N219</f>
        <v>5.1442243785723783E-2</v>
      </c>
      <c r="BW204" s="134">
        <f t="shared" ref="BW204" si="2540">O204/O219</f>
        <v>5.4438972447757222E-2</v>
      </c>
      <c r="BX204" s="129">
        <f t="shared" ref="BX204" si="2541">P204/P219</f>
        <v>5.1948051948051951E-2</v>
      </c>
      <c r="BY204" s="130">
        <f t="shared" ref="BY204" si="2542">Q204/Q219</f>
        <v>5.2482937161685103E-2</v>
      </c>
      <c r="BZ204" s="131">
        <f t="shared" ref="BZ204" si="2543">R204/R219</f>
        <v>6.3391765185487156E-2</v>
      </c>
      <c r="CA204" s="132">
        <f t="shared" ref="CA204" si="2544">S204/S219</f>
        <v>6.3548266865449121E-2</v>
      </c>
      <c r="CB204" s="129">
        <f t="shared" ref="CB204" si="2545">T204/T219</f>
        <v>4.4223826714801441E-2</v>
      </c>
      <c r="CC204" s="130">
        <f t="shared" ref="CC204" si="2546">U204/U219</f>
        <v>4.7265987025023166E-2</v>
      </c>
      <c r="CD204" s="131">
        <f t="shared" ref="CD204" si="2547">V204/V219</f>
        <v>6.1652035115722266E-2</v>
      </c>
      <c r="CE204" s="132">
        <f t="shared" ref="CE204" si="2548">W204/W219</f>
        <v>5.6499488229273288E-2</v>
      </c>
      <c r="CF204" s="129">
        <f t="shared" ref="CF204" si="2549">X204/X219</f>
        <v>6.0115289596486411E-2</v>
      </c>
      <c r="CG204" s="130">
        <f t="shared" ref="CG204" si="2550">Y204/Y219</f>
        <v>4.8939641109298535E-2</v>
      </c>
      <c r="CH204" s="131">
        <f t="shared" ref="CH204" si="2551">Z204/Z219</f>
        <v>5.699335313251308E-2</v>
      </c>
      <c r="CI204" s="129">
        <f t="shared" ref="CI204" si="2552">AA204/AA219</f>
        <v>6.9011280690112808E-2</v>
      </c>
      <c r="CJ204" s="135">
        <f t="shared" ref="CJ204" si="2553">AB204/AB219</f>
        <v>5.7754633271451493E-2</v>
      </c>
      <c r="CK204" s="136">
        <f t="shared" ref="CK204" si="2554">AC204/AC219</f>
        <v>5.6876596549875431E-2</v>
      </c>
    </row>
    <row r="205" spans="1:89" ht="14" thickBot="1" x14ac:dyDescent="0.2">
      <c r="A205" s="146" t="s">
        <v>26</v>
      </c>
      <c r="B205" s="203">
        <v>244</v>
      </c>
      <c r="C205" s="197">
        <v>401</v>
      </c>
      <c r="D205" s="198">
        <v>173</v>
      </c>
      <c r="E205" s="199">
        <v>298</v>
      </c>
      <c r="F205" s="196">
        <v>328</v>
      </c>
      <c r="G205" s="200">
        <v>232</v>
      </c>
      <c r="H205" s="198">
        <v>490</v>
      </c>
      <c r="I205" s="199">
        <v>491</v>
      </c>
      <c r="J205" s="196">
        <v>124</v>
      </c>
      <c r="K205" s="197">
        <v>89</v>
      </c>
      <c r="L205" s="198">
        <v>234</v>
      </c>
      <c r="M205" s="196">
        <v>235</v>
      </c>
      <c r="N205" s="201">
        <v>402</v>
      </c>
      <c r="O205" s="204">
        <v>418</v>
      </c>
      <c r="P205" s="196">
        <v>229</v>
      </c>
      <c r="Q205" s="197">
        <v>246</v>
      </c>
      <c r="R205" s="198">
        <v>266</v>
      </c>
      <c r="S205" s="199">
        <v>366</v>
      </c>
      <c r="T205" s="196">
        <v>55</v>
      </c>
      <c r="U205" s="200">
        <v>64</v>
      </c>
      <c r="V205" s="198">
        <v>240</v>
      </c>
      <c r="W205" s="205">
        <v>355</v>
      </c>
      <c r="X205" s="196">
        <v>154</v>
      </c>
      <c r="Y205" s="200">
        <v>143</v>
      </c>
      <c r="Z205" s="198">
        <v>442</v>
      </c>
      <c r="AA205" s="196">
        <v>537</v>
      </c>
      <c r="AB205" s="172">
        <f t="shared" si="2307"/>
        <v>3381</v>
      </c>
      <c r="AC205" s="173">
        <f t="shared" si="2308"/>
        <v>3875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3.8238520608055167E-2</v>
      </c>
      <c r="BK205" s="130">
        <f t="shared" ref="BK205" si="2555">C205/C219</f>
        <v>6.4211369095276222E-2</v>
      </c>
      <c r="BL205" s="131">
        <f t="shared" ref="BL205" si="2556">D205/D219</f>
        <v>4.7553600879604176E-2</v>
      </c>
      <c r="BM205" s="132">
        <f t="shared" ref="BM205" si="2557">E205/E219</f>
        <v>7.6253838280450362E-2</v>
      </c>
      <c r="BN205" s="129">
        <f t="shared" ref="BN205" si="2558">F205/F219</f>
        <v>5.6434962147281484E-2</v>
      </c>
      <c r="BO205" s="130">
        <f t="shared" ref="BO205" si="2559">G205/G219</f>
        <v>4.9530315969257048E-2</v>
      </c>
      <c r="BP205" s="131">
        <f t="shared" ref="BP205" si="2560">H205/H219</f>
        <v>5.7156188032194098E-2</v>
      </c>
      <c r="BQ205" s="132">
        <f t="shared" ref="BQ205" si="2561">I205/I219</f>
        <v>6.0714727340175592E-2</v>
      </c>
      <c r="BR205" s="129">
        <f t="shared" ref="BR205" si="2562">J205/J219</f>
        <v>6.6559312936124534E-2</v>
      </c>
      <c r="BS205" s="130">
        <f t="shared" ref="BS205" si="2563">K205/K219</f>
        <v>5.4870530209617754E-2</v>
      </c>
      <c r="BT205" s="131">
        <f t="shared" ref="BT205" si="2564">L205/L219</f>
        <v>6.1627600737424279E-2</v>
      </c>
      <c r="BU205" s="129">
        <f t="shared" ref="BU205" si="2565">M205/M219</f>
        <v>6.39803974952355E-2</v>
      </c>
      <c r="BV205" s="133">
        <f t="shared" ref="BV205" si="2566">N205/N219</f>
        <v>5.3436129203775093E-2</v>
      </c>
      <c r="BW205" s="134">
        <f t="shared" ref="BW205" si="2567">O205/O219</f>
        <v>5.5636896046852125E-2</v>
      </c>
      <c r="BX205" s="129">
        <f t="shared" ref="BX205" si="2568">P205/P219</f>
        <v>5.4073199527744982E-2</v>
      </c>
      <c r="BY205" s="130">
        <f t="shared" ref="BY205" si="2569">Q205/Q219</f>
        <v>5.7895975523652624E-2</v>
      </c>
      <c r="BZ205" s="131">
        <f t="shared" ref="BZ205" si="2570">R205/R219</f>
        <v>5.421932327761924E-2</v>
      </c>
      <c r="CA205" s="132">
        <f t="shared" ref="CA205" si="2571">S205/S219</f>
        <v>6.820723071188968E-2</v>
      </c>
      <c r="CB205" s="129">
        <f t="shared" ref="CB205" si="2572">T205/T219</f>
        <v>4.9638989169675088E-2</v>
      </c>
      <c r="CC205" s="130">
        <f t="shared" ref="CC205" si="2573">U205/U219</f>
        <v>5.9314179796107508E-2</v>
      </c>
      <c r="CD205" s="131">
        <f t="shared" ref="CD205" si="2574">V205/V219</f>
        <v>4.7885075818036714E-2</v>
      </c>
      <c r="CE205" s="132">
        <f t="shared" ref="CE205" si="2575">W205/W219</f>
        <v>7.2671443193449328E-2</v>
      </c>
      <c r="CF205" s="129">
        <f t="shared" ref="CF205" si="2576">X205/X219</f>
        <v>4.2272852045017843E-2</v>
      </c>
      <c r="CG205" s="130">
        <f t="shared" ref="CG205" si="2577">Y205/Y219</f>
        <v>4.6655791190864597E-2</v>
      </c>
      <c r="CH205" s="131">
        <f t="shared" ref="CH205" si="2578">Z205/Z219</f>
        <v>6.2508838919530477E-2</v>
      </c>
      <c r="CI205" s="129">
        <f t="shared" ref="CI205" si="2579">AA205/AA219</f>
        <v>5.9389515593895159E-2</v>
      </c>
      <c r="CJ205" s="135">
        <f t="shared" ref="CJ205" si="2580">AB205/AB219</f>
        <v>5.3192158837041002E-2</v>
      </c>
      <c r="CK205" s="136">
        <f t="shared" ref="CK205" si="2581">AC205/AC219</f>
        <v>6.1102526096691791E-2</v>
      </c>
    </row>
    <row r="206" spans="1:89" ht="15" thickTop="1" thickBot="1" x14ac:dyDescent="0.2">
      <c r="A206" s="137" t="s">
        <v>27</v>
      </c>
      <c r="B206" s="206">
        <v>242</v>
      </c>
      <c r="C206" s="190">
        <v>334</v>
      </c>
      <c r="D206" s="191">
        <v>178</v>
      </c>
      <c r="E206" s="192">
        <v>263</v>
      </c>
      <c r="F206" s="189">
        <v>338</v>
      </c>
      <c r="G206" s="193">
        <v>264</v>
      </c>
      <c r="H206" s="191">
        <v>487</v>
      </c>
      <c r="I206" s="192">
        <v>521</v>
      </c>
      <c r="J206" s="189">
        <v>146</v>
      </c>
      <c r="K206" s="190">
        <v>75</v>
      </c>
      <c r="L206" s="191">
        <v>242</v>
      </c>
      <c r="M206" s="189">
        <v>230</v>
      </c>
      <c r="N206" s="194">
        <v>497</v>
      </c>
      <c r="O206" s="207">
        <v>408</v>
      </c>
      <c r="P206" s="189">
        <v>252</v>
      </c>
      <c r="Q206" s="190">
        <v>189</v>
      </c>
      <c r="R206" s="191">
        <v>307</v>
      </c>
      <c r="S206" s="192">
        <v>349</v>
      </c>
      <c r="T206" s="189">
        <v>60</v>
      </c>
      <c r="U206" s="193">
        <v>53</v>
      </c>
      <c r="V206" s="191">
        <v>290</v>
      </c>
      <c r="W206" s="208">
        <v>304</v>
      </c>
      <c r="X206" s="189">
        <v>185</v>
      </c>
      <c r="Y206" s="193">
        <v>157</v>
      </c>
      <c r="Z206" s="191">
        <v>446</v>
      </c>
      <c r="AA206" s="189">
        <v>581</v>
      </c>
      <c r="AB206" s="172">
        <f t="shared" si="2307"/>
        <v>3670</v>
      </c>
      <c r="AC206" s="173">
        <f t="shared" si="2308"/>
        <v>3728</v>
      </c>
      <c r="AE206" s="269" t="s">
        <v>13</v>
      </c>
      <c r="AF206" s="20">
        <f t="shared" ref="AF206:BG206" si="2582">SUM(AF203:AF205)</f>
        <v>850</v>
      </c>
      <c r="AG206" s="21">
        <f t="shared" si="2582"/>
        <v>1076</v>
      </c>
      <c r="AH206" s="20">
        <f t="shared" si="2582"/>
        <v>452</v>
      </c>
      <c r="AI206" s="21">
        <f t="shared" si="2582"/>
        <v>557</v>
      </c>
      <c r="AJ206" s="20">
        <f t="shared" si="2582"/>
        <v>649</v>
      </c>
      <c r="AK206" s="21">
        <f t="shared" si="2582"/>
        <v>985</v>
      </c>
      <c r="AL206" s="20">
        <f t="shared" si="2582"/>
        <v>1193</v>
      </c>
      <c r="AM206" s="21">
        <f t="shared" si="2582"/>
        <v>1403</v>
      </c>
      <c r="AN206" s="20">
        <f t="shared" si="2582"/>
        <v>339</v>
      </c>
      <c r="AO206" s="21">
        <f t="shared" si="2582"/>
        <v>99</v>
      </c>
      <c r="AP206" s="20">
        <f t="shared" si="2582"/>
        <v>702</v>
      </c>
      <c r="AQ206" s="21">
        <f t="shared" si="2582"/>
        <v>254</v>
      </c>
      <c r="AR206" s="20">
        <f t="shared" si="2582"/>
        <v>1077</v>
      </c>
      <c r="AS206" s="21">
        <f t="shared" si="2582"/>
        <v>943</v>
      </c>
      <c r="AT206" s="20">
        <f t="shared" si="2582"/>
        <v>561</v>
      </c>
      <c r="AU206" s="21">
        <f t="shared" si="2582"/>
        <v>657</v>
      </c>
      <c r="AV206" s="20">
        <f t="shared" si="2582"/>
        <v>558</v>
      </c>
      <c r="AW206" s="21">
        <f t="shared" si="2582"/>
        <v>881</v>
      </c>
      <c r="AX206" s="20">
        <f t="shared" si="2582"/>
        <v>282</v>
      </c>
      <c r="AY206" s="21">
        <f t="shared" si="2582"/>
        <v>45</v>
      </c>
      <c r="AZ206" s="20">
        <f t="shared" si="2582"/>
        <v>850</v>
      </c>
      <c r="BA206" s="21">
        <f t="shared" si="2582"/>
        <v>444</v>
      </c>
      <c r="BB206" s="20">
        <f t="shared" si="2582"/>
        <v>665</v>
      </c>
      <c r="BC206" s="21">
        <f t="shared" si="2582"/>
        <v>426</v>
      </c>
      <c r="BD206" s="20">
        <f t="shared" si="2582"/>
        <v>835</v>
      </c>
      <c r="BE206" s="21">
        <f t="shared" si="2582"/>
        <v>1383</v>
      </c>
      <c r="BF206" s="174">
        <f t="shared" si="2582"/>
        <v>9013</v>
      </c>
      <c r="BG206" s="175">
        <f t="shared" si="2582"/>
        <v>9153</v>
      </c>
      <c r="BI206" s="137" t="s">
        <v>27</v>
      </c>
      <c r="BJ206" s="129">
        <f>B206/B219</f>
        <v>3.7925090111267823E-2</v>
      </c>
      <c r="BK206" s="130">
        <f t="shared" ref="BK206" si="2583">C206/C219</f>
        <v>5.3482786228983184E-2</v>
      </c>
      <c r="BL206" s="131">
        <f t="shared" ref="BL206" si="2584">D206/D219</f>
        <v>4.8927982407916439E-2</v>
      </c>
      <c r="BM206" s="132">
        <f t="shared" ref="BM206" si="2585">E206/E219</f>
        <v>6.7297850562947806E-2</v>
      </c>
      <c r="BN206" s="129">
        <f t="shared" ref="BN206" si="2586">F206/F219</f>
        <v>5.8155540261527874E-2</v>
      </c>
      <c r="BO206" s="130">
        <f t="shared" ref="BO206" si="2587">G206/G219</f>
        <v>5.6362083689154567E-2</v>
      </c>
      <c r="BP206" s="131">
        <f t="shared" ref="BP206" si="2588">H206/H219</f>
        <v>5.6806252187099032E-2</v>
      </c>
      <c r="BQ206" s="132">
        <f t="shared" ref="BQ206" si="2589">I206/I219</f>
        <v>6.4424384815135405E-2</v>
      </c>
      <c r="BR206" s="129">
        <f t="shared" ref="BR206" si="2590">J206/J219</f>
        <v>7.8368223295759529E-2</v>
      </c>
      <c r="BS206" s="130">
        <f t="shared" ref="BS206" si="2591">K206/K219</f>
        <v>4.6239210850801481E-2</v>
      </c>
      <c r="BT206" s="131">
        <f t="shared" ref="BT206" si="2592">L206/L219</f>
        <v>6.3734527258361859E-2</v>
      </c>
      <c r="BU206" s="129">
        <f t="shared" ref="BU206" si="2593">M206/M219</f>
        <v>6.261911244214538E-2</v>
      </c>
      <c r="BV206" s="133">
        <f t="shared" ref="BV206" si="2594">N206/N219</f>
        <v>6.6064070184766718E-2</v>
      </c>
      <c r="BW206" s="134">
        <f t="shared" ref="BW206" si="2595">O206/O219</f>
        <v>5.4305869825635567E-2</v>
      </c>
      <c r="BX206" s="129">
        <f t="shared" ref="BX206" si="2596">P206/P219</f>
        <v>5.9504132231404959E-2</v>
      </c>
      <c r="BY206" s="130">
        <f t="shared" ref="BY206" si="2597">Q206/Q219</f>
        <v>4.4481054365733116E-2</v>
      </c>
      <c r="BZ206" s="131">
        <f t="shared" ref="BZ206" si="2598">R206/R219</f>
        <v>6.2576437015898906E-2</v>
      </c>
      <c r="CA206" s="132">
        <f t="shared" ref="CA206" si="2599">S206/S219</f>
        <v>6.5039135296310099E-2</v>
      </c>
      <c r="CB206" s="129">
        <f t="shared" ref="CB206" si="2600">T206/T219</f>
        <v>5.4151624548736461E-2</v>
      </c>
      <c r="CC206" s="130">
        <f t="shared" ref="CC206" si="2601">U206/U219</f>
        <v>4.911955514365153E-2</v>
      </c>
      <c r="CD206" s="131">
        <f t="shared" ref="CD206" si="2602">V206/V219</f>
        <v>5.7861133280127694E-2</v>
      </c>
      <c r="CE206" s="132">
        <f t="shared" ref="CE206" si="2603">W206/W219</f>
        <v>6.2231320368474924E-2</v>
      </c>
      <c r="CF206" s="129">
        <f t="shared" ref="CF206" si="2604">X206/X219</f>
        <v>5.0782322261872084E-2</v>
      </c>
      <c r="CG206" s="130">
        <f t="shared" ref="CG206" si="2605">Y206/Y219</f>
        <v>5.1223491027732465E-2</v>
      </c>
      <c r="CH206" s="131">
        <f t="shared" ref="CH206" si="2606">Z206/Z219</f>
        <v>6.3074529769480983E-2</v>
      </c>
      <c r="CI206" s="129">
        <f t="shared" ref="CI206" si="2607">AA206/AA219</f>
        <v>6.4255695642556954E-2</v>
      </c>
      <c r="CJ206" s="135">
        <f t="shared" ref="CJ206" si="2608">AB206/AB219</f>
        <v>5.7738900600988012E-2</v>
      </c>
      <c r="CK206" s="136">
        <f t="shared" ref="CK206" si="2609">AC206/AC219</f>
        <v>5.8784572203475355E-2</v>
      </c>
    </row>
    <row r="207" spans="1:89" ht="14" thickTop="1" x14ac:dyDescent="0.15">
      <c r="A207" s="146" t="s">
        <v>28</v>
      </c>
      <c r="B207" s="203">
        <v>261</v>
      </c>
      <c r="C207" s="197">
        <v>506</v>
      </c>
      <c r="D207" s="198">
        <v>174</v>
      </c>
      <c r="E207" s="199">
        <v>323</v>
      </c>
      <c r="F207" s="196">
        <v>400</v>
      </c>
      <c r="G207" s="200">
        <v>282</v>
      </c>
      <c r="H207" s="198">
        <v>558</v>
      </c>
      <c r="I207" s="199">
        <v>606</v>
      </c>
      <c r="J207" s="196">
        <v>130</v>
      </c>
      <c r="K207" s="197">
        <v>42</v>
      </c>
      <c r="L207" s="198">
        <v>380</v>
      </c>
      <c r="M207" s="196">
        <v>140</v>
      </c>
      <c r="N207" s="201">
        <v>543</v>
      </c>
      <c r="O207" s="204">
        <v>405</v>
      </c>
      <c r="P207" s="196">
        <v>293</v>
      </c>
      <c r="Q207" s="197">
        <v>215</v>
      </c>
      <c r="R207" s="198">
        <v>242</v>
      </c>
      <c r="S207" s="199">
        <v>384</v>
      </c>
      <c r="T207" s="196">
        <v>95</v>
      </c>
      <c r="U207" s="200">
        <v>30</v>
      </c>
      <c r="V207" s="198">
        <v>351</v>
      </c>
      <c r="W207" s="205">
        <v>333</v>
      </c>
      <c r="X207" s="196">
        <v>239</v>
      </c>
      <c r="Y207" s="200">
        <v>136</v>
      </c>
      <c r="Z207" s="198">
        <v>472</v>
      </c>
      <c r="AA207" s="196">
        <v>597</v>
      </c>
      <c r="AB207" s="172">
        <f t="shared" si="2307"/>
        <v>4138</v>
      </c>
      <c r="AC207" s="173">
        <f t="shared" si="2308"/>
        <v>3999</v>
      </c>
      <c r="BI207" s="146" t="s">
        <v>28</v>
      </c>
      <c r="BJ207" s="129">
        <f>B207/B219</f>
        <v>4.0902679830747531E-2</v>
      </c>
      <c r="BK207" s="130">
        <f t="shared" ref="BK207" si="2610">C207/C219</f>
        <v>8.1024819855884708E-2</v>
      </c>
      <c r="BL207" s="131">
        <f t="shared" ref="BL207" si="2611">D207/D219</f>
        <v>4.782847718526663E-2</v>
      </c>
      <c r="BM207" s="132">
        <f t="shared" ref="BM207" si="2612">E207/E219</f>
        <v>8.2650972364380751E-2</v>
      </c>
      <c r="BN207" s="129">
        <f t="shared" ref="BN207" si="2613">F207/F219</f>
        <v>6.8823124569855468E-2</v>
      </c>
      <c r="BO207" s="130">
        <f t="shared" ref="BO207" si="2614">G207/G219</f>
        <v>6.0204953031596925E-2</v>
      </c>
      <c r="BP207" s="131">
        <f t="shared" ref="BP207" si="2615">H207/H219</f>
        <v>6.5088067187682258E-2</v>
      </c>
      <c r="BQ207" s="132">
        <f t="shared" ref="BQ207" si="2616">I207/I219</f>
        <v>7.4935080994188205E-2</v>
      </c>
      <c r="BR207" s="129">
        <f t="shared" ref="BR207" si="2617">J207/J219</f>
        <v>6.9779924852388625E-2</v>
      </c>
      <c r="BS207" s="130">
        <f t="shared" ref="BS207" si="2618">K207/K219</f>
        <v>2.5893958076448828E-2</v>
      </c>
      <c r="BT207" s="131">
        <f t="shared" ref="BT207" si="2619">L207/L219</f>
        <v>0.10007900974453517</v>
      </c>
      <c r="BU207" s="129">
        <f t="shared" ref="BU207" si="2620">M207/M219</f>
        <v>3.811598148652328E-2</v>
      </c>
      <c r="BV207" s="133">
        <f t="shared" ref="BV207" si="2621">N207/N219</f>
        <v>7.2178652133457394E-2</v>
      </c>
      <c r="BW207" s="134">
        <f t="shared" ref="BW207" si="2622">O207/O219</f>
        <v>5.3906561959270599E-2</v>
      </c>
      <c r="BX207" s="129">
        <f t="shared" ref="BX207" si="2623">P207/P219</f>
        <v>6.9185360094451004E-2</v>
      </c>
      <c r="BY207" s="130">
        <f t="shared" ref="BY207" si="2624">Q207/Q219</f>
        <v>5.06001412096964E-2</v>
      </c>
      <c r="BZ207" s="131">
        <f t="shared" ref="BZ207" si="2625">R207/R219</f>
        <v>4.9327354260089683E-2</v>
      </c>
      <c r="CA207" s="132">
        <f t="shared" ref="CA207" si="2626">S207/S219</f>
        <v>7.156168468132687E-2</v>
      </c>
      <c r="CB207" s="129">
        <f t="shared" ref="CB207" si="2627">T207/T219</f>
        <v>8.5740072202166062E-2</v>
      </c>
      <c r="CC207" s="130">
        <f t="shared" ref="CC207" si="2628">U207/U219</f>
        <v>2.7803521779425393E-2</v>
      </c>
      <c r="CD207" s="131">
        <f t="shared" ref="CD207" si="2629">V207/V219</f>
        <v>7.0031923383878689E-2</v>
      </c>
      <c r="CE207" s="132">
        <f t="shared" ref="CE207" si="2630">W207/W219</f>
        <v>6.8167860798362331E-2</v>
      </c>
      <c r="CF207" s="129">
        <f t="shared" ref="CF207" si="2631">X207/X219</f>
        <v>6.5605270381553671E-2</v>
      </c>
      <c r="CG207" s="130">
        <f t="shared" ref="CG207" si="2632">Y207/Y219</f>
        <v>4.4371941272430666E-2</v>
      </c>
      <c r="CH207" s="131">
        <f t="shared" ref="CH207" si="2633">Z207/Z219</f>
        <v>6.6751520294159247E-2</v>
      </c>
      <c r="CI207" s="129">
        <f t="shared" ref="CI207" si="2634">AA207/AA219</f>
        <v>6.6025215660252157E-2</v>
      </c>
      <c r="CJ207" s="135">
        <f t="shared" ref="CJ207" si="2635">AB207/AB219</f>
        <v>6.5101790377898747E-2</v>
      </c>
      <c r="CK207" s="136">
        <f t="shared" ref="CK207" si="2636">AC207/AC219</f>
        <v>6.3057806931785934E-2</v>
      </c>
    </row>
    <row r="208" spans="1:89" x14ac:dyDescent="0.15">
      <c r="A208" s="137" t="s">
        <v>29</v>
      </c>
      <c r="B208" s="206">
        <v>266</v>
      </c>
      <c r="C208" s="190">
        <v>564</v>
      </c>
      <c r="D208" s="191">
        <v>180</v>
      </c>
      <c r="E208" s="192">
        <v>289</v>
      </c>
      <c r="F208" s="189">
        <v>293</v>
      </c>
      <c r="G208" s="193">
        <v>337</v>
      </c>
      <c r="H208" s="191">
        <v>576</v>
      </c>
      <c r="I208" s="192">
        <v>455</v>
      </c>
      <c r="J208" s="189">
        <v>164</v>
      </c>
      <c r="K208" s="190">
        <v>40</v>
      </c>
      <c r="L208" s="191">
        <v>322</v>
      </c>
      <c r="M208" s="189">
        <v>141</v>
      </c>
      <c r="N208" s="194">
        <v>514</v>
      </c>
      <c r="O208" s="207">
        <v>325</v>
      </c>
      <c r="P208" s="189">
        <v>247</v>
      </c>
      <c r="Q208" s="190">
        <v>207</v>
      </c>
      <c r="R208" s="191">
        <v>261</v>
      </c>
      <c r="S208" s="192">
        <v>375</v>
      </c>
      <c r="T208" s="189">
        <v>169</v>
      </c>
      <c r="U208" s="193">
        <v>25</v>
      </c>
      <c r="V208" s="191">
        <v>449</v>
      </c>
      <c r="W208" s="208">
        <v>234</v>
      </c>
      <c r="X208" s="189">
        <v>281</v>
      </c>
      <c r="Y208" s="193">
        <v>116</v>
      </c>
      <c r="Z208" s="191">
        <v>600</v>
      </c>
      <c r="AA208" s="189">
        <v>478</v>
      </c>
      <c r="AB208" s="172">
        <f t="shared" si="2307"/>
        <v>4322</v>
      </c>
      <c r="AC208" s="173">
        <f t="shared" si="2308"/>
        <v>3586</v>
      </c>
      <c r="BI208" s="137" t="s">
        <v>29</v>
      </c>
      <c r="BJ208" s="129">
        <f>B208/B219</f>
        <v>4.1686256072715873E-2</v>
      </c>
      <c r="BK208" s="130">
        <f t="shared" ref="BK208" si="2637">C208/C219</f>
        <v>9.0312249799839872E-2</v>
      </c>
      <c r="BL208" s="131">
        <f t="shared" ref="BL208" si="2638">D208/D219</f>
        <v>4.947773501924134E-2</v>
      </c>
      <c r="BM208" s="132">
        <f t="shared" ref="BM208" si="2639">E208/E219</f>
        <v>7.3950870010235412E-2</v>
      </c>
      <c r="BN208" s="129">
        <f t="shared" ref="BN208" si="2640">F208/F219</f>
        <v>5.0412938747419131E-2</v>
      </c>
      <c r="BO208" s="130">
        <f t="shared" ref="BO208" si="2641">G208/G219</f>
        <v>7.1947053800170788E-2</v>
      </c>
      <c r="BP208" s="131">
        <f t="shared" ref="BP208" si="2642">H208/H219</f>
        <v>6.7187682258252654E-2</v>
      </c>
      <c r="BQ208" s="132">
        <f t="shared" ref="BQ208" si="2643">I208/I219</f>
        <v>5.6263138370223814E-2</v>
      </c>
      <c r="BR208" s="129">
        <f t="shared" ref="BR208" si="2644">J208/J219</f>
        <v>8.8030059044551801E-2</v>
      </c>
      <c r="BS208" s="130">
        <f t="shared" ref="BS208" si="2645">K208/K219</f>
        <v>2.4660912453760789E-2</v>
      </c>
      <c r="BT208" s="131">
        <f t="shared" ref="BT208" si="2646">L208/L219</f>
        <v>8.4803792467737685E-2</v>
      </c>
      <c r="BU208" s="129">
        <f t="shared" ref="BU208" si="2647">M208/M219</f>
        <v>3.8388238497141298E-2</v>
      </c>
      <c r="BV208" s="133">
        <f t="shared" ref="BV208" si="2648">N208/N219</f>
        <v>6.8323806991891528E-2</v>
      </c>
      <c r="BW208" s="134">
        <f t="shared" ref="BW208" si="2649">O208/O219</f>
        <v>4.3258352189538135E-2</v>
      </c>
      <c r="BX208" s="129">
        <f t="shared" ref="BX208" si="2650">P208/P219</f>
        <v>5.832349468713105E-2</v>
      </c>
      <c r="BY208" s="130">
        <f t="shared" ref="BY208" si="2651">Q208/Q219</f>
        <v>4.8717345257707698E-2</v>
      </c>
      <c r="BZ208" s="131">
        <f t="shared" ref="BZ208" si="2652">R208/R219</f>
        <v>5.3200163065633917E-2</v>
      </c>
      <c r="CA208" s="132">
        <f t="shared" ref="CA208" si="2653">S208/S219</f>
        <v>6.9884457696608268E-2</v>
      </c>
      <c r="CB208" s="129">
        <f t="shared" ref="CB208" si="2654">T208/T219</f>
        <v>0.15252707581227437</v>
      </c>
      <c r="CC208" s="130">
        <f t="shared" ref="CC208" si="2655">U208/U219</f>
        <v>2.3169601482854494E-2</v>
      </c>
      <c r="CD208" s="131">
        <f t="shared" ref="CD208" si="2656">V208/V219</f>
        <v>8.958499600957702E-2</v>
      </c>
      <c r="CE208" s="132">
        <f t="shared" ref="CE208" si="2657">W208/W219</f>
        <v>4.7901740020470832E-2</v>
      </c>
      <c r="CF208" s="129">
        <f t="shared" ref="CF208" si="2658">X208/X219</f>
        <v>7.71342300301949E-2</v>
      </c>
      <c r="CG208" s="130">
        <f t="shared" ref="CG208" si="2659">Y208/Y219</f>
        <v>3.7846655791190863E-2</v>
      </c>
      <c r="CH208" s="131">
        <f t="shared" ref="CH208" si="2660">Z208/Z219</f>
        <v>8.4853627492575301E-2</v>
      </c>
      <c r="CI208" s="129">
        <f t="shared" ref="CI208" si="2661">AA208/AA219</f>
        <v>5.2864410528644108E-2</v>
      </c>
      <c r="CJ208" s="135">
        <f t="shared" ref="CJ208" si="2662">AB208/AB219</f>
        <v>6.7996601743179882E-2</v>
      </c>
      <c r="CK208" s="136">
        <f t="shared" ref="CK208" si="2663">AC208/AC219</f>
        <v>5.6545460279415941E-2</v>
      </c>
    </row>
    <row r="209" spans="1:89" x14ac:dyDescent="0.15">
      <c r="A209" s="146" t="s">
        <v>30</v>
      </c>
      <c r="B209" s="203">
        <v>410</v>
      </c>
      <c r="C209" s="197">
        <v>555</v>
      </c>
      <c r="D209" s="198">
        <v>233</v>
      </c>
      <c r="E209" s="199">
        <v>304</v>
      </c>
      <c r="F209" s="196">
        <v>371</v>
      </c>
      <c r="G209" s="200">
        <v>499</v>
      </c>
      <c r="H209" s="198">
        <v>615</v>
      </c>
      <c r="I209" s="199">
        <v>753</v>
      </c>
      <c r="J209" s="196">
        <v>193</v>
      </c>
      <c r="K209" s="197">
        <v>56</v>
      </c>
      <c r="L209" s="198">
        <v>368</v>
      </c>
      <c r="M209" s="196">
        <v>121</v>
      </c>
      <c r="N209" s="201">
        <v>522</v>
      </c>
      <c r="O209" s="204">
        <v>409</v>
      </c>
      <c r="P209" s="196">
        <v>290</v>
      </c>
      <c r="Q209" s="197">
        <v>332</v>
      </c>
      <c r="R209" s="198">
        <v>279</v>
      </c>
      <c r="S209" s="199">
        <v>345</v>
      </c>
      <c r="T209" s="196">
        <v>189</v>
      </c>
      <c r="U209" s="200">
        <v>22</v>
      </c>
      <c r="V209" s="198">
        <v>382</v>
      </c>
      <c r="W209" s="205">
        <v>216</v>
      </c>
      <c r="X209" s="196">
        <v>318</v>
      </c>
      <c r="Y209" s="200">
        <v>173</v>
      </c>
      <c r="Z209" s="198">
        <v>476</v>
      </c>
      <c r="AA209" s="196">
        <v>613</v>
      </c>
      <c r="AB209" s="172">
        <f t="shared" si="2307"/>
        <v>4646</v>
      </c>
      <c r="AC209" s="173">
        <f t="shared" si="2308"/>
        <v>4398</v>
      </c>
      <c r="BI209" s="146" t="s">
        <v>30</v>
      </c>
      <c r="BJ209" s="129">
        <f>B209/B219</f>
        <v>6.4253251841404166E-2</v>
      </c>
      <c r="BK209" s="130">
        <f t="shared" ref="BK209" si="2664">C209/C219</f>
        <v>8.8871096877501998E-2</v>
      </c>
      <c r="BL209" s="131">
        <f t="shared" ref="BL209" si="2665">D209/D219</f>
        <v>6.4046179219351296E-2</v>
      </c>
      <c r="BM209" s="132">
        <f t="shared" ref="BM209" si="2666">E209/E219</f>
        <v>7.7789150460593648E-2</v>
      </c>
      <c r="BN209" s="129">
        <f t="shared" ref="BN209" si="2667">F209/F219</f>
        <v>6.3833448038540949E-2</v>
      </c>
      <c r="BO209" s="130">
        <f t="shared" ref="BO209" si="2668">G209/G219</f>
        <v>0.106532877882152</v>
      </c>
      <c r="BP209" s="131">
        <f t="shared" ref="BP209" si="2669">H209/H219</f>
        <v>7.1736848244488505E-2</v>
      </c>
      <c r="BQ209" s="132">
        <f t="shared" ref="BQ209" si="2670">I209/I219</f>
        <v>9.3112402621491286E-2</v>
      </c>
      <c r="BR209" s="129">
        <f t="shared" ref="BR209" si="2671">J209/J219</f>
        <v>0.10359634997316157</v>
      </c>
      <c r="BS209" s="130">
        <f t="shared" ref="BS209" si="2672">K209/K219</f>
        <v>3.4525277435265102E-2</v>
      </c>
      <c r="BT209" s="131">
        <f t="shared" ref="BT209" si="2673">L209/L219</f>
        <v>9.6918619963128783E-2</v>
      </c>
      <c r="BU209" s="129">
        <f t="shared" ref="BU209" si="2674">M209/M219</f>
        <v>3.2943098284780835E-2</v>
      </c>
      <c r="BV209" s="133">
        <f t="shared" ref="BV209" si="2675">N209/N219</f>
        <v>6.938721254818557E-2</v>
      </c>
      <c r="BW209" s="134">
        <f t="shared" ref="BW209" si="2676">O209/O219</f>
        <v>5.4438972447757222E-2</v>
      </c>
      <c r="BX209" s="129">
        <f t="shared" ref="BX209" si="2677">P209/P219</f>
        <v>6.8476977567886663E-2</v>
      </c>
      <c r="BY209" s="130">
        <f t="shared" ref="BY209" si="2678">Q209/Q219</f>
        <v>7.8136032007531178E-2</v>
      </c>
      <c r="BZ209" s="131">
        <f t="shared" ref="BZ209" si="2679">R209/R219</f>
        <v>5.6869139828781085E-2</v>
      </c>
      <c r="CA209" s="132">
        <f t="shared" ref="CA209" si="2680">S209/S219</f>
        <v>6.4293701080879617E-2</v>
      </c>
      <c r="CB209" s="129">
        <f t="shared" ref="CB209" si="2681">T209/T219</f>
        <v>0.17057761732851986</v>
      </c>
      <c r="CC209" s="130">
        <f t="shared" ref="CC209" si="2682">U209/U219</f>
        <v>2.0389249304911955E-2</v>
      </c>
      <c r="CD209" s="131">
        <f t="shared" ref="CD209" si="2683">V209/V219</f>
        <v>7.6217079010375097E-2</v>
      </c>
      <c r="CE209" s="132">
        <f t="shared" ref="CE209" si="2684">W209/W219</f>
        <v>4.4216990788126923E-2</v>
      </c>
      <c r="CF209" s="129">
        <f t="shared" ref="CF209" si="2685">X209/X219</f>
        <v>8.7290694482569306E-2</v>
      </c>
      <c r="CG209" s="130">
        <f t="shared" ref="CG209" si="2686">Y209/Y219</f>
        <v>5.6443719412724309E-2</v>
      </c>
      <c r="CH209" s="131">
        <f t="shared" ref="CH209" si="2687">Z209/Z219</f>
        <v>6.731721114410974E-2</v>
      </c>
      <c r="CI209" s="129">
        <f t="shared" ref="CI209" si="2688">AA209/AA219</f>
        <v>6.779473567794736E-2</v>
      </c>
      <c r="CJ209" s="135">
        <f t="shared" ref="CJ209" si="2689">AB209/AB219</f>
        <v>7.309398697334886E-2</v>
      </c>
      <c r="CK209" s="136">
        <f t="shared" ref="CK209" si="2690">AC209/AC219</f>
        <v>6.9349396070516253E-2</v>
      </c>
    </row>
    <row r="210" spans="1:89" x14ac:dyDescent="0.15">
      <c r="A210" s="137" t="s">
        <v>31</v>
      </c>
      <c r="B210" s="206">
        <v>440</v>
      </c>
      <c r="C210" s="190">
        <v>521</v>
      </c>
      <c r="D210" s="191">
        <v>219</v>
      </c>
      <c r="E210" s="192">
        <v>253</v>
      </c>
      <c r="F210" s="189">
        <v>278</v>
      </c>
      <c r="G210" s="193">
        <v>486</v>
      </c>
      <c r="H210" s="191">
        <v>578</v>
      </c>
      <c r="I210" s="192">
        <v>650</v>
      </c>
      <c r="J210" s="189">
        <v>146</v>
      </c>
      <c r="K210" s="190">
        <v>43</v>
      </c>
      <c r="L210" s="191">
        <v>334</v>
      </c>
      <c r="M210" s="189">
        <v>133</v>
      </c>
      <c r="N210" s="194">
        <v>555</v>
      </c>
      <c r="O210" s="207">
        <v>534</v>
      </c>
      <c r="P210" s="189">
        <v>271</v>
      </c>
      <c r="Q210" s="190">
        <v>325</v>
      </c>
      <c r="R210" s="191">
        <v>279</v>
      </c>
      <c r="S210" s="192">
        <v>536</v>
      </c>
      <c r="T210" s="189">
        <v>93</v>
      </c>
      <c r="U210" s="193">
        <v>23</v>
      </c>
      <c r="V210" s="191">
        <v>468</v>
      </c>
      <c r="W210" s="208">
        <v>228</v>
      </c>
      <c r="X210" s="189">
        <v>347</v>
      </c>
      <c r="Y210" s="193">
        <v>253</v>
      </c>
      <c r="Z210" s="191">
        <v>359</v>
      </c>
      <c r="AA210" s="189">
        <v>770</v>
      </c>
      <c r="AB210" s="172">
        <f t="shared" si="2307"/>
        <v>4367</v>
      </c>
      <c r="AC210" s="173">
        <f t="shared" si="2308"/>
        <v>4755</v>
      </c>
      <c r="BI210" s="137" t="s">
        <v>31</v>
      </c>
      <c r="BJ210" s="129">
        <f>B210/B219</f>
        <v>6.8954709293214234E-2</v>
      </c>
      <c r="BK210" s="130">
        <f t="shared" ref="BK210" si="2691">C210/C219</f>
        <v>8.3426741393114498E-2</v>
      </c>
      <c r="BL210" s="131">
        <f t="shared" ref="BL210" si="2692">D210/D219</f>
        <v>6.0197910940076968E-2</v>
      </c>
      <c r="BM210" s="132">
        <f t="shared" ref="BM210" si="2693">E210/E219</f>
        <v>6.4738996929375639E-2</v>
      </c>
      <c r="BN210" s="129">
        <f t="shared" ref="BN210" si="2694">F210/F219</f>
        <v>4.7832071576049552E-2</v>
      </c>
      <c r="BO210" s="130">
        <f t="shared" ref="BO210" si="2695">G210/G219</f>
        <v>0.10375747224594364</v>
      </c>
      <c r="BP210" s="131">
        <f t="shared" ref="BP210" si="2696">H210/H219</f>
        <v>6.7420972821649369E-2</v>
      </c>
      <c r="BQ210" s="132">
        <f t="shared" ref="BQ210" si="2697">I210/I219</f>
        <v>8.037591195746259E-2</v>
      </c>
      <c r="BR210" s="129">
        <f t="shared" ref="BR210" si="2698">J210/J219</f>
        <v>7.8368223295759529E-2</v>
      </c>
      <c r="BS210" s="130">
        <f t="shared" ref="BS210" si="2699">K210/K219</f>
        <v>2.6510480887792849E-2</v>
      </c>
      <c r="BT210" s="131">
        <f t="shared" ref="BT210" si="2700">L210/L219</f>
        <v>8.7964182249144054E-2</v>
      </c>
      <c r="BU210" s="129">
        <f t="shared" ref="BU210" si="2701">M210/M219</f>
        <v>3.6210182412197117E-2</v>
      </c>
      <c r="BV210" s="133">
        <f t="shared" ref="BV210" si="2702">N210/N219</f>
        <v>7.377376046789845E-2</v>
      </c>
      <c r="BW210" s="134">
        <f t="shared" ref="BW210" si="2703">O210/O219</f>
        <v>7.1076800212964197E-2</v>
      </c>
      <c r="BX210" s="129">
        <f t="shared" ref="BX210" si="2704">P210/P219</f>
        <v>6.3990554899645807E-2</v>
      </c>
      <c r="BY210" s="130">
        <f t="shared" ref="BY210" si="2705">Q210/Q219</f>
        <v>7.6488585549541063E-2</v>
      </c>
      <c r="BZ210" s="131">
        <f t="shared" ref="BZ210" si="2706">R210/R219</f>
        <v>5.6869139828781085E-2</v>
      </c>
      <c r="CA210" s="132">
        <f t="shared" ref="CA210" si="2707">S210/S219</f>
        <v>9.9888184867685428E-2</v>
      </c>
      <c r="CB210" s="129">
        <f t="shared" ref="CB210" si="2708">T210/T219</f>
        <v>8.3935018050541516E-2</v>
      </c>
      <c r="CC210" s="130">
        <f t="shared" ref="CC210" si="2709">U210/U219</f>
        <v>2.1316033364226137E-2</v>
      </c>
      <c r="CD210" s="131">
        <f t="shared" ref="CD210" si="2710">V210/V219</f>
        <v>9.3375897845171585E-2</v>
      </c>
      <c r="CE210" s="132">
        <f t="shared" ref="CE210" si="2711">W210/W219</f>
        <v>4.6673490276356193E-2</v>
      </c>
      <c r="CF210" s="129">
        <f t="shared" ref="CF210" si="2712">X210/X219</f>
        <v>9.525116662091683E-2</v>
      </c>
      <c r="CG210" s="130">
        <f t="shared" ref="CG210" si="2713">Y210/Y219</f>
        <v>8.2544861337683517E-2</v>
      </c>
      <c r="CH210" s="131">
        <f t="shared" ref="CH210" si="2714">Z210/Z219</f>
        <v>5.0770753783057558E-2</v>
      </c>
      <c r="CI210" s="129">
        <f t="shared" ref="CI210" si="2715">AA210/AA219</f>
        <v>8.5158150851581502E-2</v>
      </c>
      <c r="CJ210" s="135">
        <f t="shared" ref="CJ210" si="2716">AB210/AB219</f>
        <v>6.8704571914036686E-2</v>
      </c>
      <c r="CK210" s="136">
        <f t="shared" ref="CK210" si="2717">AC210/AC219</f>
        <v>7.4978712668327605E-2</v>
      </c>
    </row>
    <row r="211" spans="1:89" x14ac:dyDescent="0.15">
      <c r="A211" s="146" t="s">
        <v>32</v>
      </c>
      <c r="B211" s="203">
        <v>366</v>
      </c>
      <c r="C211" s="197">
        <v>479</v>
      </c>
      <c r="D211" s="198">
        <v>131</v>
      </c>
      <c r="E211" s="199">
        <v>275</v>
      </c>
      <c r="F211" s="196">
        <v>156</v>
      </c>
      <c r="G211" s="200">
        <v>505</v>
      </c>
      <c r="H211" s="198">
        <v>525</v>
      </c>
      <c r="I211" s="199">
        <v>686</v>
      </c>
      <c r="J211" s="196">
        <v>133</v>
      </c>
      <c r="K211" s="197">
        <v>38</v>
      </c>
      <c r="L211" s="198">
        <v>304</v>
      </c>
      <c r="M211" s="196">
        <v>129</v>
      </c>
      <c r="N211" s="201">
        <v>593</v>
      </c>
      <c r="O211" s="204">
        <v>375</v>
      </c>
      <c r="P211" s="196">
        <v>218</v>
      </c>
      <c r="Q211" s="197">
        <v>295</v>
      </c>
      <c r="R211" s="198">
        <v>201</v>
      </c>
      <c r="S211" s="199">
        <v>415</v>
      </c>
      <c r="T211" s="196">
        <v>50</v>
      </c>
      <c r="U211" s="200">
        <v>23</v>
      </c>
      <c r="V211" s="198">
        <v>462</v>
      </c>
      <c r="W211" s="205">
        <v>205</v>
      </c>
      <c r="X211" s="196">
        <v>190</v>
      </c>
      <c r="Y211" s="200">
        <v>184</v>
      </c>
      <c r="Z211" s="198">
        <v>308</v>
      </c>
      <c r="AA211" s="196">
        <v>666</v>
      </c>
      <c r="AB211" s="172">
        <f t="shared" si="2307"/>
        <v>3637</v>
      </c>
      <c r="AC211" s="173">
        <f t="shared" si="2308"/>
        <v>4275</v>
      </c>
      <c r="BI211" s="146" t="s">
        <v>32</v>
      </c>
      <c r="BJ211" s="129">
        <f>B211/B219</f>
        <v>5.7357780912082747E-2</v>
      </c>
      <c r="BK211" s="130">
        <f t="shared" ref="BK211" si="2718">C211/C219</f>
        <v>7.6701361088871101E-2</v>
      </c>
      <c r="BL211" s="131">
        <f t="shared" ref="BL211" si="2719">D211/D219</f>
        <v>3.6008796041781199E-2</v>
      </c>
      <c r="BM211" s="132">
        <f t="shared" ref="BM211" si="2720">E211/E219</f>
        <v>7.0368474923234392E-2</v>
      </c>
      <c r="BN211" s="129">
        <f t="shared" ref="BN211" si="2721">F211/F219</f>
        <v>2.6841018582243633E-2</v>
      </c>
      <c r="BO211" s="130">
        <f t="shared" ref="BO211" si="2722">G211/G219</f>
        <v>0.10781383432963279</v>
      </c>
      <c r="BP211" s="131">
        <f t="shared" ref="BP211" si="2723">H211/H219</f>
        <v>6.1238772891636532E-2</v>
      </c>
      <c r="BQ211" s="132">
        <f t="shared" ref="BQ211" si="2724">I211/I219</f>
        <v>8.4827500927414368E-2</v>
      </c>
      <c r="BR211" s="129">
        <f t="shared" ref="BR211" si="2725">J211/J219</f>
        <v>7.1390230810520663E-2</v>
      </c>
      <c r="BS211" s="130">
        <f t="shared" ref="BS211" si="2726">K211/K219</f>
        <v>2.3427866831072751E-2</v>
      </c>
      <c r="BT211" s="131">
        <f t="shared" ref="BT211" si="2727">L211/L219</f>
        <v>8.006320779562813E-2</v>
      </c>
      <c r="BU211" s="129">
        <f t="shared" ref="BU211" si="2728">M211/M219</f>
        <v>3.5121154369725023E-2</v>
      </c>
      <c r="BV211" s="133">
        <f t="shared" ref="BV211" si="2729">N211/N219</f>
        <v>7.8824936860295097E-2</v>
      </c>
      <c r="BW211" s="134">
        <f t="shared" ref="BW211" si="2730">O211/O219</f>
        <v>4.9913483295620925E-2</v>
      </c>
      <c r="BX211" s="129">
        <f t="shared" ref="BX211" si="2731">P211/P219</f>
        <v>5.1475796930342384E-2</v>
      </c>
      <c r="BY211" s="130">
        <f t="shared" ref="BY211" si="2732">Q211/Q219</f>
        <v>6.9428100729583428E-2</v>
      </c>
      <c r="BZ211" s="131">
        <f t="shared" ref="BZ211" si="2733">R211/R219</f>
        <v>4.0970240521810031E-2</v>
      </c>
      <c r="CA211" s="132">
        <f t="shared" ref="CA211" si="2734">S211/S219</f>
        <v>7.7338799850913159E-2</v>
      </c>
      <c r="CB211" s="129">
        <f t="shared" ref="CB211" si="2735">T211/T219</f>
        <v>4.5126353790613721E-2</v>
      </c>
      <c r="CC211" s="130">
        <f t="shared" ref="CC211" si="2736">U211/U219</f>
        <v>2.1316033364226137E-2</v>
      </c>
      <c r="CD211" s="131">
        <f t="shared" ref="CD211" si="2737">V211/V219</f>
        <v>9.217877094972067E-2</v>
      </c>
      <c r="CE211" s="132">
        <f t="shared" ref="CE211" si="2738">W211/W219</f>
        <v>4.1965199590583417E-2</v>
      </c>
      <c r="CF211" s="129">
        <f t="shared" ref="CF211" si="2739">X211/X219</f>
        <v>5.2154817458138894E-2</v>
      </c>
      <c r="CG211" s="130">
        <f t="shared" ref="CG211" si="2740">Y211/Y219</f>
        <v>6.0032626427406199E-2</v>
      </c>
      <c r="CH211" s="131">
        <f t="shared" ref="CH211" si="2741">Z211/Z219</f>
        <v>4.3558195446188656E-2</v>
      </c>
      <c r="CI211" s="129">
        <f t="shared" ref="CI211" si="2742">AA211/AA219</f>
        <v>7.365627073656271E-2</v>
      </c>
      <c r="CJ211" s="135">
        <f t="shared" ref="CJ211" si="2743">AB211/AB219</f>
        <v>5.7219722475693027E-2</v>
      </c>
      <c r="CK211" s="136">
        <f t="shared" ref="CK211" si="2744">AC211/AC219</f>
        <v>6.7409883629253528E-2</v>
      </c>
    </row>
    <row r="212" spans="1:89" x14ac:dyDescent="0.15">
      <c r="A212" s="137" t="s">
        <v>33</v>
      </c>
      <c r="B212" s="206">
        <v>168</v>
      </c>
      <c r="C212" s="190">
        <v>382</v>
      </c>
      <c r="D212" s="191">
        <v>51</v>
      </c>
      <c r="E212" s="192">
        <v>278</v>
      </c>
      <c r="F212" s="189">
        <v>99</v>
      </c>
      <c r="G212" s="193">
        <v>467</v>
      </c>
      <c r="H212" s="191">
        <v>278</v>
      </c>
      <c r="I212" s="192">
        <v>478</v>
      </c>
      <c r="J212" s="189">
        <v>38</v>
      </c>
      <c r="K212" s="190">
        <v>39</v>
      </c>
      <c r="L212" s="191">
        <v>250</v>
      </c>
      <c r="M212" s="189">
        <v>82</v>
      </c>
      <c r="N212" s="194">
        <v>375</v>
      </c>
      <c r="O212" s="207">
        <v>314</v>
      </c>
      <c r="P212" s="189">
        <v>104</v>
      </c>
      <c r="Q212" s="190">
        <v>268</v>
      </c>
      <c r="R212" s="191">
        <v>146</v>
      </c>
      <c r="S212" s="192">
        <v>300</v>
      </c>
      <c r="T212" s="189">
        <v>22</v>
      </c>
      <c r="U212" s="193">
        <v>20</v>
      </c>
      <c r="V212" s="191">
        <v>370</v>
      </c>
      <c r="W212" s="208">
        <v>159</v>
      </c>
      <c r="X212" s="189">
        <v>110</v>
      </c>
      <c r="Y212" s="193">
        <v>149</v>
      </c>
      <c r="Z212" s="191">
        <v>144</v>
      </c>
      <c r="AA212" s="189">
        <v>486</v>
      </c>
      <c r="AB212" s="172">
        <f t="shared" si="2307"/>
        <v>2155</v>
      </c>
      <c r="AC212" s="173">
        <f t="shared" si="2308"/>
        <v>3422</v>
      </c>
      <c r="BI212" s="137" t="s">
        <v>33</v>
      </c>
      <c r="BJ212" s="129">
        <f>B212/B219</f>
        <v>2.6328161730136343E-2</v>
      </c>
      <c r="BK212" s="130">
        <f t="shared" ref="BK212" si="2745">C212/C219</f>
        <v>6.1168935148118497E-2</v>
      </c>
      <c r="BL212" s="131">
        <f t="shared" ref="BL212" si="2746">D212/D219</f>
        <v>1.4018691588785047E-2</v>
      </c>
      <c r="BM212" s="132">
        <f t="shared" ref="BM212" si="2747">E212/E219</f>
        <v>7.1136131013306042E-2</v>
      </c>
      <c r="BN212" s="129">
        <f t="shared" ref="BN212" si="2748">F212/F219</f>
        <v>1.7033723331039228E-2</v>
      </c>
      <c r="BO212" s="130">
        <f t="shared" ref="BO212" si="2749">G212/G219</f>
        <v>9.9701110162254483E-2</v>
      </c>
      <c r="BP212" s="131">
        <f t="shared" ref="BP212" si="2750">H212/H219</f>
        <v>3.2427388312142771E-2</v>
      </c>
      <c r="BQ212" s="132">
        <f t="shared" ref="BQ212" si="2751">I212/I219</f>
        <v>5.9107209101026341E-2</v>
      </c>
      <c r="BR212" s="129">
        <f t="shared" ref="BR212" si="2752">J212/J219</f>
        <v>2.0397208803005905E-2</v>
      </c>
      <c r="BS212" s="130">
        <f t="shared" ref="BS212" si="2753">K212/K219</f>
        <v>2.4044389642416768E-2</v>
      </c>
      <c r="BT212" s="131">
        <f t="shared" ref="BT212" si="2754">L212/L219</f>
        <v>6.5841453779299453E-2</v>
      </c>
      <c r="BU212" s="129">
        <f t="shared" ref="BU212" si="2755">M212/M219</f>
        <v>2.2325074870677919E-2</v>
      </c>
      <c r="BV212" s="133">
        <f t="shared" ref="BV212" si="2756">N212/N219</f>
        <v>4.9847135451282734E-2</v>
      </c>
      <c r="BW212" s="134">
        <f t="shared" ref="BW212" si="2757">O212/O219</f>
        <v>4.1794223346199921E-2</v>
      </c>
      <c r="BX212" s="129">
        <f t="shared" ref="BX212" si="2758">P212/P219</f>
        <v>2.4557260920897283E-2</v>
      </c>
      <c r="BY212" s="130">
        <f t="shared" ref="BY212" si="2759">Q212/Q219</f>
        <v>6.3073664391621556E-2</v>
      </c>
      <c r="BZ212" s="131">
        <f t="shared" ref="BZ212" si="2760">R212/R219</f>
        <v>2.9759478189971465E-2</v>
      </c>
      <c r="CA212" s="132">
        <f t="shared" ref="CA212" si="2761">S212/S219</f>
        <v>5.590756615728662E-2</v>
      </c>
      <c r="CB212" s="129">
        <f t="shared" ref="CB212" si="2762">T212/T219</f>
        <v>1.9855595667870037E-2</v>
      </c>
      <c r="CC212" s="130">
        <f t="shared" ref="CC212" si="2763">U212/U219</f>
        <v>1.8535681186283594E-2</v>
      </c>
      <c r="CD212" s="131">
        <f t="shared" ref="CD212" si="2764">V212/V219</f>
        <v>7.3822825219473268E-2</v>
      </c>
      <c r="CE212" s="132">
        <f t="shared" ref="CE212" si="2765">W212/W219</f>
        <v>3.2548618219037873E-2</v>
      </c>
      <c r="CF212" s="129">
        <f t="shared" ref="CF212" si="2766">X212/X219</f>
        <v>3.0194894317869887E-2</v>
      </c>
      <c r="CG212" s="130">
        <f t="shared" ref="CG212" si="2767">Y212/Y219</f>
        <v>4.8613376835236539E-2</v>
      </c>
      <c r="CH212" s="131">
        <f t="shared" ref="CH212" si="2768">Z212/Z219</f>
        <v>2.0364870598218072E-2</v>
      </c>
      <c r="CI212" s="129">
        <f t="shared" ref="CI212" si="2769">AA212/AA219</f>
        <v>5.3749170537491703E-2</v>
      </c>
      <c r="CJ212" s="135">
        <f t="shared" ref="CJ212" si="2770">AB212/AB219</f>
        <v>3.3903904848809036E-2</v>
      </c>
      <c r="CK212" s="136">
        <f t="shared" ref="CK212" si="2771">AC212/AC219</f>
        <v>5.3959443691065631E-2</v>
      </c>
    </row>
    <row r="213" spans="1:89" x14ac:dyDescent="0.15">
      <c r="A213" s="146" t="s">
        <v>34</v>
      </c>
      <c r="B213" s="203">
        <v>5</v>
      </c>
      <c r="C213" s="197">
        <v>112</v>
      </c>
      <c r="D213" s="198">
        <v>11</v>
      </c>
      <c r="E213" s="199">
        <v>81</v>
      </c>
      <c r="F213" s="196">
        <v>20</v>
      </c>
      <c r="G213" s="200">
        <v>93</v>
      </c>
      <c r="H213" s="198">
        <v>57</v>
      </c>
      <c r="I213" s="199">
        <v>112</v>
      </c>
      <c r="J213" s="196">
        <v>5</v>
      </c>
      <c r="K213" s="197">
        <v>21</v>
      </c>
      <c r="L213" s="198">
        <v>69</v>
      </c>
      <c r="M213" s="196">
        <v>18</v>
      </c>
      <c r="N213" s="201">
        <v>50</v>
      </c>
      <c r="O213" s="204">
        <v>65</v>
      </c>
      <c r="P213" s="196">
        <v>39</v>
      </c>
      <c r="Q213" s="197">
        <v>56</v>
      </c>
      <c r="R213" s="198">
        <v>41</v>
      </c>
      <c r="S213" s="199">
        <v>90</v>
      </c>
      <c r="T213" s="196">
        <v>14</v>
      </c>
      <c r="U213" s="200">
        <v>17</v>
      </c>
      <c r="V213" s="198">
        <v>68</v>
      </c>
      <c r="W213" s="205">
        <v>54</v>
      </c>
      <c r="X213" s="196">
        <v>35</v>
      </c>
      <c r="Y213" s="200">
        <v>56</v>
      </c>
      <c r="Z213" s="198">
        <v>83</v>
      </c>
      <c r="AA213" s="196">
        <v>208</v>
      </c>
      <c r="AB213" s="172">
        <f t="shared" si="2307"/>
        <v>497</v>
      </c>
      <c r="AC213" s="173">
        <f t="shared" si="2308"/>
        <v>983</v>
      </c>
      <c r="BI213" s="146" t="s">
        <v>34</v>
      </c>
      <c r="BJ213" s="129">
        <f>B213/B219</f>
        <v>7.8357624196834349E-4</v>
      </c>
      <c r="BK213" s="130">
        <f t="shared" ref="BK213" si="2772">C213/C219</f>
        <v>1.7934347477982386E-2</v>
      </c>
      <c r="BL213" s="131">
        <f t="shared" ref="BL213" si="2773">D213/D219</f>
        <v>3.0236393622869707E-3</v>
      </c>
      <c r="BM213" s="132">
        <f t="shared" ref="BM213" si="2774">E213/E219</f>
        <v>2.0726714431934492E-2</v>
      </c>
      <c r="BN213" s="129">
        <f t="shared" ref="BN213" si="2775">F213/F219</f>
        <v>3.4411562284927736E-3</v>
      </c>
      <c r="BO213" s="130">
        <f t="shared" ref="BO213" si="2776">G213/G219</f>
        <v>1.9854824935952177E-2</v>
      </c>
      <c r="BP213" s="131">
        <f t="shared" ref="BP213" si="2777">H213/H219</f>
        <v>6.6487810568062519E-3</v>
      </c>
      <c r="BQ213" s="132">
        <f t="shared" ref="BQ213" si="2778">I213/I219</f>
        <v>1.3849387906516632E-2</v>
      </c>
      <c r="BR213" s="129">
        <f t="shared" ref="BR213" si="2779">J213/J219</f>
        <v>2.6838432635534087E-3</v>
      </c>
      <c r="BS213" s="130">
        <f t="shared" ref="BS213" si="2780">K213/K219</f>
        <v>1.2946979038224414E-2</v>
      </c>
      <c r="BT213" s="131">
        <f t="shared" ref="BT213" si="2781">L213/L219</f>
        <v>1.8172241243086647E-2</v>
      </c>
      <c r="BU213" s="129">
        <f t="shared" ref="BU213" si="2782">M213/M219</f>
        <v>4.9006261911244218E-3</v>
      </c>
      <c r="BV213" s="133">
        <f t="shared" ref="BV213" si="2783">N213/N219</f>
        <v>6.6462847268376974E-3</v>
      </c>
      <c r="BW213" s="134">
        <f t="shared" ref="BW213" si="2784">O213/O219</f>
        <v>8.651670437907627E-3</v>
      </c>
      <c r="BX213" s="129">
        <f t="shared" ref="BX213" si="2785">P213/P219</f>
        <v>9.2089728453364824E-3</v>
      </c>
      <c r="BY213" s="130">
        <f t="shared" ref="BY213" si="2786">Q213/Q219</f>
        <v>1.3179571663920923E-2</v>
      </c>
      <c r="BZ213" s="131">
        <f t="shared" ref="BZ213" si="2787">R213/R219</f>
        <v>8.3571137382796572E-3</v>
      </c>
      <c r="CA213" s="132">
        <f t="shared" ref="CA213" si="2788">S213/S219</f>
        <v>1.6772269847185987E-2</v>
      </c>
      <c r="CB213" s="129">
        <f t="shared" ref="CB213" si="2789">T213/T219</f>
        <v>1.263537906137184E-2</v>
      </c>
      <c r="CC213" s="130">
        <f t="shared" ref="CC213" si="2790">U213/U219</f>
        <v>1.5755329008341055E-2</v>
      </c>
      <c r="CD213" s="131">
        <f t="shared" ref="CD213" si="2791">V213/V219</f>
        <v>1.3567438148443736E-2</v>
      </c>
      <c r="CE213" s="132">
        <f t="shared" ref="CE213" si="2792">W213/W219</f>
        <v>1.1054247697031731E-2</v>
      </c>
      <c r="CF213" s="129">
        <f t="shared" ref="CF213" si="2793">X213/X219</f>
        <v>9.6074663738676923E-3</v>
      </c>
      <c r="CG213" s="130">
        <f t="shared" ref="CG213" si="2794">Y213/Y219</f>
        <v>1.8270799347471452E-2</v>
      </c>
      <c r="CH213" s="131">
        <f t="shared" ref="CH213" si="2795">Z213/Z219</f>
        <v>1.1738085136472917E-2</v>
      </c>
      <c r="CI213" s="129">
        <f t="shared" ref="CI213" si="2796">AA213/AA219</f>
        <v>2.3003760230037602E-2</v>
      </c>
      <c r="CJ213" s="135">
        <f t="shared" ref="CJ213" si="2797">AB213/AB219</f>
        <v>7.8191372203517823E-3</v>
      </c>
      <c r="CK213" s="136">
        <f t="shared" ref="CK213" si="2798">AC213/AC219</f>
        <v>1.5500331136270459E-2</v>
      </c>
    </row>
    <row r="214" spans="1:89" x14ac:dyDescent="0.15">
      <c r="A214" s="137" t="s">
        <v>35</v>
      </c>
      <c r="B214" s="206">
        <v>0</v>
      </c>
      <c r="C214" s="190">
        <v>27</v>
      </c>
      <c r="D214" s="191">
        <v>0</v>
      </c>
      <c r="E214" s="192">
        <v>23</v>
      </c>
      <c r="F214" s="189">
        <v>0</v>
      </c>
      <c r="G214" s="193">
        <v>9</v>
      </c>
      <c r="H214" s="191">
        <v>6</v>
      </c>
      <c r="I214" s="192">
        <v>18</v>
      </c>
      <c r="J214" s="189">
        <v>1</v>
      </c>
      <c r="K214" s="190">
        <v>5</v>
      </c>
      <c r="L214" s="191">
        <v>8</v>
      </c>
      <c r="M214" s="189">
        <v>3</v>
      </c>
      <c r="N214" s="194">
        <v>5</v>
      </c>
      <c r="O214" s="207">
        <v>5</v>
      </c>
      <c r="P214" s="189">
        <v>3</v>
      </c>
      <c r="Q214" s="190">
        <v>5</v>
      </c>
      <c r="R214" s="191">
        <v>2</v>
      </c>
      <c r="S214" s="192">
        <v>6</v>
      </c>
      <c r="T214" s="189">
        <v>1</v>
      </c>
      <c r="U214" s="193">
        <v>3</v>
      </c>
      <c r="V214" s="191">
        <v>2</v>
      </c>
      <c r="W214" s="208">
        <v>2</v>
      </c>
      <c r="X214" s="189">
        <v>2</v>
      </c>
      <c r="Y214" s="193">
        <v>6</v>
      </c>
      <c r="Z214" s="191">
        <v>9</v>
      </c>
      <c r="AA214" s="189">
        <v>10</v>
      </c>
      <c r="AB214" s="172">
        <f t="shared" si="2307"/>
        <v>39</v>
      </c>
      <c r="AC214" s="173">
        <f t="shared" si="2308"/>
        <v>122</v>
      </c>
      <c r="BI214" s="137" t="s">
        <v>35</v>
      </c>
      <c r="BJ214" s="129">
        <f>B214/B219</f>
        <v>0</v>
      </c>
      <c r="BK214" s="130">
        <f t="shared" ref="BK214" si="2799">C214/C219</f>
        <v>4.3234587670136111E-3</v>
      </c>
      <c r="BL214" s="131">
        <f t="shared" ref="BL214" si="2800">D214/D219</f>
        <v>0</v>
      </c>
      <c r="BM214" s="132">
        <f t="shared" ref="BM214" si="2801">E214/E219</f>
        <v>5.8853633572159671E-3</v>
      </c>
      <c r="BN214" s="129">
        <f t="shared" ref="BN214" si="2802">F214/F219</f>
        <v>0</v>
      </c>
      <c r="BO214" s="130">
        <f t="shared" ref="BO214" si="2803">G214/G219</f>
        <v>1.9214346712211785E-3</v>
      </c>
      <c r="BP214" s="131">
        <f t="shared" ref="BP214" si="2804">H214/H219</f>
        <v>6.9987169019013185E-4</v>
      </c>
      <c r="BQ214" s="132">
        <f t="shared" ref="BQ214" si="2805">I214/I219</f>
        <v>2.2257944849758873E-3</v>
      </c>
      <c r="BR214" s="129">
        <f t="shared" ref="BR214" si="2806">J214/J219</f>
        <v>5.3676865271068169E-4</v>
      </c>
      <c r="BS214" s="130">
        <f t="shared" ref="BS214" si="2807">K214/K219</f>
        <v>3.0826140567200987E-3</v>
      </c>
      <c r="BT214" s="131">
        <f t="shared" ref="BT214" si="2808">L214/L219</f>
        <v>2.1069265209375824E-3</v>
      </c>
      <c r="BU214" s="129">
        <f t="shared" ref="BU214" si="2809">M214/M219</f>
        <v>8.1677103185407026E-4</v>
      </c>
      <c r="BV214" s="133">
        <f t="shared" ref="BV214" si="2810">N214/N219</f>
        <v>6.6462847268376974E-4</v>
      </c>
      <c r="BW214" s="134">
        <f t="shared" ref="BW214" si="2811">O214/O219</f>
        <v>6.65513110608279E-4</v>
      </c>
      <c r="BX214" s="129">
        <f t="shared" ref="BX214" si="2812">P214/P219</f>
        <v>7.0838252656434478E-4</v>
      </c>
      <c r="BY214" s="130">
        <f t="shared" ref="BY214" si="2813">Q214/Q219</f>
        <v>1.1767474699929394E-3</v>
      </c>
      <c r="BZ214" s="131">
        <f t="shared" ref="BZ214" si="2814">R214/R219</f>
        <v>4.0766408479412964E-4</v>
      </c>
      <c r="CA214" s="132">
        <f t="shared" ref="CA214" si="2815">S214/S219</f>
        <v>1.1181513231457323E-3</v>
      </c>
      <c r="CB214" s="129">
        <f t="shared" ref="CB214" si="2816">T214/T219</f>
        <v>9.025270758122744E-4</v>
      </c>
      <c r="CC214" s="130">
        <f t="shared" ref="CC214" si="2817">U214/U219</f>
        <v>2.7803521779425394E-3</v>
      </c>
      <c r="CD214" s="131">
        <f t="shared" ref="CD214" si="2818">V214/V219</f>
        <v>3.9904229848363929E-4</v>
      </c>
      <c r="CE214" s="132">
        <f t="shared" ref="CE214" si="2819">W214/W219</f>
        <v>4.0941658137154553E-4</v>
      </c>
      <c r="CF214" s="129">
        <f t="shared" ref="CF214" si="2820">X214/X219</f>
        <v>5.4899807850672519E-4</v>
      </c>
      <c r="CG214" s="130">
        <f t="shared" ref="CG214" si="2821">Y214/Y219</f>
        <v>1.9575856443719412E-3</v>
      </c>
      <c r="CH214" s="131">
        <f t="shared" ref="CH214" si="2822">Z214/Z219</f>
        <v>1.2728044123886295E-3</v>
      </c>
      <c r="CI214" s="129">
        <f t="shared" ref="CI214" si="2823">AA214/AA219</f>
        <v>1.1059500110595002E-3</v>
      </c>
      <c r="CJ214" s="135">
        <f t="shared" ref="CJ214" si="2824">AB214/AB219</f>
        <v>6.1357414807589441E-4</v>
      </c>
      <c r="CK214" s="136">
        <f t="shared" ref="CK214" si="2825">AC214/AC219</f>
        <v>1.9237440474313286E-3</v>
      </c>
    </row>
    <row r="215" spans="1:89" x14ac:dyDescent="0.15">
      <c r="A215" s="146" t="s">
        <v>36</v>
      </c>
      <c r="B215" s="203">
        <v>0</v>
      </c>
      <c r="C215" s="197">
        <v>0</v>
      </c>
      <c r="D215" s="198">
        <v>0</v>
      </c>
      <c r="E215" s="199">
        <v>1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0</v>
      </c>
      <c r="AC215" s="173">
        <f t="shared" si="2308"/>
        <v>1</v>
      </c>
      <c r="BI215" s="146" t="s">
        <v>36</v>
      </c>
      <c r="BJ215" s="129">
        <f>B215/B219</f>
        <v>0</v>
      </c>
      <c r="BK215" s="130">
        <f t="shared" ref="BK215" si="2826">C215/C219</f>
        <v>0</v>
      </c>
      <c r="BL215" s="131">
        <f t="shared" ref="BL215" si="2827">D215/D219</f>
        <v>0</v>
      </c>
      <c r="BM215" s="132">
        <f t="shared" ref="BM215" si="2828">E215/E219</f>
        <v>2.5588536335721597E-4</v>
      </c>
      <c r="BN215" s="129">
        <f t="shared" ref="BN215" si="2829">F215/F219</f>
        <v>0</v>
      </c>
      <c r="BO215" s="130">
        <f t="shared" ref="BO215" si="2830">G215/G219</f>
        <v>0</v>
      </c>
      <c r="BP215" s="131">
        <f t="shared" ref="BP215" si="2831">H215/H219</f>
        <v>0</v>
      </c>
      <c r="BQ215" s="132">
        <f t="shared" ref="BQ215" si="2832">I215/I219</f>
        <v>0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1.5768393831404333E-5</v>
      </c>
    </row>
    <row r="216" spans="1:89" x14ac:dyDescent="0.15">
      <c r="A216" s="137" t="s">
        <v>37</v>
      </c>
      <c r="B216" s="59">
        <v>0</v>
      </c>
      <c r="C216" s="60">
        <v>0</v>
      </c>
      <c r="D216" s="139">
        <v>0</v>
      </c>
      <c r="E216" s="140">
        <v>0</v>
      </c>
      <c r="F216" s="138">
        <v>0</v>
      </c>
      <c r="G216" s="141">
        <v>0</v>
      </c>
      <c r="H216" s="139">
        <v>0</v>
      </c>
      <c r="I216" s="140">
        <v>0</v>
      </c>
      <c r="J216" s="138">
        <v>0</v>
      </c>
      <c r="K216" s="141">
        <v>0</v>
      </c>
      <c r="L216" s="139">
        <v>0</v>
      </c>
      <c r="M216" s="138">
        <v>0</v>
      </c>
      <c r="N216" s="142">
        <v>0</v>
      </c>
      <c r="O216" s="143">
        <v>0</v>
      </c>
      <c r="P216" s="138">
        <v>0</v>
      </c>
      <c r="Q216" s="141">
        <v>0</v>
      </c>
      <c r="R216" s="139"/>
      <c r="S216" s="140">
        <v>0</v>
      </c>
      <c r="T216" s="138">
        <v>0</v>
      </c>
      <c r="U216" s="141">
        <v>0</v>
      </c>
      <c r="V216" s="139">
        <v>0</v>
      </c>
      <c r="W216" s="140">
        <v>0</v>
      </c>
      <c r="X216" s="138">
        <v>0</v>
      </c>
      <c r="Y216" s="141">
        <v>0</v>
      </c>
      <c r="Z216" s="144">
        <v>0</v>
      </c>
      <c r="AA216" s="145">
        <v>0</v>
      </c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15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4" thickBot="1" x14ac:dyDescent="0.2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">
      <c r="A219" s="269" t="s">
        <v>13</v>
      </c>
      <c r="B219" s="20">
        <f t="shared" ref="B219" si="2934">SUM(B196:B218)</f>
        <v>6381</v>
      </c>
      <c r="C219" s="21">
        <f t="shared" ref="C219" si="2935">SUM(C196:C218)</f>
        <v>6245</v>
      </c>
      <c r="D219" s="20">
        <f t="shared" ref="D219" si="2936">SUM(D196:D218)</f>
        <v>3638</v>
      </c>
      <c r="E219" s="21">
        <f t="shared" ref="E219" si="2937">SUM(E196:E218)</f>
        <v>3908</v>
      </c>
      <c r="F219" s="20">
        <f t="shared" ref="F219" si="2938">SUM(F196:F218)</f>
        <v>5812</v>
      </c>
      <c r="G219" s="21">
        <f t="shared" ref="G219" si="2939">SUM(G196:G218)</f>
        <v>4684</v>
      </c>
      <c r="H219" s="20">
        <f t="shared" ref="H219" si="2940">SUM(H196:H218)</f>
        <v>8573</v>
      </c>
      <c r="I219" s="21">
        <f t="shared" ref="I219" si="2941">SUM(I196:I218)</f>
        <v>8087</v>
      </c>
      <c r="J219" s="20">
        <f t="shared" ref="J219" si="2942">SUM(J196:J218)</f>
        <v>1863</v>
      </c>
      <c r="K219" s="21">
        <f t="shared" ref="K219" si="2943">SUM(K196:K218)</f>
        <v>1622</v>
      </c>
      <c r="L219" s="20">
        <f t="shared" ref="L219" si="2944">SUM(L196:L218)</f>
        <v>3797</v>
      </c>
      <c r="M219" s="21">
        <f t="shared" ref="M219" si="2945">SUM(M196:M218)</f>
        <v>3673</v>
      </c>
      <c r="N219" s="20">
        <f t="shared" ref="N219" si="2946">SUM(N196:N218)</f>
        <v>7523</v>
      </c>
      <c r="O219" s="21">
        <f t="shared" ref="O219" si="2947">SUM(O196:O218)</f>
        <v>7513</v>
      </c>
      <c r="P219" s="20">
        <f t="shared" ref="P219" si="2948">SUM(P196:P218)</f>
        <v>4235</v>
      </c>
      <c r="Q219" s="21">
        <f t="shared" ref="Q219" si="2949">SUM(Q196:Q218)</f>
        <v>4249</v>
      </c>
      <c r="R219" s="20">
        <f t="shared" ref="R219" si="2950">SUM(R196:R218)</f>
        <v>4906</v>
      </c>
      <c r="S219" s="21">
        <f t="shared" ref="S219" si="2951">SUM(S196:S218)</f>
        <v>5366</v>
      </c>
      <c r="T219" s="20">
        <f t="shared" ref="T219" si="2952">SUM(T196:T218)</f>
        <v>1108</v>
      </c>
      <c r="U219" s="21">
        <f t="shared" ref="U219" si="2953">SUM(U196:U218)</f>
        <v>1079</v>
      </c>
      <c r="V219" s="20">
        <f t="shared" ref="V219" si="2954">SUM(V196:V218)</f>
        <v>5012</v>
      </c>
      <c r="W219" s="21">
        <f t="shared" ref="W219" si="2955">SUM(W196:W218)</f>
        <v>4885</v>
      </c>
      <c r="X219" s="20">
        <f t="shared" ref="X219" si="2956">SUM(X196:X218)</f>
        <v>3643</v>
      </c>
      <c r="Y219" s="21">
        <f t="shared" ref="Y219" si="2957">SUM(Y196:Y218)</f>
        <v>3065</v>
      </c>
      <c r="Z219" s="20">
        <f t="shared" ref="Z219" si="2958">SUM(Z196:Z218)</f>
        <v>7071</v>
      </c>
      <c r="AA219" s="21">
        <f t="shared" ref="AA219" si="2959">SUM(AA196:AA218)</f>
        <v>9042</v>
      </c>
      <c r="AB219" s="174">
        <f t="shared" ref="AB219:AC219" si="2960">SUM(AB195:AB218)</f>
        <v>63562</v>
      </c>
      <c r="AC219" s="175">
        <f t="shared" si="2960"/>
        <v>63418</v>
      </c>
      <c r="BI219" s="269" t="s">
        <v>13</v>
      </c>
      <c r="BJ219" s="155">
        <f>SUM(BJ195:BJ218)</f>
        <v>1.0000000000000004</v>
      </c>
      <c r="BK219" s="156">
        <f t="shared" ref="BK219:CK219" si="2961">SUM(BK195:BK218)</f>
        <v>1</v>
      </c>
      <c r="BL219" s="155">
        <f t="shared" si="2961"/>
        <v>0.99999999999999989</v>
      </c>
      <c r="BM219" s="156">
        <f t="shared" si="2961"/>
        <v>1.0000000000000002</v>
      </c>
      <c r="BN219" s="155">
        <f t="shared" si="2961"/>
        <v>1.0000000000000002</v>
      </c>
      <c r="BO219" s="156">
        <f t="shared" si="2961"/>
        <v>1</v>
      </c>
      <c r="BP219" s="155">
        <f t="shared" si="2961"/>
        <v>0.99999999999999989</v>
      </c>
      <c r="BQ219" s="156">
        <f t="shared" si="2961"/>
        <v>0.99999999999999989</v>
      </c>
      <c r="BR219" s="155">
        <f t="shared" si="2961"/>
        <v>1</v>
      </c>
      <c r="BS219" s="156">
        <f t="shared" si="2961"/>
        <v>0.99999999999999989</v>
      </c>
      <c r="BT219" s="155">
        <f t="shared" si="2961"/>
        <v>1.0000000000000002</v>
      </c>
      <c r="BU219" s="156">
        <f t="shared" si="2961"/>
        <v>1.0000000000000002</v>
      </c>
      <c r="BV219" s="155">
        <f t="shared" si="2961"/>
        <v>1</v>
      </c>
      <c r="BW219" s="156">
        <f t="shared" si="2961"/>
        <v>0.99999999999999989</v>
      </c>
      <c r="BX219" s="155">
        <f t="shared" si="2961"/>
        <v>1</v>
      </c>
      <c r="BY219" s="156">
        <f t="shared" si="2961"/>
        <v>0.99999999999999989</v>
      </c>
      <c r="BZ219" s="155">
        <f t="shared" si="2961"/>
        <v>1</v>
      </c>
      <c r="CA219" s="156">
        <f t="shared" si="2961"/>
        <v>1</v>
      </c>
      <c r="CB219" s="155">
        <f t="shared" si="2961"/>
        <v>0.99999999999999978</v>
      </c>
      <c r="CC219" s="156">
        <f t="shared" si="2961"/>
        <v>1</v>
      </c>
      <c r="CD219" s="155">
        <f t="shared" si="2961"/>
        <v>1</v>
      </c>
      <c r="CE219" s="156">
        <f t="shared" si="2961"/>
        <v>1</v>
      </c>
      <c r="CF219" s="155">
        <f t="shared" si="2961"/>
        <v>1</v>
      </c>
      <c r="CG219" s="156">
        <f t="shared" si="2961"/>
        <v>1.0000000000000002</v>
      </c>
      <c r="CH219" s="155">
        <f t="shared" si="2961"/>
        <v>1</v>
      </c>
      <c r="CI219" s="156">
        <f t="shared" si="2961"/>
        <v>1</v>
      </c>
      <c r="CJ219" s="155">
        <f t="shared" si="2961"/>
        <v>1</v>
      </c>
      <c r="CK219" s="156">
        <f t="shared" si="2961"/>
        <v>1</v>
      </c>
    </row>
    <row r="220" spans="1:89" ht="14" thickTop="1" x14ac:dyDescent="0.15">
      <c r="A220" s="187"/>
    </row>
    <row r="222" spans="1:89" x14ac:dyDescent="0.15">
      <c r="A222" s="296">
        <f>+A191+1</f>
        <v>44082</v>
      </c>
      <c r="B222" s="296"/>
      <c r="C222" s="296"/>
      <c r="D222" s="296"/>
      <c r="BI222" s="301">
        <f>+BI191+1</f>
        <v>44082</v>
      </c>
      <c r="BJ222" s="301"/>
      <c r="BK222" s="301"/>
      <c r="BL222" s="301"/>
    </row>
    <row r="223" spans="1:89" ht="14" thickBot="1" x14ac:dyDescent="0.2">
      <c r="AE223" s="272" t="s">
        <v>84</v>
      </c>
    </row>
    <row r="224" spans="1:89" ht="15" thickTop="1" thickBot="1" x14ac:dyDescent="0.2">
      <c r="A224" s="292" t="s">
        <v>0</v>
      </c>
      <c r="B224" s="294" t="s">
        <v>1</v>
      </c>
      <c r="C224" s="295"/>
      <c r="D224" s="294" t="s">
        <v>2</v>
      </c>
      <c r="E224" s="295"/>
      <c r="F224" s="294" t="s">
        <v>3</v>
      </c>
      <c r="G224" s="295"/>
      <c r="H224" s="294" t="s">
        <v>4</v>
      </c>
      <c r="I224" s="295"/>
      <c r="J224" s="294" t="s">
        <v>5</v>
      </c>
      <c r="K224" s="295"/>
      <c r="L224" s="294" t="s">
        <v>6</v>
      </c>
      <c r="M224" s="295"/>
      <c r="N224" s="294" t="s">
        <v>7</v>
      </c>
      <c r="O224" s="295"/>
      <c r="P224" s="294" t="s">
        <v>8</v>
      </c>
      <c r="Q224" s="295"/>
      <c r="R224" s="294" t="s">
        <v>9</v>
      </c>
      <c r="S224" s="295"/>
      <c r="T224" s="294" t="s">
        <v>10</v>
      </c>
      <c r="U224" s="295"/>
      <c r="V224" s="294" t="s">
        <v>11</v>
      </c>
      <c r="W224" s="295"/>
      <c r="X224" s="294" t="s">
        <v>12</v>
      </c>
      <c r="Y224" s="295"/>
      <c r="Z224" s="297" t="s">
        <v>40</v>
      </c>
      <c r="AA224" s="298"/>
      <c r="AB224" s="299" t="s">
        <v>41</v>
      </c>
      <c r="AC224" s="300"/>
      <c r="AE224" s="292" t="s">
        <v>0</v>
      </c>
      <c r="AF224" s="294" t="s">
        <v>1</v>
      </c>
      <c r="AG224" s="295"/>
      <c r="AH224" s="294" t="s">
        <v>2</v>
      </c>
      <c r="AI224" s="295"/>
      <c r="AJ224" s="294" t="s">
        <v>3</v>
      </c>
      <c r="AK224" s="295"/>
      <c r="AL224" s="294" t="s">
        <v>4</v>
      </c>
      <c r="AM224" s="295"/>
      <c r="AN224" s="294" t="s">
        <v>5</v>
      </c>
      <c r="AO224" s="295"/>
      <c r="AP224" s="294" t="s">
        <v>6</v>
      </c>
      <c r="AQ224" s="295"/>
      <c r="AR224" s="294" t="s">
        <v>7</v>
      </c>
      <c r="AS224" s="295"/>
      <c r="AT224" s="294" t="s">
        <v>8</v>
      </c>
      <c r="AU224" s="295"/>
      <c r="AV224" s="294" t="s">
        <v>9</v>
      </c>
      <c r="AW224" s="295"/>
      <c r="AX224" s="294" t="s">
        <v>10</v>
      </c>
      <c r="AY224" s="295"/>
      <c r="AZ224" s="294" t="s">
        <v>11</v>
      </c>
      <c r="BA224" s="295"/>
      <c r="BB224" s="294" t="s">
        <v>12</v>
      </c>
      <c r="BC224" s="295"/>
      <c r="BD224" s="297" t="s">
        <v>40</v>
      </c>
      <c r="BE224" s="298"/>
      <c r="BF224" s="299" t="s">
        <v>41</v>
      </c>
      <c r="BG224" s="300"/>
      <c r="BI224" s="292" t="s">
        <v>0</v>
      </c>
      <c r="BJ224" s="294" t="s">
        <v>1</v>
      </c>
      <c r="BK224" s="295"/>
      <c r="BL224" s="294" t="s">
        <v>2</v>
      </c>
      <c r="BM224" s="295"/>
      <c r="BN224" s="294" t="s">
        <v>3</v>
      </c>
      <c r="BO224" s="295"/>
      <c r="BP224" s="294" t="s">
        <v>4</v>
      </c>
      <c r="BQ224" s="295"/>
      <c r="BR224" s="294" t="s">
        <v>5</v>
      </c>
      <c r="BS224" s="295"/>
      <c r="BT224" s="294" t="s">
        <v>6</v>
      </c>
      <c r="BU224" s="295"/>
      <c r="BV224" s="294" t="s">
        <v>7</v>
      </c>
      <c r="BW224" s="295"/>
      <c r="BX224" s="294" t="s">
        <v>8</v>
      </c>
      <c r="BY224" s="295"/>
      <c r="BZ224" s="294" t="s">
        <v>9</v>
      </c>
      <c r="CA224" s="295"/>
      <c r="CB224" s="294" t="s">
        <v>10</v>
      </c>
      <c r="CC224" s="295"/>
      <c r="CD224" s="294" t="s">
        <v>11</v>
      </c>
      <c r="CE224" s="295"/>
      <c r="CF224" s="294" t="s">
        <v>12</v>
      </c>
      <c r="CG224" s="295"/>
      <c r="CH224" s="297" t="s">
        <v>40</v>
      </c>
      <c r="CI224" s="298"/>
      <c r="CJ224" s="294" t="s">
        <v>41</v>
      </c>
      <c r="CK224" s="295"/>
    </row>
    <row r="225" spans="1:89" ht="15" thickTop="1" thickBot="1" x14ac:dyDescent="0.2">
      <c r="A225" s="293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3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3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4" thickTop="1" x14ac:dyDescent="0.15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417</v>
      </c>
      <c r="AG226" s="186">
        <f t="shared" ref="AG226:AV227" si="2962">SUMIF($A$9:$A$32,$AE226,C$226:C$249)</f>
        <v>263</v>
      </c>
      <c r="AH226" s="127">
        <f t="shared" si="2962"/>
        <v>195</v>
      </c>
      <c r="AI226" s="180">
        <f t="shared" si="2962"/>
        <v>243</v>
      </c>
      <c r="AJ226" s="126">
        <f t="shared" si="2962"/>
        <v>356</v>
      </c>
      <c r="AK226" s="128">
        <f t="shared" si="2962"/>
        <v>240</v>
      </c>
      <c r="AL226" s="127">
        <f t="shared" si="2962"/>
        <v>568</v>
      </c>
      <c r="AM226" s="180">
        <f t="shared" si="2962"/>
        <v>454</v>
      </c>
      <c r="AN226" s="126">
        <f t="shared" si="2962"/>
        <v>84</v>
      </c>
      <c r="AO226" s="128">
        <f t="shared" si="2962"/>
        <v>184</v>
      </c>
      <c r="AP226" s="127">
        <f t="shared" si="2962"/>
        <v>182</v>
      </c>
      <c r="AQ226" s="126">
        <f t="shared" si="2962"/>
        <v>356</v>
      </c>
      <c r="AR226" s="179">
        <f t="shared" si="2962"/>
        <v>461</v>
      </c>
      <c r="AS226" s="181">
        <f t="shared" si="2962"/>
        <v>626</v>
      </c>
      <c r="AT226" s="126">
        <f t="shared" si="2962"/>
        <v>361</v>
      </c>
      <c r="AU226" s="128">
        <f t="shared" si="2962"/>
        <v>285</v>
      </c>
      <c r="AV226" s="127">
        <f t="shared" si="2962"/>
        <v>395</v>
      </c>
      <c r="AW226" s="180">
        <f t="shared" ref="AW226:BE227" si="2963">SUMIF($A$9:$A$32,$AE226,S$226:S$249)</f>
        <v>262</v>
      </c>
      <c r="AX226" s="126">
        <f t="shared" si="2963"/>
        <v>45</v>
      </c>
      <c r="AY226" s="128">
        <f t="shared" si="2963"/>
        <v>155</v>
      </c>
      <c r="AZ226" s="127">
        <f t="shared" si="2963"/>
        <v>244</v>
      </c>
      <c r="BA226" s="180">
        <f t="shared" si="2963"/>
        <v>329</v>
      </c>
      <c r="BB226" s="126">
        <f t="shared" si="2963"/>
        <v>253</v>
      </c>
      <c r="BC226" s="128">
        <f t="shared" si="2963"/>
        <v>252</v>
      </c>
      <c r="BD226" s="184">
        <f t="shared" si="2963"/>
        <v>499</v>
      </c>
      <c r="BE226" s="185">
        <f t="shared" si="2963"/>
        <v>413</v>
      </c>
      <c r="BF226" s="170">
        <f>AF226+AH226+AJ226+AL226+AN226+AP226+AR226+AT226+AV226+AX226+AZ226+BB226+BD226</f>
        <v>4060</v>
      </c>
      <c r="BG226" s="171">
        <f>AG226+AI226+AK226+AM226+AO226+AQ226+AS226+AU226+AW226+AY226+BA226+BC226+BE226</f>
        <v>4062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15">
      <c r="A227" s="137" t="s">
        <v>17</v>
      </c>
      <c r="B227" s="189">
        <v>93</v>
      </c>
      <c r="C227" s="190">
        <v>0</v>
      </c>
      <c r="D227" s="191">
        <v>85</v>
      </c>
      <c r="E227" s="192">
        <v>1</v>
      </c>
      <c r="F227" s="189">
        <v>187</v>
      </c>
      <c r="G227" s="193">
        <v>3</v>
      </c>
      <c r="H227" s="191">
        <v>105</v>
      </c>
      <c r="I227" s="192">
        <v>23</v>
      </c>
      <c r="J227" s="189">
        <v>6</v>
      </c>
      <c r="K227" s="193">
        <v>5</v>
      </c>
      <c r="L227" s="191">
        <v>6</v>
      </c>
      <c r="M227" s="189">
        <v>16</v>
      </c>
      <c r="N227" s="194">
        <v>19</v>
      </c>
      <c r="O227" s="195">
        <v>3</v>
      </c>
      <c r="P227" s="189">
        <v>24</v>
      </c>
      <c r="Q227" s="193">
        <v>0</v>
      </c>
      <c r="R227" s="191">
        <v>13</v>
      </c>
      <c r="S227" s="192">
        <v>1</v>
      </c>
      <c r="T227" s="189">
        <v>1</v>
      </c>
      <c r="U227" s="193">
        <v>0</v>
      </c>
      <c r="V227" s="191">
        <v>0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539</v>
      </c>
      <c r="AC227" s="173">
        <f t="shared" ref="AC227:AC246" si="2992">SUM(C227,E227,G227,I227,K227,M227,O227,Q227,S227,U227,W227,Y227,AA227)</f>
        <v>52</v>
      </c>
      <c r="AE227" s="277" t="str">
        <f>$AE$10</f>
        <v>08:00 - 08:59</v>
      </c>
      <c r="AF227" s="126">
        <f>SUMIF($A$9:$A$32,$AE227,B$226:B$249)</f>
        <v>534</v>
      </c>
      <c r="AG227" s="190">
        <f t="shared" si="2962"/>
        <v>387</v>
      </c>
      <c r="AH227" s="191">
        <f t="shared" si="2962"/>
        <v>231</v>
      </c>
      <c r="AI227" s="192">
        <f t="shared" si="2962"/>
        <v>216</v>
      </c>
      <c r="AJ227" s="278">
        <f t="shared" si="2962"/>
        <v>449</v>
      </c>
      <c r="AK227" s="193">
        <f t="shared" si="2962"/>
        <v>216</v>
      </c>
      <c r="AL227" s="191">
        <f t="shared" si="2962"/>
        <v>636</v>
      </c>
      <c r="AM227" s="192">
        <f t="shared" si="2962"/>
        <v>436</v>
      </c>
      <c r="AN227" s="278">
        <f t="shared" si="2962"/>
        <v>96</v>
      </c>
      <c r="AO227" s="193">
        <f t="shared" si="2962"/>
        <v>166</v>
      </c>
      <c r="AP227" s="191">
        <f t="shared" si="2962"/>
        <v>153</v>
      </c>
      <c r="AQ227" s="278">
        <f t="shared" si="2962"/>
        <v>363</v>
      </c>
      <c r="AR227" s="194">
        <f t="shared" si="2962"/>
        <v>444</v>
      </c>
      <c r="AS227" s="195">
        <f t="shared" si="2962"/>
        <v>777</v>
      </c>
      <c r="AT227" s="278">
        <f t="shared" si="2962"/>
        <v>334</v>
      </c>
      <c r="AU227" s="193">
        <f t="shared" si="2962"/>
        <v>314</v>
      </c>
      <c r="AV227" s="191">
        <f t="shared" si="2962"/>
        <v>430</v>
      </c>
      <c r="AW227" s="192">
        <f t="shared" si="2963"/>
        <v>251</v>
      </c>
      <c r="AX227" s="278">
        <f t="shared" si="2963"/>
        <v>53</v>
      </c>
      <c r="AY227" s="193">
        <f t="shared" si="2963"/>
        <v>99</v>
      </c>
      <c r="AZ227" s="191">
        <f t="shared" si="2963"/>
        <v>225</v>
      </c>
      <c r="BA227" s="192">
        <f t="shared" si="2963"/>
        <v>415</v>
      </c>
      <c r="BB227" s="278">
        <f t="shared" si="2963"/>
        <v>270</v>
      </c>
      <c r="BC227" s="193">
        <f t="shared" si="2963"/>
        <v>275</v>
      </c>
      <c r="BD227" s="191">
        <f t="shared" si="2963"/>
        <v>494</v>
      </c>
      <c r="BE227" s="278">
        <f t="shared" si="2963"/>
        <v>451</v>
      </c>
      <c r="BF227" s="172">
        <f>SUM(AF227,AH227,AJ227,AL227,AN227,AP227,AR227,AT227,AV227,AX227,AZ227,BB227,BD227)</f>
        <v>4349</v>
      </c>
      <c r="BG227" s="173">
        <f>SUM(AG227,AI227,AK227,AM227,AO227,AQ227,AS227,AU227,AW227,AY227,BA227,BC227,BE227)</f>
        <v>4366</v>
      </c>
      <c r="BI227" s="137" t="s">
        <v>17</v>
      </c>
      <c r="BJ227" s="129">
        <f>B227/B250</f>
        <v>1.6120644825793031E-2</v>
      </c>
      <c r="BK227" s="130">
        <f t="shared" ref="BK227" si="2993">C227/C250</f>
        <v>0</v>
      </c>
      <c r="BL227" s="131">
        <f t="shared" ref="BL227" si="2994">D227/D250</f>
        <v>2.5672002416188461E-2</v>
      </c>
      <c r="BM227" s="132">
        <f t="shared" ref="BM227" si="2995">E227/E250</f>
        <v>2.5297242600556537E-4</v>
      </c>
      <c r="BN227" s="129">
        <f t="shared" ref="BN227" si="2996">F227/F250</f>
        <v>3.4842556362958819E-2</v>
      </c>
      <c r="BO227" s="130">
        <f t="shared" ref="BO227" si="2997">G227/G250</f>
        <v>6.6108417805200526E-4</v>
      </c>
      <c r="BP227" s="131">
        <f t="shared" ref="BP227" si="2998">H227/H250</f>
        <v>1.264603155485969E-2</v>
      </c>
      <c r="BQ227" s="132">
        <f t="shared" ref="BQ227" si="2999">I227/I250</f>
        <v>2.9423052321862608E-3</v>
      </c>
      <c r="BR227" s="129">
        <f t="shared" ref="BR227" si="3000">J227/J250</f>
        <v>3.4032898468519569E-3</v>
      </c>
      <c r="BS227" s="130">
        <f t="shared" ref="BS227" si="3001">K227/K250</f>
        <v>3.3944331296673455E-3</v>
      </c>
      <c r="BT227" s="131">
        <f t="shared" ref="BT227" si="3002">L227/L250</f>
        <v>1.6606698034874066E-3</v>
      </c>
      <c r="BU227" s="129">
        <f t="shared" ref="BU227" si="3003">M227/M250</f>
        <v>4.5753503002573638E-3</v>
      </c>
      <c r="BV227" s="133">
        <f t="shared" ref="BV227" si="3004">N227/N250</f>
        <v>2.6495607307209595E-3</v>
      </c>
      <c r="BW227" s="134">
        <f t="shared" ref="BW227" si="3005">O227/O250</f>
        <v>3.9766702014846237E-4</v>
      </c>
      <c r="BX227" s="129">
        <f t="shared" ref="BX227" si="3006">P227/P250</f>
        <v>5.6939501779359435E-3</v>
      </c>
      <c r="BY227" s="130">
        <f t="shared" ref="BY227" si="3007">Q227/Q250</f>
        <v>0</v>
      </c>
      <c r="BZ227" s="131">
        <f t="shared" ref="BZ227" si="3008">R227/R250</f>
        <v>2.6519787841697267E-3</v>
      </c>
      <c r="CA227" s="132">
        <f t="shared" ref="CA227" si="3009">S227/S250</f>
        <v>2.0546537908362441E-4</v>
      </c>
      <c r="CB227" s="129">
        <f t="shared" ref="CB227" si="3010">T227/T250</f>
        <v>8.9686098654708521E-4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0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8.8753499094352054E-3</v>
      </c>
      <c r="CK227" s="136">
        <f t="shared" ref="CK227" si="3019">AC227/AC250</f>
        <v>8.5822743026902129E-4</v>
      </c>
    </row>
    <row r="228" spans="1:89" ht="14" thickBot="1" x14ac:dyDescent="0.2">
      <c r="A228" s="146" t="s">
        <v>18</v>
      </c>
      <c r="B228" s="196">
        <v>380</v>
      </c>
      <c r="C228" s="197">
        <v>0</v>
      </c>
      <c r="D228" s="198">
        <v>207</v>
      </c>
      <c r="E228" s="199">
        <v>3</v>
      </c>
      <c r="F228" s="196">
        <v>422</v>
      </c>
      <c r="G228" s="200">
        <v>9</v>
      </c>
      <c r="H228" s="198">
        <v>399</v>
      </c>
      <c r="I228" s="199">
        <v>89</v>
      </c>
      <c r="J228" s="196">
        <v>32</v>
      </c>
      <c r="K228" s="200">
        <v>36</v>
      </c>
      <c r="L228" s="198">
        <v>75</v>
      </c>
      <c r="M228" s="196">
        <v>129</v>
      </c>
      <c r="N228" s="201">
        <v>271</v>
      </c>
      <c r="O228" s="202">
        <v>255</v>
      </c>
      <c r="P228" s="196">
        <v>157</v>
      </c>
      <c r="Q228" s="200">
        <v>179</v>
      </c>
      <c r="R228" s="198">
        <v>165</v>
      </c>
      <c r="S228" s="199">
        <v>125</v>
      </c>
      <c r="T228" s="196">
        <v>20</v>
      </c>
      <c r="U228" s="200">
        <v>61</v>
      </c>
      <c r="V228" s="198">
        <v>112</v>
      </c>
      <c r="W228" s="199">
        <v>183</v>
      </c>
      <c r="X228" s="196">
        <v>151</v>
      </c>
      <c r="Y228" s="200">
        <v>114</v>
      </c>
      <c r="Z228" s="198">
        <v>381</v>
      </c>
      <c r="AA228" s="196">
        <v>238</v>
      </c>
      <c r="AB228" s="172">
        <f t="shared" si="2991"/>
        <v>2772</v>
      </c>
      <c r="AC228" s="173">
        <f t="shared" si="2992"/>
        <v>1421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6.5869301438724215E-2</v>
      </c>
      <c r="BK228" s="130">
        <f t="shared" ref="BK228" si="3020">C228/C250</f>
        <v>0</v>
      </c>
      <c r="BL228" s="131">
        <f t="shared" ref="BL228" si="3021">D228/D250</f>
        <v>6.2518876472364843E-2</v>
      </c>
      <c r="BM228" s="132">
        <f t="shared" ref="BM228" si="3022">E228/E250</f>
        <v>7.5891727801669616E-4</v>
      </c>
      <c r="BN228" s="129">
        <f t="shared" ref="BN228" si="3023">F228/F250</f>
        <v>7.86286566051798E-2</v>
      </c>
      <c r="BO228" s="130">
        <f t="shared" ref="BO228" si="3024">G228/G250</f>
        <v>1.9832525341560159E-3</v>
      </c>
      <c r="BP228" s="131">
        <f t="shared" ref="BP228" si="3025">H228/H250</f>
        <v>4.8054919908466817E-2</v>
      </c>
      <c r="BQ228" s="132">
        <f t="shared" ref="BQ228" si="3026">I228/I250</f>
        <v>1.1385441985416401E-2</v>
      </c>
      <c r="BR228" s="129">
        <f t="shared" ref="BR228" si="3027">J228/J250</f>
        <v>1.8150879183210438E-2</v>
      </c>
      <c r="BS228" s="130">
        <f t="shared" ref="BS228" si="3028">K228/K250</f>
        <v>2.4439918533604887E-2</v>
      </c>
      <c r="BT228" s="131">
        <f t="shared" ref="BT228" si="3029">L228/L250</f>
        <v>2.0758372543592581E-2</v>
      </c>
      <c r="BU228" s="129">
        <f t="shared" ref="BU228" si="3030">M228/M250</f>
        <v>3.6888761795824995E-2</v>
      </c>
      <c r="BV228" s="133">
        <f t="shared" ref="BV228" si="3031">N228/N250</f>
        <v>3.7791103053967372E-2</v>
      </c>
      <c r="BW228" s="134">
        <f t="shared" ref="BW228" si="3032">O228/O250</f>
        <v>3.3801696712619303E-2</v>
      </c>
      <c r="BX228" s="129">
        <f t="shared" ref="BX228" si="3033">P228/P250</f>
        <v>3.7247924080664296E-2</v>
      </c>
      <c r="BY228" s="130">
        <f t="shared" ref="BY228" si="3034">Q228/Q250</f>
        <v>4.4472049689440997E-2</v>
      </c>
      <c r="BZ228" s="131">
        <f t="shared" ref="BZ228" si="3035">R228/R250</f>
        <v>3.3659730722154224E-2</v>
      </c>
      <c r="CA228" s="132">
        <f t="shared" ref="CA228" si="3036">S228/S250</f>
        <v>2.5683172385453052E-2</v>
      </c>
      <c r="CB228" s="129">
        <f t="shared" ref="CB228" si="3037">T228/T250</f>
        <v>1.7937219730941704E-2</v>
      </c>
      <c r="CC228" s="130">
        <f t="shared" ref="CC228" si="3038">U228/U250</f>
        <v>6.2308478038815118E-2</v>
      </c>
      <c r="CD228" s="131">
        <f t="shared" ref="CD228" si="3039">V228/V250</f>
        <v>2.3583912402611075E-2</v>
      </c>
      <c r="CE228" s="132">
        <f t="shared" ref="CE228" si="3040">W228/W250</f>
        <v>3.9541918755401903E-2</v>
      </c>
      <c r="CF228" s="129">
        <f t="shared" ref="CF228" si="3041">X228/X250</f>
        <v>4.2547196393350237E-2</v>
      </c>
      <c r="CG228" s="130">
        <f t="shared" ref="CG228" si="3042">Y228/Y250</f>
        <v>3.896103896103896E-2</v>
      </c>
      <c r="CH228" s="131">
        <f t="shared" ref="CH228" si="3043">Z228/Z250</f>
        <v>5.5193394176445025E-2</v>
      </c>
      <c r="CI228" s="129">
        <f t="shared" ref="CI228" si="3044">AA228/AA250</f>
        <v>2.8095856451422499E-2</v>
      </c>
      <c r="CJ228" s="135">
        <f t="shared" ref="CJ228" si="3045">AB228/AB250</f>
        <v>4.5644656677095337E-2</v>
      </c>
      <c r="CK228" s="136">
        <f t="shared" ref="CK228" si="3046">AC228/AC250</f>
        <v>2.3452714969466909E-2</v>
      </c>
    </row>
    <row r="229" spans="1:89" ht="15" thickTop="1" thickBot="1" x14ac:dyDescent="0.2">
      <c r="A229" s="137" t="s">
        <v>19</v>
      </c>
      <c r="B229" s="189">
        <v>613</v>
      </c>
      <c r="C229" s="190">
        <v>168</v>
      </c>
      <c r="D229" s="191">
        <v>235</v>
      </c>
      <c r="E229" s="192">
        <v>176</v>
      </c>
      <c r="F229" s="189">
        <v>379</v>
      </c>
      <c r="G229" s="193">
        <v>243</v>
      </c>
      <c r="H229" s="191">
        <v>558</v>
      </c>
      <c r="I229" s="192">
        <v>399</v>
      </c>
      <c r="J229" s="189">
        <v>57</v>
      </c>
      <c r="K229" s="193">
        <v>157</v>
      </c>
      <c r="L229" s="191">
        <v>168</v>
      </c>
      <c r="M229" s="189">
        <v>285</v>
      </c>
      <c r="N229" s="194">
        <v>497</v>
      </c>
      <c r="O229" s="195">
        <v>551</v>
      </c>
      <c r="P229" s="189">
        <v>339</v>
      </c>
      <c r="Q229" s="193">
        <v>265</v>
      </c>
      <c r="R229" s="191">
        <v>366</v>
      </c>
      <c r="S229" s="192">
        <v>222</v>
      </c>
      <c r="T229" s="189">
        <v>34</v>
      </c>
      <c r="U229" s="193">
        <v>114</v>
      </c>
      <c r="V229" s="191">
        <v>224</v>
      </c>
      <c r="W229" s="192">
        <v>381</v>
      </c>
      <c r="X229" s="189">
        <v>273</v>
      </c>
      <c r="Y229" s="193">
        <v>245</v>
      </c>
      <c r="Z229" s="191">
        <v>452</v>
      </c>
      <c r="AA229" s="189">
        <v>451</v>
      </c>
      <c r="AB229" s="172">
        <f t="shared" si="2991"/>
        <v>4195</v>
      </c>
      <c r="AC229" s="173">
        <f t="shared" si="2992"/>
        <v>3657</v>
      </c>
      <c r="AE229" s="269" t="s">
        <v>13</v>
      </c>
      <c r="AF229" s="20">
        <f t="shared" ref="AF229:BG229" si="3047">SUM(AF226:AF228)</f>
        <v>951</v>
      </c>
      <c r="AG229" s="21">
        <f t="shared" si="3047"/>
        <v>650</v>
      </c>
      <c r="AH229" s="20">
        <f t="shared" si="3047"/>
        <v>426</v>
      </c>
      <c r="AI229" s="21">
        <f t="shared" si="3047"/>
        <v>459</v>
      </c>
      <c r="AJ229" s="20">
        <f t="shared" si="3047"/>
        <v>805</v>
      </c>
      <c r="AK229" s="21">
        <f t="shared" si="3047"/>
        <v>456</v>
      </c>
      <c r="AL229" s="20">
        <f t="shared" si="3047"/>
        <v>1204</v>
      </c>
      <c r="AM229" s="21">
        <f t="shared" si="3047"/>
        <v>890</v>
      </c>
      <c r="AN229" s="20">
        <f t="shared" si="3047"/>
        <v>180</v>
      </c>
      <c r="AO229" s="21">
        <f t="shared" si="3047"/>
        <v>350</v>
      </c>
      <c r="AP229" s="20">
        <f t="shared" si="3047"/>
        <v>335</v>
      </c>
      <c r="AQ229" s="21">
        <f t="shared" si="3047"/>
        <v>719</v>
      </c>
      <c r="AR229" s="20">
        <f t="shared" si="3047"/>
        <v>905</v>
      </c>
      <c r="AS229" s="21">
        <f t="shared" si="3047"/>
        <v>1403</v>
      </c>
      <c r="AT229" s="20">
        <f t="shared" si="3047"/>
        <v>695</v>
      </c>
      <c r="AU229" s="21">
        <f t="shared" si="3047"/>
        <v>599</v>
      </c>
      <c r="AV229" s="20">
        <f t="shared" si="3047"/>
        <v>825</v>
      </c>
      <c r="AW229" s="21">
        <f t="shared" si="3047"/>
        <v>513</v>
      </c>
      <c r="AX229" s="20">
        <f t="shared" si="3047"/>
        <v>98</v>
      </c>
      <c r="AY229" s="21">
        <f t="shared" si="3047"/>
        <v>254</v>
      </c>
      <c r="AZ229" s="20">
        <f t="shared" si="3047"/>
        <v>469</v>
      </c>
      <c r="BA229" s="21">
        <f t="shared" si="3047"/>
        <v>744</v>
      </c>
      <c r="BB229" s="20">
        <f t="shared" si="3047"/>
        <v>523</v>
      </c>
      <c r="BC229" s="21">
        <f t="shared" si="3047"/>
        <v>527</v>
      </c>
      <c r="BD229" s="20">
        <f t="shared" si="3047"/>
        <v>993</v>
      </c>
      <c r="BE229" s="21">
        <f t="shared" si="3047"/>
        <v>864</v>
      </c>
      <c r="BF229" s="174">
        <f t="shared" si="3047"/>
        <v>8409</v>
      </c>
      <c r="BG229" s="175">
        <f t="shared" si="3047"/>
        <v>8428</v>
      </c>
      <c r="BI229" s="137" t="s">
        <v>19</v>
      </c>
      <c r="BJ229" s="129">
        <f>B229/B250</f>
        <v>0.1062575836366788</v>
      </c>
      <c r="BK229" s="130">
        <f t="shared" ref="BK229" si="3048">C229/C250</f>
        <v>2.8610354223433242E-2</v>
      </c>
      <c r="BL229" s="131">
        <f t="shared" ref="BL229" si="3049">D229/D250</f>
        <v>7.0975536091815158E-2</v>
      </c>
      <c r="BM229" s="132">
        <f t="shared" ref="BM229" si="3050">E229/E250</f>
        <v>4.4523146976979511E-2</v>
      </c>
      <c r="BN229" s="129">
        <f t="shared" ref="BN229" si="3051">F229/F250</f>
        <v>7.0616731880007458E-2</v>
      </c>
      <c r="BO229" s="130">
        <f t="shared" ref="BO229" si="3052">G229/G250</f>
        <v>5.3547818422212429E-2</v>
      </c>
      <c r="BP229" s="131">
        <f t="shared" ref="BP229" si="3053">H229/H250</f>
        <v>6.7204624834397209E-2</v>
      </c>
      <c r="BQ229" s="132">
        <f t="shared" ref="BQ229" si="3054">I229/I250</f>
        <v>5.1042599462709476E-2</v>
      </c>
      <c r="BR229" s="129">
        <f t="shared" ref="BR229" si="3055">J229/J250</f>
        <v>3.2331253545093593E-2</v>
      </c>
      <c r="BS229" s="130">
        <f t="shared" ref="BS229" si="3056">K229/K250</f>
        <v>0.10658520027155464</v>
      </c>
      <c r="BT229" s="131">
        <f t="shared" ref="BT229" si="3057">L229/L250</f>
        <v>4.6498754497647385E-2</v>
      </c>
      <c r="BU229" s="129">
        <f t="shared" ref="BU229" si="3058">M229/M250</f>
        <v>8.149842722333428E-2</v>
      </c>
      <c r="BV229" s="133">
        <f t="shared" ref="BV229" si="3059">N229/N250</f>
        <v>6.9306930693069313E-2</v>
      </c>
      <c r="BW229" s="134">
        <f t="shared" ref="BW229" si="3060">O229/O250</f>
        <v>7.3038176033934255E-2</v>
      </c>
      <c r="BX229" s="129">
        <f t="shared" ref="BX229" si="3061">P229/P250</f>
        <v>8.0427046263345195E-2</v>
      </c>
      <c r="BY229" s="130">
        <f t="shared" ref="BY229" si="3062">Q229/Q250</f>
        <v>6.5838509316770183E-2</v>
      </c>
      <c r="BZ229" s="131">
        <f t="shared" ref="BZ229" si="3063">R229/R250</f>
        <v>7.4663402692778463E-2</v>
      </c>
      <c r="CA229" s="132">
        <f t="shared" ref="CA229" si="3064">S229/S250</f>
        <v>4.5613314156564617E-2</v>
      </c>
      <c r="CB229" s="129">
        <f t="shared" ref="CB229" si="3065">T229/T250</f>
        <v>3.0493273542600896E-2</v>
      </c>
      <c r="CC229" s="130">
        <f t="shared" ref="CC229" si="3066">U229/U250</f>
        <v>0.11644535240040858</v>
      </c>
      <c r="CD229" s="131">
        <f t="shared" ref="CD229" si="3067">V229/V250</f>
        <v>4.716782480522215E-2</v>
      </c>
      <c r="CE229" s="132">
        <f t="shared" ref="CE229" si="3068">W229/W250</f>
        <v>8.2324978392394124E-2</v>
      </c>
      <c r="CF229" s="129">
        <f t="shared" ref="CF229" si="3069">X229/X250</f>
        <v>7.6923076923076927E-2</v>
      </c>
      <c r="CG229" s="130">
        <f t="shared" ref="CG229" si="3070">Y229/Y250</f>
        <v>8.3732057416267949E-2</v>
      </c>
      <c r="CH229" s="131">
        <f t="shared" ref="CH229" si="3071">Z229/Z250</f>
        <v>6.5478777343184122E-2</v>
      </c>
      <c r="CI229" s="129">
        <f t="shared" ref="CI229" si="3072">AA229/AA250</f>
        <v>5.3240467477275413E-2</v>
      </c>
      <c r="CJ229" s="135">
        <f t="shared" ref="CJ229" si="3073">AB229/AB250</f>
        <v>6.9076239091058783E-2</v>
      </c>
      <c r="CK229" s="136">
        <f t="shared" ref="CK229" si="3074">AC229/AC250</f>
        <v>6.0356494471034826E-2</v>
      </c>
    </row>
    <row r="230" spans="1:89" ht="14" thickTop="1" x14ac:dyDescent="0.15">
      <c r="A230" s="146" t="s">
        <v>20</v>
      </c>
      <c r="B230" s="196">
        <v>417</v>
      </c>
      <c r="C230" s="197">
        <v>263</v>
      </c>
      <c r="D230" s="198">
        <v>195</v>
      </c>
      <c r="E230" s="199">
        <v>243</v>
      </c>
      <c r="F230" s="196">
        <v>356</v>
      </c>
      <c r="G230" s="200">
        <v>240</v>
      </c>
      <c r="H230" s="198">
        <v>568</v>
      </c>
      <c r="I230" s="199">
        <v>454</v>
      </c>
      <c r="J230" s="196">
        <v>84</v>
      </c>
      <c r="K230" s="200">
        <v>184</v>
      </c>
      <c r="L230" s="198">
        <v>182</v>
      </c>
      <c r="M230" s="196">
        <v>356</v>
      </c>
      <c r="N230" s="201">
        <v>461</v>
      </c>
      <c r="O230" s="202">
        <v>626</v>
      </c>
      <c r="P230" s="196">
        <v>361</v>
      </c>
      <c r="Q230" s="200">
        <v>285</v>
      </c>
      <c r="R230" s="198">
        <v>395</v>
      </c>
      <c r="S230" s="199">
        <v>262</v>
      </c>
      <c r="T230" s="196">
        <v>45</v>
      </c>
      <c r="U230" s="200">
        <v>155</v>
      </c>
      <c r="V230" s="198">
        <v>244</v>
      </c>
      <c r="W230" s="199">
        <v>329</v>
      </c>
      <c r="X230" s="196">
        <v>253</v>
      </c>
      <c r="Y230" s="200">
        <v>252</v>
      </c>
      <c r="Z230" s="198">
        <v>499</v>
      </c>
      <c r="AA230" s="196">
        <v>413</v>
      </c>
      <c r="AB230" s="172">
        <f t="shared" si="2991"/>
        <v>4060</v>
      </c>
      <c r="AC230" s="173">
        <f t="shared" si="2992"/>
        <v>4062</v>
      </c>
      <c r="BI230" s="146" t="s">
        <v>20</v>
      </c>
      <c r="BJ230" s="129">
        <f>B230/B250</f>
        <v>7.2282891315652631E-2</v>
      </c>
      <c r="BK230" s="130">
        <f t="shared" ref="BK230" si="3075">C230/C250</f>
        <v>4.4788828337874662E-2</v>
      </c>
      <c r="BL230" s="131">
        <f t="shared" ref="BL230" si="3076">D230/D250</f>
        <v>5.8894593778314706E-2</v>
      </c>
      <c r="BM230" s="132">
        <f t="shared" ref="BM230" si="3077">E230/E250</f>
        <v>6.1472299519352389E-2</v>
      </c>
      <c r="BN230" s="129">
        <f t="shared" ref="BN230" si="3078">F230/F250</f>
        <v>6.6331283771194335E-2</v>
      </c>
      <c r="BO230" s="130">
        <f t="shared" ref="BO230" si="3079">G230/G250</f>
        <v>5.2886734244160426E-2</v>
      </c>
      <c r="BP230" s="131">
        <f t="shared" ref="BP230" si="3080">H230/H250</f>
        <v>6.8409008792002887E-2</v>
      </c>
      <c r="BQ230" s="132">
        <f t="shared" ref="BQ230" si="3081">I230/I250</f>
        <v>5.8078546757067931E-2</v>
      </c>
      <c r="BR230" s="129">
        <f t="shared" ref="BR230" si="3082">J230/J250</f>
        <v>4.7646057855927397E-2</v>
      </c>
      <c r="BS230" s="130">
        <f t="shared" ref="BS230" si="3083">K230/K250</f>
        <v>0.12491513917175831</v>
      </c>
      <c r="BT230" s="131">
        <f t="shared" ref="BT230" si="3084">L230/L250</f>
        <v>5.0373650705784666E-2</v>
      </c>
      <c r="BU230" s="129">
        <f t="shared" ref="BU230" si="3085">M230/M250</f>
        <v>0.10180154418072633</v>
      </c>
      <c r="BV230" s="133">
        <f t="shared" ref="BV230" si="3086">N230/N250</f>
        <v>6.428671036117696E-2</v>
      </c>
      <c r="BW230" s="134">
        <f t="shared" ref="BW230" si="3087">O230/O250</f>
        <v>8.297985153764581E-2</v>
      </c>
      <c r="BX230" s="129">
        <f t="shared" ref="BX230" si="3088">P230/P250</f>
        <v>8.5646500593119804E-2</v>
      </c>
      <c r="BY230" s="130">
        <f t="shared" ref="BY230" si="3089">Q230/Q250</f>
        <v>7.0807453416149066E-2</v>
      </c>
      <c r="BZ230" s="131">
        <f t="shared" ref="BZ230" si="3090">R230/R250</f>
        <v>8.0579355365157077E-2</v>
      </c>
      <c r="CA230" s="132">
        <f t="shared" ref="CA230" si="3091">S230/S250</f>
        <v>5.3831929319909592E-2</v>
      </c>
      <c r="CB230" s="129">
        <f t="shared" ref="CB230" si="3092">T230/T250</f>
        <v>4.0358744394618833E-2</v>
      </c>
      <c r="CC230" s="130">
        <f t="shared" ref="CC230" si="3093">U230/U250</f>
        <v>0.15832482124616956</v>
      </c>
      <c r="CD230" s="131">
        <f t="shared" ref="CD230" si="3094">V230/V250</f>
        <v>5.1379237734259842E-2</v>
      </c>
      <c r="CE230" s="132">
        <f t="shared" ref="CE230" si="3095">W230/W250</f>
        <v>7.1089023336214349E-2</v>
      </c>
      <c r="CF230" s="129">
        <f t="shared" ref="CF230" si="3096">X230/X250</f>
        <v>7.128768667230205E-2</v>
      </c>
      <c r="CG230" s="130">
        <f t="shared" ref="CG230" si="3097">Y230/Y250</f>
        <v>8.6124401913875603E-2</v>
      </c>
      <c r="CH230" s="131">
        <f t="shared" ref="CH230" si="3098">Z230/Z250</f>
        <v>7.2287411270462121E-2</v>
      </c>
      <c r="CI230" s="129">
        <f t="shared" ref="CI230" si="3099">AA230/AA250</f>
        <v>4.8754574430409633E-2</v>
      </c>
      <c r="CJ230" s="135">
        <f t="shared" ref="CJ230" si="3100">AB230/AB250</f>
        <v>6.6853285032109341E-2</v>
      </c>
      <c r="CK230" s="136">
        <f t="shared" ref="CK230" si="3101">AC230/AC250</f>
        <v>6.7040765802937774E-2</v>
      </c>
    </row>
    <row r="231" spans="1:89" ht="14" thickBot="1" x14ac:dyDescent="0.2">
      <c r="A231" s="137" t="s">
        <v>21</v>
      </c>
      <c r="B231" s="189">
        <v>534</v>
      </c>
      <c r="C231" s="190">
        <v>387</v>
      </c>
      <c r="D231" s="191">
        <v>231</v>
      </c>
      <c r="E231" s="192">
        <v>216</v>
      </c>
      <c r="F231" s="189">
        <v>449</v>
      </c>
      <c r="G231" s="193">
        <v>216</v>
      </c>
      <c r="H231" s="191">
        <v>636</v>
      </c>
      <c r="I231" s="192">
        <v>436</v>
      </c>
      <c r="J231" s="189">
        <v>96</v>
      </c>
      <c r="K231" s="193">
        <v>166</v>
      </c>
      <c r="L231" s="191">
        <v>153</v>
      </c>
      <c r="M231" s="189">
        <v>363</v>
      </c>
      <c r="N231" s="194">
        <v>444</v>
      </c>
      <c r="O231" s="195">
        <v>777</v>
      </c>
      <c r="P231" s="189">
        <v>334</v>
      </c>
      <c r="Q231" s="193">
        <v>314</v>
      </c>
      <c r="R231" s="191">
        <v>430</v>
      </c>
      <c r="S231" s="192">
        <v>251</v>
      </c>
      <c r="T231" s="189">
        <v>53</v>
      </c>
      <c r="U231" s="193">
        <v>99</v>
      </c>
      <c r="V231" s="191">
        <v>225</v>
      </c>
      <c r="W231" s="192">
        <v>415</v>
      </c>
      <c r="X231" s="189">
        <v>270</v>
      </c>
      <c r="Y231" s="193">
        <v>275</v>
      </c>
      <c r="Z231" s="191">
        <v>494</v>
      </c>
      <c r="AA231" s="189">
        <v>451</v>
      </c>
      <c r="AB231" s="172">
        <f t="shared" si="2991"/>
        <v>4349</v>
      </c>
      <c r="AC231" s="173">
        <f t="shared" si="2992"/>
        <v>4366</v>
      </c>
      <c r="AE231" s="272" t="s">
        <v>85</v>
      </c>
      <c r="BI231" s="137" t="s">
        <v>21</v>
      </c>
      <c r="BJ231" s="129">
        <f>B231/B250</f>
        <v>9.2563702548101923E-2</v>
      </c>
      <c r="BK231" s="130">
        <f t="shared" ref="BK231" si="3102">C231/C250</f>
        <v>6.5905994550408714E-2</v>
      </c>
      <c r="BL231" s="131">
        <f t="shared" ref="BL231" si="3103">D231/D250</f>
        <v>6.9767441860465115E-2</v>
      </c>
      <c r="BM231" s="132">
        <f t="shared" ref="BM231" si="3104">E231/E250</f>
        <v>5.4642044017202122E-2</v>
      </c>
      <c r="BN231" s="129">
        <f t="shared" ref="BN231" si="3105">F231/F250</f>
        <v>8.3659400037264769E-2</v>
      </c>
      <c r="BO231" s="130">
        <f t="shared" ref="BO231" si="3106">G231/G250</f>
        <v>4.7598060819744381E-2</v>
      </c>
      <c r="BP231" s="131">
        <f t="shared" ref="BP231" si="3107">H231/H250</f>
        <v>7.6598819703721552E-2</v>
      </c>
      <c r="BQ231" s="132">
        <f t="shared" ref="BQ231" si="3108">I231/I250</f>
        <v>5.5775873097096071E-2</v>
      </c>
      <c r="BR231" s="129">
        <f t="shared" ref="BR231" si="3109">J231/J250</f>
        <v>5.4452637549631311E-2</v>
      </c>
      <c r="BS231" s="130">
        <f t="shared" ref="BS231" si="3110">K231/K250</f>
        <v>0.11269517990495587</v>
      </c>
      <c r="BT231" s="131">
        <f t="shared" ref="BT231" si="3111">L231/L250</f>
        <v>4.2347079988928865E-2</v>
      </c>
      <c r="BU231" s="129">
        <f t="shared" ref="BU231" si="3112">M231/M250</f>
        <v>0.10380325993708893</v>
      </c>
      <c r="BV231" s="133">
        <f t="shared" ref="BV231" si="3113">N231/N250</f>
        <v>6.191605076000558E-2</v>
      </c>
      <c r="BW231" s="134">
        <f t="shared" ref="BW231" si="3114">O231/O250</f>
        <v>0.10299575821845175</v>
      </c>
      <c r="BX231" s="129">
        <f t="shared" ref="BX231" si="3115">P231/P250</f>
        <v>7.9240806642941877E-2</v>
      </c>
      <c r="BY231" s="130">
        <f t="shared" ref="BY231" si="3116">Q231/Q250</f>
        <v>7.8012422360248454E-2</v>
      </c>
      <c r="BZ231" s="131">
        <f t="shared" ref="BZ231" si="3117">R231/R250</f>
        <v>8.771929824561403E-2</v>
      </c>
      <c r="CA231" s="132">
        <f t="shared" ref="CA231" si="3118">S231/S250</f>
        <v>5.1571810149989725E-2</v>
      </c>
      <c r="CB231" s="129">
        <f t="shared" ref="CB231" si="3119">T231/T250</f>
        <v>4.7533632286995517E-2</v>
      </c>
      <c r="CC231" s="130">
        <f t="shared" ref="CC231" si="3120">U231/U250</f>
        <v>0.10112359550561797</v>
      </c>
      <c r="CD231" s="131">
        <f t="shared" ref="CD231" si="3121">V231/V250</f>
        <v>4.7378395451674035E-2</v>
      </c>
      <c r="CE231" s="132">
        <f t="shared" ref="CE231" si="3122">W231/W250</f>
        <v>8.9671564390665509E-2</v>
      </c>
      <c r="CF231" s="129">
        <f t="shared" ref="CF231" si="3123">X231/X250</f>
        <v>7.6077768385460695E-2</v>
      </c>
      <c r="CG231" s="130">
        <f t="shared" ref="CG231" si="3124">Y231/Y250</f>
        <v>9.3984962406015032E-2</v>
      </c>
      <c r="CH231" s="131">
        <f t="shared" ref="CH231" si="3125">Z231/Z250</f>
        <v>7.1563088512241052E-2</v>
      </c>
      <c r="CI231" s="129">
        <f t="shared" ref="CI231" si="3126">AA231/AA250</f>
        <v>5.3240467477275413E-2</v>
      </c>
      <c r="CJ231" s="135">
        <f t="shared" ref="CJ231" si="3127">AB231/AB250</f>
        <v>7.1612053350897417E-2</v>
      </c>
      <c r="CK231" s="136">
        <f t="shared" ref="CK231" si="3128">AC231/AC250</f>
        <v>7.2058095395279756E-2</v>
      </c>
    </row>
    <row r="232" spans="1:89" ht="15" thickTop="1" thickBot="1" x14ac:dyDescent="0.2">
      <c r="A232" s="146" t="s">
        <v>22</v>
      </c>
      <c r="B232" s="196">
        <v>448</v>
      </c>
      <c r="C232" s="197">
        <v>464</v>
      </c>
      <c r="D232" s="198">
        <v>300</v>
      </c>
      <c r="E232" s="199">
        <v>189</v>
      </c>
      <c r="F232" s="196">
        <v>389</v>
      </c>
      <c r="G232" s="200">
        <v>213</v>
      </c>
      <c r="H232" s="198">
        <v>566</v>
      </c>
      <c r="I232" s="199">
        <v>486</v>
      </c>
      <c r="J232" s="196">
        <v>95</v>
      </c>
      <c r="K232" s="200">
        <v>165</v>
      </c>
      <c r="L232" s="198">
        <v>174</v>
      </c>
      <c r="M232" s="196">
        <v>382</v>
      </c>
      <c r="N232" s="201">
        <v>445</v>
      </c>
      <c r="O232" s="202">
        <v>606</v>
      </c>
      <c r="P232" s="196">
        <v>313</v>
      </c>
      <c r="Q232" s="200">
        <v>259</v>
      </c>
      <c r="R232" s="198">
        <v>422</v>
      </c>
      <c r="S232" s="199">
        <v>288</v>
      </c>
      <c r="T232" s="196">
        <v>46</v>
      </c>
      <c r="U232" s="200">
        <v>99</v>
      </c>
      <c r="V232" s="198">
        <v>240</v>
      </c>
      <c r="W232" s="199">
        <v>421</v>
      </c>
      <c r="X232" s="196">
        <v>265</v>
      </c>
      <c r="Y232" s="200">
        <v>198</v>
      </c>
      <c r="Z232" s="198">
        <v>445</v>
      </c>
      <c r="AA232" s="196">
        <v>457</v>
      </c>
      <c r="AB232" s="172">
        <f t="shared" si="2991"/>
        <v>4148</v>
      </c>
      <c r="AC232" s="173">
        <f t="shared" si="2992"/>
        <v>4227</v>
      </c>
      <c r="AE232" s="292" t="s">
        <v>0</v>
      </c>
      <c r="AF232" s="294" t="s">
        <v>1</v>
      </c>
      <c r="AG232" s="295"/>
      <c r="AH232" s="294" t="s">
        <v>2</v>
      </c>
      <c r="AI232" s="295"/>
      <c r="AJ232" s="294" t="s">
        <v>3</v>
      </c>
      <c r="AK232" s="295"/>
      <c r="AL232" s="294" t="s">
        <v>4</v>
      </c>
      <c r="AM232" s="295"/>
      <c r="AN232" s="294" t="s">
        <v>5</v>
      </c>
      <c r="AO232" s="295"/>
      <c r="AP232" s="294" t="s">
        <v>6</v>
      </c>
      <c r="AQ232" s="295"/>
      <c r="AR232" s="294" t="s">
        <v>7</v>
      </c>
      <c r="AS232" s="295"/>
      <c r="AT232" s="294" t="s">
        <v>8</v>
      </c>
      <c r="AU232" s="295"/>
      <c r="AV232" s="294" t="s">
        <v>9</v>
      </c>
      <c r="AW232" s="295"/>
      <c r="AX232" s="294" t="s">
        <v>10</v>
      </c>
      <c r="AY232" s="295"/>
      <c r="AZ232" s="294" t="s">
        <v>11</v>
      </c>
      <c r="BA232" s="295"/>
      <c r="BB232" s="294" t="s">
        <v>12</v>
      </c>
      <c r="BC232" s="295"/>
      <c r="BD232" s="297" t="s">
        <v>40</v>
      </c>
      <c r="BE232" s="298"/>
      <c r="BF232" s="299" t="s">
        <v>41</v>
      </c>
      <c r="BG232" s="300"/>
      <c r="BI232" s="146" t="s">
        <v>22</v>
      </c>
      <c r="BJ232" s="129">
        <f>B232/B250</f>
        <v>7.7656439590916976E-2</v>
      </c>
      <c r="BK232" s="130">
        <f t="shared" ref="BK232" si="3129">C232/C250</f>
        <v>7.901907356948229E-2</v>
      </c>
      <c r="BL232" s="131">
        <f t="shared" ref="BL232" si="3130">D232/D250</f>
        <v>9.0607067351253401E-2</v>
      </c>
      <c r="BM232" s="132">
        <f t="shared" ref="BM232" si="3131">E232/E250</f>
        <v>4.7811788515051856E-2</v>
      </c>
      <c r="BN232" s="129">
        <f t="shared" ref="BN232" si="3132">F232/F250</f>
        <v>7.2479970188187068E-2</v>
      </c>
      <c r="BO232" s="130">
        <f t="shared" ref="BO232" si="3133">G232/G250</f>
        <v>4.6936976641692378E-2</v>
      </c>
      <c r="BP232" s="131">
        <f t="shared" ref="BP232" si="3134">H232/H250</f>
        <v>6.816813200048176E-2</v>
      </c>
      <c r="BQ232" s="132">
        <f t="shared" ref="BQ232" si="3135">I232/I250</f>
        <v>6.2172188819240116E-2</v>
      </c>
      <c r="BR232" s="129">
        <f t="shared" ref="BR232" si="3136">J232/J250</f>
        <v>5.3885422575155981E-2</v>
      </c>
      <c r="BS232" s="130">
        <f t="shared" ref="BS232" si="3137">K232/K250</f>
        <v>0.11201629327902241</v>
      </c>
      <c r="BT232" s="131">
        <f t="shared" ref="BT232" si="3138">L232/L250</f>
        <v>4.815942430113479E-2</v>
      </c>
      <c r="BU232" s="129">
        <f t="shared" ref="BU232" si="3139">M232/M250</f>
        <v>0.10923648841864456</v>
      </c>
      <c r="BV232" s="133">
        <f t="shared" ref="BV232" si="3140">N232/N250</f>
        <v>6.2055501324780368E-2</v>
      </c>
      <c r="BW232" s="134">
        <f t="shared" ref="BW232" si="3141">O232/O250</f>
        <v>8.03287380699894E-2</v>
      </c>
      <c r="BX232" s="129">
        <f t="shared" ref="BX232" si="3142">P232/P250</f>
        <v>7.4258600237247924E-2</v>
      </c>
      <c r="BY232" s="130">
        <f t="shared" ref="BY232" si="3143">Q232/Q250</f>
        <v>6.4347826086956522E-2</v>
      </c>
      <c r="BZ232" s="131">
        <f t="shared" ref="BZ232" si="3144">R232/R250</f>
        <v>8.6087311301509595E-2</v>
      </c>
      <c r="CA232" s="132">
        <f t="shared" ref="CA232" si="3145">S232/S250</f>
        <v>5.9174029176083831E-2</v>
      </c>
      <c r="CB232" s="129">
        <f t="shared" ref="CB232" si="3146">T232/T250</f>
        <v>4.1255605381165919E-2</v>
      </c>
      <c r="CC232" s="130">
        <f t="shared" ref="CC232" si="3147">U232/U250</f>
        <v>0.10112359550561797</v>
      </c>
      <c r="CD232" s="131">
        <f t="shared" ref="CD232" si="3148">V232/V250</f>
        <v>5.0536955148452307E-2</v>
      </c>
      <c r="CE232" s="132">
        <f t="shared" ref="CE232" si="3149">W232/W250</f>
        <v>9.0968020743301639E-2</v>
      </c>
      <c r="CF232" s="129">
        <f t="shared" ref="CF232" si="3150">X232/X250</f>
        <v>7.4668920822766979E-2</v>
      </c>
      <c r="CG232" s="130">
        <f t="shared" ref="CG232" si="3151">Y232/Y250</f>
        <v>6.7669172932330823E-2</v>
      </c>
      <c r="CH232" s="131">
        <f t="shared" ref="CH232" si="3152">Z232/Z250</f>
        <v>6.4464725481674631E-2</v>
      </c>
      <c r="CI232" s="129">
        <f t="shared" ref="CI232" si="3153">AA232/AA250</f>
        <v>5.3948766379412115E-2</v>
      </c>
      <c r="CJ232" s="135">
        <f t="shared" ref="CJ232" si="3154">AB232/AB250</f>
        <v>6.8302321752017128E-2</v>
      </c>
      <c r="CK232" s="136">
        <f t="shared" ref="CK232" si="3155">AC232/AC250</f>
        <v>6.9763987456676016E-2</v>
      </c>
    </row>
    <row r="233" spans="1:89" ht="15" thickTop="1" thickBot="1" x14ac:dyDescent="0.2">
      <c r="A233" s="137" t="s">
        <v>23</v>
      </c>
      <c r="B233" s="189">
        <v>408</v>
      </c>
      <c r="C233" s="190">
        <v>300</v>
      </c>
      <c r="D233" s="191">
        <v>221</v>
      </c>
      <c r="E233" s="192">
        <v>182</v>
      </c>
      <c r="F233" s="189">
        <v>348</v>
      </c>
      <c r="G233" s="193">
        <v>161</v>
      </c>
      <c r="H233" s="191">
        <v>415</v>
      </c>
      <c r="I233" s="192">
        <v>428</v>
      </c>
      <c r="J233" s="189">
        <v>99</v>
      </c>
      <c r="K233" s="193">
        <v>115</v>
      </c>
      <c r="L233" s="191">
        <v>152</v>
      </c>
      <c r="M233" s="189">
        <v>314</v>
      </c>
      <c r="N233" s="194">
        <v>396</v>
      </c>
      <c r="O233" s="195">
        <v>569</v>
      </c>
      <c r="P233" s="189">
        <v>246</v>
      </c>
      <c r="Q233" s="193">
        <v>215</v>
      </c>
      <c r="R233" s="191">
        <v>371</v>
      </c>
      <c r="S233" s="192">
        <v>279</v>
      </c>
      <c r="T233" s="189">
        <v>88</v>
      </c>
      <c r="U233" s="193">
        <v>63</v>
      </c>
      <c r="V233" s="191">
        <v>170</v>
      </c>
      <c r="W233" s="192">
        <v>419</v>
      </c>
      <c r="X233" s="189">
        <v>168</v>
      </c>
      <c r="Y233" s="193">
        <v>159</v>
      </c>
      <c r="Z233" s="191">
        <v>411</v>
      </c>
      <c r="AA233" s="189">
        <v>509</v>
      </c>
      <c r="AB233" s="172">
        <f t="shared" si="2991"/>
        <v>3493</v>
      </c>
      <c r="AC233" s="173">
        <f t="shared" si="2992"/>
        <v>3713</v>
      </c>
      <c r="AE233" s="293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7.0722828913156524E-2</v>
      </c>
      <c r="BK233" s="130">
        <f t="shared" ref="BK233" si="3156">C233/C250</f>
        <v>5.1089918256130788E-2</v>
      </c>
      <c r="BL233" s="131">
        <f t="shared" ref="BL233" si="3157">D233/D250</f>
        <v>6.6747206282090008E-2</v>
      </c>
      <c r="BM233" s="132">
        <f t="shared" ref="BM233" si="3158">E233/E250</f>
        <v>4.6040981533012899E-2</v>
      </c>
      <c r="BN233" s="129">
        <f t="shared" ref="BN233" si="3159">F233/F250</f>
        <v>6.4840693124650642E-2</v>
      </c>
      <c r="BO233" s="130">
        <f t="shared" ref="BO233" si="3160">G233/G250</f>
        <v>3.5478184222124287E-2</v>
      </c>
      <c r="BP233" s="131">
        <f t="shared" ref="BP233" si="3161">H233/H250</f>
        <v>4.9981934240635913E-2</v>
      </c>
      <c r="BQ233" s="132">
        <f t="shared" ref="BQ233" si="3162">I233/I250</f>
        <v>5.4752462581553023E-2</v>
      </c>
      <c r="BR233" s="129">
        <f t="shared" ref="BR233" si="3163">J233/J250</f>
        <v>5.6154282473057288E-2</v>
      </c>
      <c r="BS233" s="130">
        <f t="shared" ref="BS233" si="3164">K233/K250</f>
        <v>7.8071961982348947E-2</v>
      </c>
      <c r="BT233" s="131">
        <f t="shared" ref="BT233" si="3165">L233/L250</f>
        <v>4.2070301688347633E-2</v>
      </c>
      <c r="BU233" s="129">
        <f t="shared" ref="BU233" si="3166">M233/M250</f>
        <v>8.9791249642550752E-2</v>
      </c>
      <c r="BV233" s="133">
        <f t="shared" ref="BV233" si="3167">N233/N250</f>
        <v>5.5222423650815783E-2</v>
      </c>
      <c r="BW233" s="134">
        <f t="shared" ref="BW233" si="3168">O233/O250</f>
        <v>7.5424178154825022E-2</v>
      </c>
      <c r="BX233" s="129">
        <f t="shared" ref="BX233" si="3169">P233/P250</f>
        <v>5.8362989323843414E-2</v>
      </c>
      <c r="BY233" s="130">
        <f t="shared" ref="BY233" si="3170">Q233/Q250</f>
        <v>5.3416149068322982E-2</v>
      </c>
      <c r="BZ233" s="131">
        <f t="shared" ref="BZ233" si="3171">R233/R250</f>
        <v>7.5683394532843742E-2</v>
      </c>
      <c r="CA233" s="132">
        <f t="shared" ref="CA233" si="3172">S233/S250</f>
        <v>5.7324840764331211E-2</v>
      </c>
      <c r="CB233" s="129">
        <f t="shared" ref="CB233" si="3173">T233/T250</f>
        <v>7.8923766816143492E-2</v>
      </c>
      <c r="CC233" s="130">
        <f t="shared" ref="CC233" si="3174">U233/U250</f>
        <v>6.4351378958120528E-2</v>
      </c>
      <c r="CD233" s="131">
        <f t="shared" ref="CD233" si="3175">V233/V250</f>
        <v>3.5797009896820386E-2</v>
      </c>
      <c r="CE233" s="132">
        <f t="shared" ref="CE233" si="3176">W233/W250</f>
        <v>9.0535868625756272E-2</v>
      </c>
      <c r="CF233" s="129">
        <f t="shared" ref="CF233" si="3177">X233/X250</f>
        <v>4.7337278106508875E-2</v>
      </c>
      <c r="CG233" s="130">
        <f t="shared" ref="CG233" si="3178">Y233/Y250</f>
        <v>5.4340396445659606E-2</v>
      </c>
      <c r="CH233" s="131">
        <f t="shared" ref="CH233" si="3179">Z233/Z250</f>
        <v>5.9539330725771403E-2</v>
      </c>
      <c r="CI233" s="129">
        <f t="shared" ref="CI233" si="3180">AA233/AA250</f>
        <v>6.0087356864596861E-2</v>
      </c>
      <c r="CJ233" s="135">
        <f t="shared" ref="CJ233" si="3181">AB233/AB250</f>
        <v>5.7516877984521653E-2</v>
      </c>
      <c r="CK233" s="136">
        <f t="shared" ref="CK233" si="3182">AC233/AC250</f>
        <v>6.1280739395939927E-2</v>
      </c>
    </row>
    <row r="234" spans="1:89" ht="14" thickTop="1" x14ac:dyDescent="0.15">
      <c r="A234" s="146" t="s">
        <v>24</v>
      </c>
      <c r="B234" s="203">
        <v>279</v>
      </c>
      <c r="C234" s="197">
        <v>296</v>
      </c>
      <c r="D234" s="198">
        <v>260</v>
      </c>
      <c r="E234" s="199">
        <v>195</v>
      </c>
      <c r="F234" s="196">
        <v>384</v>
      </c>
      <c r="G234" s="200">
        <v>193</v>
      </c>
      <c r="H234" s="198">
        <v>451</v>
      </c>
      <c r="I234" s="199">
        <v>480</v>
      </c>
      <c r="J234" s="196">
        <v>112</v>
      </c>
      <c r="K234" s="200">
        <v>124</v>
      </c>
      <c r="L234" s="198">
        <v>176</v>
      </c>
      <c r="M234" s="196">
        <v>266</v>
      </c>
      <c r="N234" s="201">
        <v>435</v>
      </c>
      <c r="O234" s="204">
        <v>487</v>
      </c>
      <c r="P234" s="196">
        <v>210</v>
      </c>
      <c r="Q234" s="200">
        <v>192</v>
      </c>
      <c r="R234" s="198">
        <v>310</v>
      </c>
      <c r="S234" s="199">
        <v>283</v>
      </c>
      <c r="T234" s="196">
        <v>36</v>
      </c>
      <c r="U234" s="200">
        <v>61</v>
      </c>
      <c r="V234" s="198">
        <v>239</v>
      </c>
      <c r="W234" s="205">
        <v>337</v>
      </c>
      <c r="X234" s="196">
        <v>191</v>
      </c>
      <c r="Y234" s="200">
        <v>184</v>
      </c>
      <c r="Z234" s="198">
        <v>397</v>
      </c>
      <c r="AA234" s="196">
        <v>584</v>
      </c>
      <c r="AB234" s="172">
        <f t="shared" si="2991"/>
        <v>3480</v>
      </c>
      <c r="AC234" s="173">
        <f t="shared" si="2992"/>
        <v>3682</v>
      </c>
      <c r="AE234" s="275" t="str">
        <f>$AE$17</f>
        <v>17:00 - 17:59</v>
      </c>
      <c r="AF234" s="126">
        <f t="shared" ref="AF234:AU235" si="3183">SUMIF($A$9:$A$32,$AE234,B$226:B$249)</f>
        <v>359</v>
      </c>
      <c r="AG234" s="186">
        <f t="shared" si="3183"/>
        <v>552</v>
      </c>
      <c r="AH234" s="127">
        <f t="shared" si="3183"/>
        <v>238</v>
      </c>
      <c r="AI234" s="180">
        <f t="shared" si="3183"/>
        <v>306</v>
      </c>
      <c r="AJ234" s="126">
        <f t="shared" si="3183"/>
        <v>353</v>
      </c>
      <c r="AK234" s="128">
        <f t="shared" si="3183"/>
        <v>451</v>
      </c>
      <c r="AL234" s="127">
        <f t="shared" si="3183"/>
        <v>695</v>
      </c>
      <c r="AM234" s="180">
        <f t="shared" si="3183"/>
        <v>673</v>
      </c>
      <c r="AN234" s="126">
        <f t="shared" si="3183"/>
        <v>188</v>
      </c>
      <c r="AO234" s="128">
        <f t="shared" si="3183"/>
        <v>50</v>
      </c>
      <c r="AP234" s="127">
        <f t="shared" si="3183"/>
        <v>268</v>
      </c>
      <c r="AQ234" s="126">
        <f t="shared" si="3183"/>
        <v>133</v>
      </c>
      <c r="AR234" s="179">
        <f t="shared" si="3183"/>
        <v>508</v>
      </c>
      <c r="AS234" s="181">
        <f t="shared" si="3183"/>
        <v>446</v>
      </c>
      <c r="AT234" s="126">
        <f t="shared" si="3183"/>
        <v>344</v>
      </c>
      <c r="AU234" s="128">
        <f t="shared" si="3183"/>
        <v>345</v>
      </c>
      <c r="AV234" s="127">
        <f t="shared" ref="AP234:BE235" si="3184">SUMIF($A$9:$A$32,$AE234,R$226:R$249)</f>
        <v>319</v>
      </c>
      <c r="AW234" s="180">
        <f t="shared" si="3184"/>
        <v>427</v>
      </c>
      <c r="AX234" s="126">
        <f t="shared" si="3184"/>
        <v>176</v>
      </c>
      <c r="AY234" s="128">
        <f t="shared" si="3184"/>
        <v>29</v>
      </c>
      <c r="AZ234" s="127">
        <f t="shared" si="3184"/>
        <v>437</v>
      </c>
      <c r="BA234" s="180">
        <f t="shared" si="3184"/>
        <v>248</v>
      </c>
      <c r="BB234" s="126">
        <f t="shared" si="3184"/>
        <v>343</v>
      </c>
      <c r="BC234" s="128">
        <f t="shared" si="3184"/>
        <v>167</v>
      </c>
      <c r="BD234" s="184">
        <f t="shared" si="3184"/>
        <v>477</v>
      </c>
      <c r="BE234" s="185">
        <f t="shared" si="3184"/>
        <v>658</v>
      </c>
      <c r="BF234" s="170">
        <f>AF234+AH234+AJ234+AL234+AN234+AP234+AR234+AT234+AV234+AX234+AZ234+BB234+BD234</f>
        <v>4705</v>
      </c>
      <c r="BG234" s="171">
        <f>AG234+AI234+AK234+AM234+AO234+AQ234+AS234+AU234+AW234+AY234+BA234+BC234+BE234</f>
        <v>4485</v>
      </c>
      <c r="BI234" s="146" t="s">
        <v>24</v>
      </c>
      <c r="BJ234" s="129">
        <f>B234/B250</f>
        <v>4.8361934477379097E-2</v>
      </c>
      <c r="BK234" s="130">
        <f t="shared" ref="BK234" si="3185">C234/C250</f>
        <v>5.0408719346049048E-2</v>
      </c>
      <c r="BL234" s="131">
        <f t="shared" ref="BL234" si="3186">D234/D250</f>
        <v>7.8526125037752942E-2</v>
      </c>
      <c r="BM234" s="132">
        <f t="shared" ref="BM234" si="3187">E234/E250</f>
        <v>4.9329623071085252E-2</v>
      </c>
      <c r="BN234" s="129">
        <f t="shared" ref="BN234" si="3188">F234/F250</f>
        <v>7.1548351034097263E-2</v>
      </c>
      <c r="BO234" s="130">
        <f t="shared" ref="BO234" si="3189">G234/G250</f>
        <v>4.2529748788012342E-2</v>
      </c>
      <c r="BP234" s="131">
        <f t="shared" ref="BP234" si="3190">H234/H250</f>
        <v>5.4317716488016379E-2</v>
      </c>
      <c r="BQ234" s="132">
        <f t="shared" ref="BQ234" si="3191">I234/I250</f>
        <v>6.1404630932582832E-2</v>
      </c>
      <c r="BR234" s="129">
        <f t="shared" ref="BR234" si="3192">J234/J250</f>
        <v>6.3528077141236525E-2</v>
      </c>
      <c r="BS234" s="130">
        <f t="shared" ref="BS234" si="3193">K234/K250</f>
        <v>8.4181941615750169E-2</v>
      </c>
      <c r="BT234" s="131">
        <f t="shared" ref="BT234" si="3194">L234/L250</f>
        <v>4.8712980902297261E-2</v>
      </c>
      <c r="BU234" s="129">
        <f t="shared" ref="BU234" si="3195">M234/M250</f>
        <v>7.6065198741778667E-2</v>
      </c>
      <c r="BV234" s="133">
        <f t="shared" ref="BV234" si="3196">N234/N250</f>
        <v>6.0660995677032495E-2</v>
      </c>
      <c r="BW234" s="134">
        <f t="shared" ref="BW234" si="3197">O234/O250</f>
        <v>6.4554612937433725E-2</v>
      </c>
      <c r="BX234" s="129">
        <f t="shared" ref="BX234" si="3198">P234/P250</f>
        <v>4.9822064056939501E-2</v>
      </c>
      <c r="BY234" s="130">
        <f t="shared" ref="BY234" si="3199">Q234/Q250</f>
        <v>4.7701863354037269E-2</v>
      </c>
      <c r="BZ234" s="131">
        <f t="shared" ref="BZ234" si="3200">R234/R250</f>
        <v>6.3239494084047332E-2</v>
      </c>
      <c r="CA234" s="132">
        <f t="shared" ref="CA234" si="3201">S234/S250</f>
        <v>5.8146702280665707E-2</v>
      </c>
      <c r="CB234" s="129">
        <f t="shared" ref="CB234" si="3202">T234/T250</f>
        <v>3.2286995515695069E-2</v>
      </c>
      <c r="CC234" s="130">
        <f t="shared" ref="CC234" si="3203">U234/U250</f>
        <v>6.2308478038815118E-2</v>
      </c>
      <c r="CD234" s="131">
        <f t="shared" ref="CD234" si="3204">V234/V250</f>
        <v>5.0326384502000422E-2</v>
      </c>
      <c r="CE234" s="132">
        <f t="shared" ref="CE234" si="3205">W234/W250</f>
        <v>7.2817631806395847E-2</v>
      </c>
      <c r="CF234" s="129">
        <f t="shared" ref="CF234" si="3206">X234/X250</f>
        <v>5.381797689489997E-2</v>
      </c>
      <c r="CG234" s="130">
        <f t="shared" ref="CG234" si="3207">Y234/Y250</f>
        <v>6.2884483937115515E-2</v>
      </c>
      <c r="CH234" s="131">
        <f t="shared" ref="CH234" si="3208">Z234/Z250</f>
        <v>5.7511227002752428E-2</v>
      </c>
      <c r="CI234" s="129">
        <f t="shared" ref="CI234" si="3209">AA234/AA250</f>
        <v>6.8941093141305629E-2</v>
      </c>
      <c r="CJ234" s="135">
        <f t="shared" ref="CJ234" si="3210">AB234/AB250</f>
        <v>5.7302815741808004E-2</v>
      </c>
      <c r="CK234" s="136">
        <f t="shared" ref="CK234" si="3211">AC234/AC250</f>
        <v>6.0769103812510314E-2</v>
      </c>
    </row>
    <row r="235" spans="1:89" x14ac:dyDescent="0.15">
      <c r="A235" s="137" t="s">
        <v>25</v>
      </c>
      <c r="B235" s="206">
        <v>278</v>
      </c>
      <c r="C235" s="190">
        <v>298</v>
      </c>
      <c r="D235" s="191">
        <v>172</v>
      </c>
      <c r="E235" s="192">
        <v>265</v>
      </c>
      <c r="F235" s="189">
        <v>338</v>
      </c>
      <c r="G235" s="193">
        <v>166</v>
      </c>
      <c r="H235" s="191">
        <v>455</v>
      </c>
      <c r="I235" s="192">
        <v>481</v>
      </c>
      <c r="J235" s="189">
        <v>116</v>
      </c>
      <c r="K235" s="190">
        <v>86</v>
      </c>
      <c r="L235" s="191">
        <v>184</v>
      </c>
      <c r="M235" s="189">
        <v>226</v>
      </c>
      <c r="N235" s="194">
        <v>382</v>
      </c>
      <c r="O235" s="207">
        <v>436</v>
      </c>
      <c r="P235" s="189">
        <v>190</v>
      </c>
      <c r="Q235" s="190">
        <v>213</v>
      </c>
      <c r="R235" s="191">
        <v>314</v>
      </c>
      <c r="S235" s="192">
        <v>321</v>
      </c>
      <c r="T235" s="198">
        <v>47</v>
      </c>
      <c r="U235" s="189">
        <v>53</v>
      </c>
      <c r="V235" s="191">
        <v>242</v>
      </c>
      <c r="W235" s="208">
        <v>286</v>
      </c>
      <c r="X235" s="189">
        <v>155</v>
      </c>
      <c r="Y235" s="193">
        <v>143</v>
      </c>
      <c r="Z235" s="191">
        <v>401</v>
      </c>
      <c r="AA235" s="189">
        <v>560</v>
      </c>
      <c r="AB235" s="172">
        <f t="shared" si="2991"/>
        <v>3274</v>
      </c>
      <c r="AC235" s="173">
        <f t="shared" si="2992"/>
        <v>3534</v>
      </c>
      <c r="AE235" s="277" t="str">
        <f>$AE$18</f>
        <v>18:00 - 18:59</v>
      </c>
      <c r="AF235" s="126">
        <f t="shared" si="3183"/>
        <v>416</v>
      </c>
      <c r="AG235" s="190">
        <f t="shared" si="3183"/>
        <v>510</v>
      </c>
      <c r="AH235" s="191">
        <f t="shared" si="3183"/>
        <v>211</v>
      </c>
      <c r="AI235" s="192">
        <f t="shared" si="3183"/>
        <v>304</v>
      </c>
      <c r="AJ235" s="278">
        <f t="shared" si="3183"/>
        <v>260</v>
      </c>
      <c r="AK235" s="193">
        <f t="shared" si="3183"/>
        <v>518</v>
      </c>
      <c r="AL235" s="191">
        <f t="shared" si="3183"/>
        <v>609</v>
      </c>
      <c r="AM235" s="192">
        <f t="shared" si="3183"/>
        <v>596</v>
      </c>
      <c r="AN235" s="278">
        <f t="shared" si="3183"/>
        <v>170</v>
      </c>
      <c r="AO235" s="193">
        <f t="shared" si="3183"/>
        <v>42</v>
      </c>
      <c r="AP235" s="191">
        <f t="shared" si="3184"/>
        <v>392</v>
      </c>
      <c r="AQ235" s="278">
        <f t="shared" si="3184"/>
        <v>118</v>
      </c>
      <c r="AR235" s="194">
        <f t="shared" si="3184"/>
        <v>403</v>
      </c>
      <c r="AS235" s="195">
        <f t="shared" si="3184"/>
        <v>546</v>
      </c>
      <c r="AT235" s="278">
        <f t="shared" si="3184"/>
        <v>233</v>
      </c>
      <c r="AU235" s="193">
        <f t="shared" si="3184"/>
        <v>308</v>
      </c>
      <c r="AV235" s="191">
        <f t="shared" si="3184"/>
        <v>286</v>
      </c>
      <c r="AW235" s="192">
        <f t="shared" si="3184"/>
        <v>443</v>
      </c>
      <c r="AX235" s="278">
        <f t="shared" si="3184"/>
        <v>103</v>
      </c>
      <c r="AY235" s="193">
        <f t="shared" si="3184"/>
        <v>19</v>
      </c>
      <c r="AZ235" s="191">
        <f t="shared" si="3184"/>
        <v>415</v>
      </c>
      <c r="BA235" s="192">
        <f t="shared" si="3184"/>
        <v>254</v>
      </c>
      <c r="BB235" s="278">
        <f t="shared" si="3184"/>
        <v>274</v>
      </c>
      <c r="BC235" s="193">
        <f t="shared" si="3184"/>
        <v>233</v>
      </c>
      <c r="BD235" s="191">
        <f t="shared" si="3184"/>
        <v>431</v>
      </c>
      <c r="BE235" s="278">
        <f t="shared" si="3184"/>
        <v>690</v>
      </c>
      <c r="BF235" s="172">
        <f>SUM(AF235,AH235,AJ235,AL235,AN235,AP235,AR235,AT235,AV235,AX235,AZ235,BB235,BD235)</f>
        <v>4203</v>
      </c>
      <c r="BG235" s="173">
        <f>SUM(AG235,AI235,AK235,AM235,AO235,AQ235,AS235,AU235,AW235,AY235,BA235,BC235,BE235)</f>
        <v>4581</v>
      </c>
      <c r="BI235" s="137" t="s">
        <v>25</v>
      </c>
      <c r="BJ235" s="129">
        <f>B235/B250</f>
        <v>4.8188594210435087E-2</v>
      </c>
      <c r="BK235" s="130">
        <f t="shared" ref="BK235" si="3212">C235/C250</f>
        <v>5.0749318801089918E-2</v>
      </c>
      <c r="BL235" s="131">
        <f t="shared" ref="BL235" si="3213">D235/D250</f>
        <v>5.1948051948051951E-2</v>
      </c>
      <c r="BM235" s="132">
        <f t="shared" ref="BM235" si="3214">E235/E250</f>
        <v>6.7037692891474834E-2</v>
      </c>
      <c r="BN235" s="129">
        <f t="shared" ref="BN235" si="3215">F235/F250</f>
        <v>6.2977454816471032E-2</v>
      </c>
      <c r="BO235" s="130">
        <f t="shared" ref="BO235" si="3216">G235/G250</f>
        <v>3.6579991185544294E-2</v>
      </c>
      <c r="BP235" s="131">
        <f t="shared" ref="BP235" si="3217">H235/H250</f>
        <v>5.4799470071058655E-2</v>
      </c>
      <c r="BQ235" s="132">
        <f t="shared" ref="BQ235" si="3218">I235/I250</f>
        <v>6.1532557247025714E-2</v>
      </c>
      <c r="BR235" s="129">
        <f t="shared" ref="BR235" si="3219">J235/J250</f>
        <v>6.5796937039137832E-2</v>
      </c>
      <c r="BS235" s="130">
        <f t="shared" ref="BS235" si="3220">K235/K250</f>
        <v>5.8384249830278345E-2</v>
      </c>
      <c r="BT235" s="131">
        <f t="shared" ref="BT235" si="3221">L235/L250</f>
        <v>5.0927207306947136E-2</v>
      </c>
      <c r="BU235" s="129">
        <f t="shared" ref="BU235" si="3222">M235/M250</f>
        <v>6.4626822991135258E-2</v>
      </c>
      <c r="BV235" s="133">
        <f t="shared" ref="BV235" si="3223">N235/N250</f>
        <v>5.3270115743968761E-2</v>
      </c>
      <c r="BW235" s="134">
        <f t="shared" ref="BW235" si="3224">O235/O250</f>
        <v>5.7794273594909865E-2</v>
      </c>
      <c r="BX235" s="129">
        <f t="shared" ref="BX235" si="3225">P235/P250</f>
        <v>4.5077105575326216E-2</v>
      </c>
      <c r="BY235" s="130">
        <f t="shared" ref="BY235" si="3226">Q235/Q250</f>
        <v>5.2919254658385095E-2</v>
      </c>
      <c r="BZ235" s="131">
        <f t="shared" ref="BZ235" si="3227">R235/R250</f>
        <v>6.405548755609955E-2</v>
      </c>
      <c r="CA235" s="132">
        <f t="shared" ref="CA235" si="3228">S235/S250</f>
        <v>6.5954386685843441E-2</v>
      </c>
      <c r="CB235" s="129">
        <f t="shared" ref="CB235" si="3229">T235/T250</f>
        <v>4.2152466367713005E-2</v>
      </c>
      <c r="CC235" s="130">
        <f t="shared" ref="CC235" si="3230">U235/U250</f>
        <v>5.4136874361593465E-2</v>
      </c>
      <c r="CD235" s="131">
        <f t="shared" ref="CD235" si="3231">V235/V250</f>
        <v>5.0958096441356078E-2</v>
      </c>
      <c r="CE235" s="132">
        <f t="shared" ref="CE235" si="3232">W235/W250</f>
        <v>6.1797752808988762E-2</v>
      </c>
      <c r="CF235" s="129">
        <f t="shared" ref="CF235" si="3233">X235/X250</f>
        <v>4.3674274443505211E-2</v>
      </c>
      <c r="CG235" s="130">
        <f t="shared" ref="CG235" si="3234">Y235/Y250</f>
        <v>4.8872180451127817E-2</v>
      </c>
      <c r="CH235" s="131">
        <f t="shared" ref="CH235" si="3235">Z235/Z250</f>
        <v>5.8090685209329279E-2</v>
      </c>
      <c r="CI235" s="129">
        <f t="shared" ref="CI235" si="3236">AA235/AA250</f>
        <v>6.6107897532758822E-2</v>
      </c>
      <c r="CJ235" s="135">
        <f t="shared" ref="CJ235" si="3237">AB235/AB250</f>
        <v>5.3910752511114768E-2</v>
      </c>
      <c r="CK235" s="136">
        <f t="shared" ref="CK235" si="3238">AC235/AC250</f>
        <v>5.8326456510975407E-2</v>
      </c>
    </row>
    <row r="236" spans="1:89" ht="14" thickBot="1" x14ac:dyDescent="0.2">
      <c r="A236" s="146" t="s">
        <v>26</v>
      </c>
      <c r="B236" s="203">
        <v>240</v>
      </c>
      <c r="C236" s="197">
        <v>369</v>
      </c>
      <c r="D236" s="198">
        <v>175</v>
      </c>
      <c r="E236" s="199">
        <v>202</v>
      </c>
      <c r="F236" s="196">
        <v>297</v>
      </c>
      <c r="G236" s="200">
        <v>173</v>
      </c>
      <c r="H236" s="198">
        <v>422</v>
      </c>
      <c r="I236" s="199">
        <v>420</v>
      </c>
      <c r="J236" s="196">
        <v>118</v>
      </c>
      <c r="K236" s="197">
        <v>54</v>
      </c>
      <c r="L236" s="198">
        <v>168</v>
      </c>
      <c r="M236" s="196">
        <v>181</v>
      </c>
      <c r="N236" s="201">
        <v>364</v>
      </c>
      <c r="O236" s="204">
        <v>391</v>
      </c>
      <c r="P236" s="196">
        <v>225</v>
      </c>
      <c r="Q236" s="197">
        <v>166</v>
      </c>
      <c r="R236" s="198">
        <v>230</v>
      </c>
      <c r="S236" s="199">
        <v>227</v>
      </c>
      <c r="T236" s="196">
        <v>54</v>
      </c>
      <c r="U236" s="200">
        <v>40</v>
      </c>
      <c r="V236" s="198">
        <v>216</v>
      </c>
      <c r="W236" s="205">
        <v>234</v>
      </c>
      <c r="X236" s="196">
        <v>153</v>
      </c>
      <c r="Y236" s="200">
        <v>111</v>
      </c>
      <c r="Z236" s="198">
        <v>387</v>
      </c>
      <c r="AA236" s="196">
        <v>479</v>
      </c>
      <c r="AB236" s="172">
        <f t="shared" si="2991"/>
        <v>3049</v>
      </c>
      <c r="AC236" s="173">
        <f t="shared" si="2992"/>
        <v>3047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4.1601664066562662E-2</v>
      </c>
      <c r="BK236" s="130">
        <f t="shared" ref="BK236" si="3239">C236/C250</f>
        <v>6.2840599455040877E-2</v>
      </c>
      <c r="BL236" s="131">
        <f t="shared" ref="BL236" si="3240">D236/D250</f>
        <v>5.2854122621564484E-2</v>
      </c>
      <c r="BM236" s="132">
        <f t="shared" ref="BM236" si="3241">E236/E250</f>
        <v>5.1100430053124209E-2</v>
      </c>
      <c r="BN236" s="129">
        <f t="shared" ref="BN236" si="3242">F236/F250</f>
        <v>5.5338177752934599E-2</v>
      </c>
      <c r="BO236" s="130">
        <f t="shared" ref="BO236" si="3243">G236/G250</f>
        <v>3.8122520934332306E-2</v>
      </c>
      <c r="BP236" s="131">
        <f t="shared" ref="BP236" si="3244">H236/H250</f>
        <v>5.0825003010959893E-2</v>
      </c>
      <c r="BQ236" s="132">
        <f t="shared" ref="BQ236" si="3245">I236/I250</f>
        <v>5.3729052066009982E-2</v>
      </c>
      <c r="BR236" s="129">
        <f t="shared" ref="BR236" si="3246">J236/J250</f>
        <v>6.6931366988088492E-2</v>
      </c>
      <c r="BS236" s="130">
        <f t="shared" ref="BS236" si="3247">K236/K250</f>
        <v>3.6659877800407331E-2</v>
      </c>
      <c r="BT236" s="131">
        <f t="shared" ref="BT236" si="3248">L236/L250</f>
        <v>4.6498754497647385E-2</v>
      </c>
      <c r="BU236" s="129">
        <f t="shared" ref="BU236" si="3249">M236/M250</f>
        <v>5.1758650271661426E-2</v>
      </c>
      <c r="BV236" s="133">
        <f t="shared" ref="BV236" si="3250">N236/N250</f>
        <v>5.0760005578022592E-2</v>
      </c>
      <c r="BW236" s="134">
        <f t="shared" ref="BW236" si="3251">O236/O250</f>
        <v>5.1829268292682924E-2</v>
      </c>
      <c r="BX236" s="129">
        <f t="shared" ref="BX236" si="3252">P236/P250</f>
        <v>5.3380782918149468E-2</v>
      </c>
      <c r="BY236" s="130">
        <f t="shared" ref="BY236" si="3253">Q236/Q250</f>
        <v>4.1242236024844718E-2</v>
      </c>
      <c r="BZ236" s="131">
        <f t="shared" ref="BZ236" si="3254">R236/R250</f>
        <v>4.6919624643002859E-2</v>
      </c>
      <c r="CA236" s="132">
        <f t="shared" ref="CA236" si="3255">S236/S250</f>
        <v>4.6640641051982741E-2</v>
      </c>
      <c r="CB236" s="129">
        <f t="shared" ref="CB236" si="3256">T236/T250</f>
        <v>4.8430493273542603E-2</v>
      </c>
      <c r="CC236" s="130">
        <f t="shared" ref="CC236" si="3257">U236/U250</f>
        <v>4.0858018386108273E-2</v>
      </c>
      <c r="CD236" s="131">
        <f t="shared" ref="CD236" si="3258">V236/V250</f>
        <v>4.5483259633607075E-2</v>
      </c>
      <c r="CE236" s="132">
        <f t="shared" ref="CE236" si="3259">W236/W250</f>
        <v>5.0561797752808987E-2</v>
      </c>
      <c r="CF236" s="129">
        <f t="shared" ref="CF236" si="3260">X236/X250</f>
        <v>4.3110735418427727E-2</v>
      </c>
      <c r="CG236" s="130">
        <f t="shared" ref="CG236" si="3261">Y236/Y250</f>
        <v>3.7935748462064253E-2</v>
      </c>
      <c r="CH236" s="131">
        <f t="shared" ref="CH236" si="3262">Z236/Z250</f>
        <v>5.6062581486310298E-2</v>
      </c>
      <c r="CI236" s="129">
        <f t="shared" ref="CI236" si="3263">AA236/AA250</f>
        <v>5.6545862353913352E-2</v>
      </c>
      <c r="CJ236" s="135">
        <f t="shared" ref="CJ236" si="3264">AB236/AB250</f>
        <v>5.0205829079532353E-2</v>
      </c>
      <c r="CK236" s="136">
        <f t="shared" ref="CK236" si="3265">AC236/AC250</f>
        <v>5.0288826539032841E-2</v>
      </c>
    </row>
    <row r="237" spans="1:89" ht="15" thickTop="1" thickBot="1" x14ac:dyDescent="0.2">
      <c r="A237" s="137" t="s">
        <v>27</v>
      </c>
      <c r="B237" s="206">
        <v>196</v>
      </c>
      <c r="C237" s="190">
        <v>408</v>
      </c>
      <c r="D237" s="191">
        <v>161</v>
      </c>
      <c r="E237" s="192">
        <v>277</v>
      </c>
      <c r="F237" s="189">
        <v>273</v>
      </c>
      <c r="G237" s="193">
        <v>214</v>
      </c>
      <c r="H237" s="191">
        <v>429</v>
      </c>
      <c r="I237" s="192">
        <v>461</v>
      </c>
      <c r="J237" s="189">
        <v>97</v>
      </c>
      <c r="K237" s="190">
        <v>46</v>
      </c>
      <c r="L237" s="191">
        <v>214</v>
      </c>
      <c r="M237" s="189">
        <v>172</v>
      </c>
      <c r="N237" s="194">
        <v>418</v>
      </c>
      <c r="O237" s="207">
        <v>324</v>
      </c>
      <c r="P237" s="189">
        <v>274</v>
      </c>
      <c r="Q237" s="190">
        <v>162</v>
      </c>
      <c r="R237" s="191">
        <v>294</v>
      </c>
      <c r="S237" s="192">
        <v>285</v>
      </c>
      <c r="T237" s="189">
        <v>53</v>
      </c>
      <c r="U237" s="193">
        <v>43</v>
      </c>
      <c r="V237" s="191">
        <v>256</v>
      </c>
      <c r="W237" s="208">
        <v>237</v>
      </c>
      <c r="X237" s="189">
        <v>161</v>
      </c>
      <c r="Y237" s="193">
        <v>130</v>
      </c>
      <c r="Z237" s="191">
        <v>417</v>
      </c>
      <c r="AA237" s="189">
        <v>478</v>
      </c>
      <c r="AB237" s="172">
        <f t="shared" si="2991"/>
        <v>3243</v>
      </c>
      <c r="AC237" s="173">
        <f t="shared" si="2992"/>
        <v>3237</v>
      </c>
      <c r="AE237" s="269" t="s">
        <v>13</v>
      </c>
      <c r="AF237" s="20">
        <f t="shared" ref="AF237:BG237" si="3266">SUM(AF234:AF236)</f>
        <v>775</v>
      </c>
      <c r="AG237" s="21">
        <f t="shared" si="3266"/>
        <v>1062</v>
      </c>
      <c r="AH237" s="20">
        <f t="shared" si="3266"/>
        <v>449</v>
      </c>
      <c r="AI237" s="21">
        <f t="shared" si="3266"/>
        <v>610</v>
      </c>
      <c r="AJ237" s="20">
        <f t="shared" si="3266"/>
        <v>613</v>
      </c>
      <c r="AK237" s="21">
        <f t="shared" si="3266"/>
        <v>969</v>
      </c>
      <c r="AL237" s="20">
        <f t="shared" si="3266"/>
        <v>1304</v>
      </c>
      <c r="AM237" s="21">
        <f t="shared" si="3266"/>
        <v>1269</v>
      </c>
      <c r="AN237" s="20">
        <f t="shared" si="3266"/>
        <v>358</v>
      </c>
      <c r="AO237" s="21">
        <f t="shared" si="3266"/>
        <v>92</v>
      </c>
      <c r="AP237" s="20">
        <f t="shared" si="3266"/>
        <v>660</v>
      </c>
      <c r="AQ237" s="21">
        <f t="shared" si="3266"/>
        <v>251</v>
      </c>
      <c r="AR237" s="20">
        <f t="shared" si="3266"/>
        <v>911</v>
      </c>
      <c r="AS237" s="21">
        <f t="shared" si="3266"/>
        <v>992</v>
      </c>
      <c r="AT237" s="20">
        <f t="shared" si="3266"/>
        <v>577</v>
      </c>
      <c r="AU237" s="21">
        <f t="shared" si="3266"/>
        <v>653</v>
      </c>
      <c r="AV237" s="20">
        <f t="shared" si="3266"/>
        <v>605</v>
      </c>
      <c r="AW237" s="21">
        <f t="shared" si="3266"/>
        <v>870</v>
      </c>
      <c r="AX237" s="20">
        <f t="shared" si="3266"/>
        <v>279</v>
      </c>
      <c r="AY237" s="21">
        <f t="shared" si="3266"/>
        <v>48</v>
      </c>
      <c r="AZ237" s="20">
        <f t="shared" si="3266"/>
        <v>852</v>
      </c>
      <c r="BA237" s="21">
        <f t="shared" si="3266"/>
        <v>502</v>
      </c>
      <c r="BB237" s="20">
        <f t="shared" si="3266"/>
        <v>617</v>
      </c>
      <c r="BC237" s="21">
        <f t="shared" si="3266"/>
        <v>400</v>
      </c>
      <c r="BD237" s="20">
        <f t="shared" si="3266"/>
        <v>908</v>
      </c>
      <c r="BE237" s="21">
        <f t="shared" si="3266"/>
        <v>1348</v>
      </c>
      <c r="BF237" s="174">
        <f t="shared" si="3266"/>
        <v>8908</v>
      </c>
      <c r="BG237" s="175">
        <f t="shared" si="3266"/>
        <v>9066</v>
      </c>
      <c r="BI237" s="137" t="s">
        <v>27</v>
      </c>
      <c r="BJ237" s="129">
        <f>B237/B250</f>
        <v>3.3974692321026172E-2</v>
      </c>
      <c r="BK237" s="130">
        <f t="shared" ref="BK237" si="3267">C237/C250</f>
        <v>6.9482288828337874E-2</v>
      </c>
      <c r="BL237" s="131">
        <f t="shared" ref="BL237" si="3268">D237/D250</f>
        <v>4.8625792811839326E-2</v>
      </c>
      <c r="BM237" s="132">
        <f t="shared" ref="BM237" si="3269">E237/E250</f>
        <v>7.0073362003541612E-2</v>
      </c>
      <c r="BN237" s="129">
        <f t="shared" ref="BN237" si="3270">F237/F250</f>
        <v>5.0866405813303518E-2</v>
      </c>
      <c r="BO237" s="130">
        <f t="shared" ref="BO237" si="3271">G237/G250</f>
        <v>4.7157338034376377E-2</v>
      </c>
      <c r="BP237" s="131">
        <f t="shared" ref="BP237" si="3272">H237/H250</f>
        <v>5.1668071781283874E-2</v>
      </c>
      <c r="BQ237" s="132">
        <f t="shared" ref="BQ237" si="3273">I237/I250</f>
        <v>5.8974030958168097E-2</v>
      </c>
      <c r="BR237" s="129">
        <f t="shared" ref="BR237" si="3274">J237/J250</f>
        <v>5.5019852524106634E-2</v>
      </c>
      <c r="BS237" s="130">
        <f t="shared" ref="BS237" si="3275">K237/K250</f>
        <v>3.1228784792939578E-2</v>
      </c>
      <c r="BT237" s="131">
        <f t="shared" ref="BT237" si="3276">L237/L250</f>
        <v>5.9230556324384169E-2</v>
      </c>
      <c r="BU237" s="129">
        <f t="shared" ref="BU237" si="3277">M237/M250</f>
        <v>4.9185015727766658E-2</v>
      </c>
      <c r="BV237" s="133">
        <f t="shared" ref="BV237" si="3278">N237/N250</f>
        <v>5.8290336075861107E-2</v>
      </c>
      <c r="BW237" s="134">
        <f t="shared" ref="BW237" si="3279">O237/O250</f>
        <v>4.2948038176033931E-2</v>
      </c>
      <c r="BX237" s="129">
        <f t="shared" ref="BX237" si="3280">P237/P250</f>
        <v>6.500593119810201E-2</v>
      </c>
      <c r="BY237" s="130">
        <f t="shared" ref="BY237" si="3281">Q237/Q250</f>
        <v>4.0248447204968944E-2</v>
      </c>
      <c r="BZ237" s="131">
        <f t="shared" ref="BZ237" si="3282">R237/R250</f>
        <v>5.9975520195838433E-2</v>
      </c>
      <c r="CA237" s="132">
        <f t="shared" ref="CA237" si="3283">S237/S250</f>
        <v>5.8557633038832956E-2</v>
      </c>
      <c r="CB237" s="129">
        <f t="shared" ref="CB237" si="3284">T237/T250</f>
        <v>4.7533632286995517E-2</v>
      </c>
      <c r="CC237" s="130">
        <f t="shared" ref="CC237" si="3285">U237/U250</f>
        <v>4.3922369765066395E-2</v>
      </c>
      <c r="CD237" s="131">
        <f t="shared" ref="CD237" si="3286">V237/V250</f>
        <v>5.3906085491682458E-2</v>
      </c>
      <c r="CE237" s="132">
        <f t="shared" ref="CE237" si="3287">W237/W250</f>
        <v>5.1210025929127052E-2</v>
      </c>
      <c r="CF237" s="129">
        <f t="shared" ref="CF237" si="3288">X237/X250</f>
        <v>4.5364891518737675E-2</v>
      </c>
      <c r="CG237" s="130">
        <f t="shared" ref="CG237" si="3289">Y237/Y250</f>
        <v>4.4429254955570742E-2</v>
      </c>
      <c r="CH237" s="131">
        <f t="shared" ref="CH237" si="3290">Z237/Z250</f>
        <v>6.0408518035636682E-2</v>
      </c>
      <c r="CI237" s="129">
        <f t="shared" ref="CI237" si="3291">AA237/AA250</f>
        <v>5.6427812536890568E-2</v>
      </c>
      <c r="CJ237" s="135">
        <f t="shared" ref="CJ237" si="3292">AB237/AB250</f>
        <v>5.3400296393874523E-2</v>
      </c>
      <c r="CK237" s="136">
        <f t="shared" ref="CK237" si="3293">AC237/AC250</f>
        <v>5.3424657534246578E-2</v>
      </c>
    </row>
    <row r="238" spans="1:89" ht="14" thickTop="1" x14ac:dyDescent="0.15">
      <c r="A238" s="146" t="s">
        <v>28</v>
      </c>
      <c r="B238" s="203">
        <v>226</v>
      </c>
      <c r="C238" s="197">
        <v>343</v>
      </c>
      <c r="D238" s="198">
        <v>154</v>
      </c>
      <c r="E238" s="199">
        <v>345</v>
      </c>
      <c r="F238" s="196">
        <v>286</v>
      </c>
      <c r="G238" s="200">
        <v>310</v>
      </c>
      <c r="H238" s="198">
        <v>486</v>
      </c>
      <c r="I238" s="199">
        <v>510</v>
      </c>
      <c r="J238" s="196">
        <v>122</v>
      </c>
      <c r="K238" s="197">
        <v>52</v>
      </c>
      <c r="L238" s="198">
        <v>363</v>
      </c>
      <c r="M238" s="196">
        <v>145</v>
      </c>
      <c r="N238" s="201">
        <v>490</v>
      </c>
      <c r="O238" s="204">
        <v>276</v>
      </c>
      <c r="P238" s="196">
        <v>240</v>
      </c>
      <c r="Q238" s="197">
        <v>180</v>
      </c>
      <c r="R238" s="198">
        <v>270</v>
      </c>
      <c r="S238" s="199">
        <v>298</v>
      </c>
      <c r="T238" s="196">
        <v>96</v>
      </c>
      <c r="U238" s="200">
        <v>24</v>
      </c>
      <c r="V238" s="198">
        <v>370</v>
      </c>
      <c r="W238" s="205">
        <v>216</v>
      </c>
      <c r="X238" s="196">
        <v>210</v>
      </c>
      <c r="Y238" s="200">
        <v>126</v>
      </c>
      <c r="Z238" s="198">
        <v>465</v>
      </c>
      <c r="AA238" s="196">
        <v>500</v>
      </c>
      <c r="AB238" s="172">
        <f t="shared" si="2991"/>
        <v>3778</v>
      </c>
      <c r="AC238" s="173">
        <f t="shared" si="2992"/>
        <v>3325</v>
      </c>
      <c r="BI238" s="146" t="s">
        <v>28</v>
      </c>
      <c r="BJ238" s="129">
        <f>B238/B250</f>
        <v>3.9174900329346507E-2</v>
      </c>
      <c r="BK238" s="130">
        <f t="shared" ref="BK238" si="3294">C238/C250</f>
        <v>5.8412806539509539E-2</v>
      </c>
      <c r="BL238" s="131">
        <f t="shared" ref="BL238" si="3295">D238/D250</f>
        <v>4.6511627906976744E-2</v>
      </c>
      <c r="BM238" s="132">
        <f t="shared" ref="BM238" si="3296">E238/E250</f>
        <v>8.7275486971920058E-2</v>
      </c>
      <c r="BN238" s="129">
        <f t="shared" ref="BN238" si="3297">F238/F250</f>
        <v>5.3288615613937024E-2</v>
      </c>
      <c r="BO238" s="130">
        <f t="shared" ref="BO238" si="3298">G238/G250</f>
        <v>6.8312031732040548E-2</v>
      </c>
      <c r="BP238" s="131">
        <f t="shared" ref="BP238" si="3299">H238/H250</f>
        <v>5.8533060339636275E-2</v>
      </c>
      <c r="BQ238" s="132">
        <f t="shared" ref="BQ238" si="3300">I238/I250</f>
        <v>6.5242420365869261E-2</v>
      </c>
      <c r="BR238" s="129">
        <f t="shared" ref="BR238" si="3301">J238/J250</f>
        <v>6.9200226885989785E-2</v>
      </c>
      <c r="BS238" s="130">
        <f t="shared" ref="BS238" si="3302">K238/K250</f>
        <v>3.5302104548540394E-2</v>
      </c>
      <c r="BT238" s="131">
        <f t="shared" ref="BT238" si="3303">L238/L250</f>
        <v>0.1004705231109881</v>
      </c>
      <c r="BU238" s="129">
        <f t="shared" ref="BU238" si="3304">M238/M250</f>
        <v>4.1464112096082355E-2</v>
      </c>
      <c r="BV238" s="133">
        <f t="shared" ref="BV238" si="3305">N238/N250</f>
        <v>6.8330776739645799E-2</v>
      </c>
      <c r="BW238" s="134">
        <f t="shared" ref="BW238" si="3306">O238/O250</f>
        <v>3.6585365853658534E-2</v>
      </c>
      <c r="BX238" s="129">
        <f t="shared" ref="BX238" si="3307">P238/P250</f>
        <v>5.6939501779359428E-2</v>
      </c>
      <c r="BY238" s="130">
        <f t="shared" ref="BY238" si="3308">Q238/Q250</f>
        <v>4.472049689440994E-2</v>
      </c>
      <c r="BZ238" s="131">
        <f t="shared" ref="BZ238" si="3309">R238/R250</f>
        <v>5.5079559363525092E-2</v>
      </c>
      <c r="CA238" s="132">
        <f t="shared" ref="CA238" si="3310">S238/S250</f>
        <v>6.1228682966920071E-2</v>
      </c>
      <c r="CB238" s="129">
        <f t="shared" ref="CB238" si="3311">T238/T250</f>
        <v>8.6098654708520184E-2</v>
      </c>
      <c r="CC238" s="130">
        <f t="shared" ref="CC238" si="3312">U238/U250</f>
        <v>2.4514811031664963E-2</v>
      </c>
      <c r="CD238" s="131">
        <f t="shared" ref="CD238" si="3313">V238/V250</f>
        <v>7.7911139187197304E-2</v>
      </c>
      <c r="CE238" s="132">
        <f t="shared" ref="CE238" si="3314">W238/W250</f>
        <v>4.6672428694900604E-2</v>
      </c>
      <c r="CF238" s="129">
        <f t="shared" ref="CF238" si="3315">X238/X250</f>
        <v>5.9171597633136092E-2</v>
      </c>
      <c r="CG238" s="130">
        <f t="shared" ref="CG238" si="3316">Y238/Y250</f>
        <v>4.3062200956937802E-2</v>
      </c>
      <c r="CH238" s="131">
        <f t="shared" ref="CH238" si="3317">Z238/Z250</f>
        <v>6.7362016514558892E-2</v>
      </c>
      <c r="CI238" s="129">
        <f t="shared" ref="CI238" si="3318">AA238/AA250</f>
        <v>5.9024908511391805E-2</v>
      </c>
      <c r="CJ238" s="135">
        <f t="shared" ref="CJ238" si="3319">AB238/AB250</f>
        <v>6.2209780997859378E-2</v>
      </c>
      <c r="CK238" s="136">
        <f t="shared" ref="CK238" si="3320">AC238/AC250</f>
        <v>5.4877042416240307E-2</v>
      </c>
    </row>
    <row r="239" spans="1:89" x14ac:dyDescent="0.15">
      <c r="A239" s="137" t="s">
        <v>29</v>
      </c>
      <c r="B239" s="206">
        <v>276</v>
      </c>
      <c r="C239" s="190">
        <v>408</v>
      </c>
      <c r="D239" s="191">
        <v>253</v>
      </c>
      <c r="E239" s="192">
        <v>308</v>
      </c>
      <c r="F239" s="189">
        <v>313</v>
      </c>
      <c r="G239" s="193">
        <v>276</v>
      </c>
      <c r="H239" s="191">
        <v>542</v>
      </c>
      <c r="I239" s="192">
        <v>509</v>
      </c>
      <c r="J239" s="189">
        <v>184</v>
      </c>
      <c r="K239" s="190">
        <v>52</v>
      </c>
      <c r="L239" s="191">
        <v>295</v>
      </c>
      <c r="M239" s="189">
        <v>117</v>
      </c>
      <c r="N239" s="194">
        <v>494</v>
      </c>
      <c r="O239" s="207">
        <v>357</v>
      </c>
      <c r="P239" s="189">
        <v>257</v>
      </c>
      <c r="Q239" s="190">
        <v>218</v>
      </c>
      <c r="R239" s="191">
        <v>285</v>
      </c>
      <c r="S239" s="192">
        <v>355</v>
      </c>
      <c r="T239" s="189">
        <v>159</v>
      </c>
      <c r="U239" s="193">
        <v>21</v>
      </c>
      <c r="V239" s="191">
        <v>411</v>
      </c>
      <c r="W239" s="208">
        <v>232</v>
      </c>
      <c r="X239" s="189">
        <v>261</v>
      </c>
      <c r="Y239" s="193">
        <v>140</v>
      </c>
      <c r="Z239" s="191">
        <v>515</v>
      </c>
      <c r="AA239" s="189">
        <v>561</v>
      </c>
      <c r="AB239" s="172">
        <f t="shared" si="2991"/>
        <v>4245</v>
      </c>
      <c r="AC239" s="173">
        <f t="shared" si="2992"/>
        <v>3554</v>
      </c>
      <c r="BI239" s="137" t="s">
        <v>29</v>
      </c>
      <c r="BJ239" s="129">
        <f>B239/B250</f>
        <v>4.7841913676547061E-2</v>
      </c>
      <c r="BK239" s="130">
        <f t="shared" ref="BK239" si="3321">C239/C250</f>
        <v>6.9482288828337874E-2</v>
      </c>
      <c r="BL239" s="131">
        <f t="shared" ref="BL239" si="3322">D239/D250</f>
        <v>7.6411960132890366E-2</v>
      </c>
      <c r="BM239" s="132">
        <f t="shared" ref="BM239" si="3323">E239/E250</f>
        <v>7.7915507209714144E-2</v>
      </c>
      <c r="BN239" s="129">
        <f t="shared" ref="BN239" si="3324">F239/F250</f>
        <v>5.8319359046021986E-2</v>
      </c>
      <c r="BO239" s="130">
        <f t="shared" ref="BO239" si="3325">G239/G250</f>
        <v>6.0819744380784489E-2</v>
      </c>
      <c r="BP239" s="131">
        <f t="shared" ref="BP239" si="3326">H239/H250</f>
        <v>6.5277610502228106E-2</v>
      </c>
      <c r="BQ239" s="132">
        <f t="shared" ref="BQ239" si="3327">I239/I250</f>
        <v>6.5114494051426372E-2</v>
      </c>
      <c r="BR239" s="129">
        <f t="shared" ref="BR239" si="3328">J239/J250</f>
        <v>0.10436755530346001</v>
      </c>
      <c r="BS239" s="130">
        <f t="shared" ref="BS239" si="3329">K239/K250</f>
        <v>3.5302104548540394E-2</v>
      </c>
      <c r="BT239" s="131">
        <f t="shared" ref="BT239" si="3330">L239/L250</f>
        <v>8.1649598671464152E-2</v>
      </c>
      <c r="BU239" s="129">
        <f t="shared" ref="BU239" si="3331">M239/M250</f>
        <v>3.3457249070631967E-2</v>
      </c>
      <c r="BV239" s="133">
        <f t="shared" ref="BV239" si="3332">N239/N250</f>
        <v>6.888857899874494E-2</v>
      </c>
      <c r="BW239" s="134">
        <f t="shared" ref="BW239" si="3333">O239/O250</f>
        <v>4.7322375397667017E-2</v>
      </c>
      <c r="BX239" s="129">
        <f t="shared" ref="BX239" si="3334">P239/P250</f>
        <v>6.0972716488730726E-2</v>
      </c>
      <c r="BY239" s="130">
        <f t="shared" ref="BY239" si="3335">Q239/Q250</f>
        <v>5.4161490683229813E-2</v>
      </c>
      <c r="BZ239" s="131">
        <f t="shared" ref="BZ239" si="3336">R239/R250</f>
        <v>5.8139534883720929E-2</v>
      </c>
      <c r="CA239" s="132">
        <f t="shared" ref="CA239" si="3337">S239/S250</f>
        <v>7.2940209574686665E-2</v>
      </c>
      <c r="CB239" s="129">
        <f t="shared" ref="CB239" si="3338">T239/T250</f>
        <v>0.14260089686098654</v>
      </c>
      <c r="CC239" s="130">
        <f t="shared" ref="CC239" si="3339">U239/U250</f>
        <v>2.1450459652706845E-2</v>
      </c>
      <c r="CD239" s="131">
        <f t="shared" ref="CD239" si="3340">V239/V250</f>
        <v>8.6544535691724572E-2</v>
      </c>
      <c r="CE239" s="132">
        <f t="shared" ref="CE239" si="3341">W239/W250</f>
        <v>5.0129645635263613E-2</v>
      </c>
      <c r="CF239" s="129">
        <f t="shared" ref="CF239" si="3342">X239/X250</f>
        <v>7.3541842772611998E-2</v>
      </c>
      <c r="CG239" s="130">
        <f t="shared" ref="CG239" si="3343">Y239/Y250</f>
        <v>4.784688995215311E-2</v>
      </c>
      <c r="CH239" s="131">
        <f t="shared" ref="CH239" si="3344">Z239/Z250</f>
        <v>7.4605244096769524E-2</v>
      </c>
      <c r="CI239" s="129">
        <f t="shared" ref="CI239" si="3345">AA239/AA250</f>
        <v>6.6225947349781614E-2</v>
      </c>
      <c r="CJ239" s="135">
        <f t="shared" ref="CJ239" si="3346">AB239/AB250</f>
        <v>6.9899555409188213E-2</v>
      </c>
      <c r="CK239" s="136">
        <f t="shared" ref="CK239" si="3347">AC239/AC250</f>
        <v>5.8656543984155804E-2</v>
      </c>
    </row>
    <row r="240" spans="1:89" x14ac:dyDescent="0.15">
      <c r="A240" s="146" t="s">
        <v>30</v>
      </c>
      <c r="B240" s="203">
        <v>359</v>
      </c>
      <c r="C240" s="197">
        <v>552</v>
      </c>
      <c r="D240" s="198">
        <v>238</v>
      </c>
      <c r="E240" s="199">
        <v>306</v>
      </c>
      <c r="F240" s="196">
        <v>353</v>
      </c>
      <c r="G240" s="200">
        <v>451</v>
      </c>
      <c r="H240" s="198">
        <v>695</v>
      </c>
      <c r="I240" s="199">
        <v>673</v>
      </c>
      <c r="J240" s="196">
        <v>188</v>
      </c>
      <c r="K240" s="197">
        <v>50</v>
      </c>
      <c r="L240" s="198">
        <v>268</v>
      </c>
      <c r="M240" s="196">
        <v>133</v>
      </c>
      <c r="N240" s="201">
        <v>508</v>
      </c>
      <c r="O240" s="204">
        <v>446</v>
      </c>
      <c r="P240" s="196">
        <v>344</v>
      </c>
      <c r="Q240" s="197">
        <v>345</v>
      </c>
      <c r="R240" s="198">
        <v>319</v>
      </c>
      <c r="S240" s="199">
        <v>427</v>
      </c>
      <c r="T240" s="196">
        <v>176</v>
      </c>
      <c r="U240" s="200">
        <v>29</v>
      </c>
      <c r="V240" s="198">
        <v>437</v>
      </c>
      <c r="W240" s="205">
        <v>248</v>
      </c>
      <c r="X240" s="196">
        <v>343</v>
      </c>
      <c r="Y240" s="200">
        <v>167</v>
      </c>
      <c r="Z240" s="198">
        <v>477</v>
      </c>
      <c r="AA240" s="196">
        <v>658</v>
      </c>
      <c r="AB240" s="172">
        <f t="shared" si="2991"/>
        <v>4705</v>
      </c>
      <c r="AC240" s="173">
        <f t="shared" si="2992"/>
        <v>4485</v>
      </c>
      <c r="BI240" s="146" t="s">
        <v>30</v>
      </c>
      <c r="BJ240" s="129">
        <f>B240/B250</f>
        <v>6.2229155832899979E-2</v>
      </c>
      <c r="BK240" s="130">
        <f t="shared" ref="BK240" si="3348">C240/C250</f>
        <v>9.4005449591280654E-2</v>
      </c>
      <c r="BL240" s="131">
        <f t="shared" ref="BL240" si="3349">D240/D250</f>
        <v>7.1881606765327691E-2</v>
      </c>
      <c r="BM240" s="132">
        <f t="shared" ref="BM240" si="3350">E240/E250</f>
        <v>7.7409562357703007E-2</v>
      </c>
      <c r="BN240" s="129">
        <f t="shared" ref="BN240" si="3351">F240/F250</f>
        <v>6.5772312278740447E-2</v>
      </c>
      <c r="BO240" s="130">
        <f t="shared" ref="BO240" si="3352">G240/G250</f>
        <v>9.9382988100484793E-2</v>
      </c>
      <c r="BP240" s="131">
        <f t="shared" ref="BP240" si="3353">H240/H250</f>
        <v>8.3704685053595088E-2</v>
      </c>
      <c r="BQ240" s="132">
        <f t="shared" ref="BQ240" si="3354">I240/I250</f>
        <v>8.6094409620058848E-2</v>
      </c>
      <c r="BR240" s="129">
        <f t="shared" ref="BR240" si="3355">J240/J250</f>
        <v>0.10663641520136131</v>
      </c>
      <c r="BS240" s="130">
        <f t="shared" ref="BS240" si="3356">K240/K250</f>
        <v>3.3944331296673458E-2</v>
      </c>
      <c r="BT240" s="131">
        <f t="shared" ref="BT240" si="3357">L240/L250</f>
        <v>7.4176584555770822E-2</v>
      </c>
      <c r="BU240" s="129">
        <f t="shared" ref="BU240" si="3358">M240/M250</f>
        <v>3.8032599370889333E-2</v>
      </c>
      <c r="BV240" s="133">
        <f t="shared" ref="BV240" si="3359">N240/N250</f>
        <v>7.0840886905591968E-2</v>
      </c>
      <c r="BW240" s="134">
        <f t="shared" ref="BW240" si="3360">O240/O250</f>
        <v>5.911983032873807E-2</v>
      </c>
      <c r="BX240" s="129">
        <f t="shared" ref="BX240" si="3361">P240/P250</f>
        <v>8.1613285883748513E-2</v>
      </c>
      <c r="BY240" s="130">
        <f t="shared" ref="BY240" si="3362">Q240/Q250</f>
        <v>8.5714285714285715E-2</v>
      </c>
      <c r="BZ240" s="131">
        <f t="shared" ref="BZ240" si="3363">R240/R250</f>
        <v>6.5075479396164829E-2</v>
      </c>
      <c r="CA240" s="132">
        <f t="shared" ref="CA240" si="3364">S240/S250</f>
        <v>8.7733716868707623E-2</v>
      </c>
      <c r="CB240" s="129">
        <f t="shared" ref="CB240" si="3365">T240/T250</f>
        <v>0.15784753363228698</v>
      </c>
      <c r="CC240" s="130">
        <f t="shared" ref="CC240" si="3366">U240/U250</f>
        <v>2.9622063329928498E-2</v>
      </c>
      <c r="CD240" s="131">
        <f t="shared" ref="CD240" si="3367">V240/V250</f>
        <v>9.2019372499473576E-2</v>
      </c>
      <c r="CE240" s="132">
        <f t="shared" ref="CE240" si="3368">W240/W250</f>
        <v>5.3586862575626622E-2</v>
      </c>
      <c r="CF240" s="129">
        <f t="shared" ref="CF240" si="3369">X240/X250</f>
        <v>9.6646942800788949E-2</v>
      </c>
      <c r="CG240" s="130">
        <f t="shared" ref="CG240" si="3370">Y240/Y250</f>
        <v>5.7074504442925493E-2</v>
      </c>
      <c r="CH240" s="131">
        <f t="shared" ref="CH240" si="3371">Z240/Z250</f>
        <v>6.9100391134289438E-2</v>
      </c>
      <c r="CI240" s="129">
        <f t="shared" ref="CI240" si="3372">AA240/AA250</f>
        <v>7.7676779600991619E-2</v>
      </c>
      <c r="CJ240" s="135">
        <f t="shared" ref="CJ240" si="3373">AB240/AB250</f>
        <v>7.7474065535978923E-2</v>
      </c>
      <c r="CK240" s="136">
        <f t="shared" ref="CK240" si="3374">AC240/AC250</f>
        <v>7.4022115860703092E-2</v>
      </c>
    </row>
    <row r="241" spans="1:89" x14ac:dyDescent="0.15">
      <c r="A241" s="137" t="s">
        <v>31</v>
      </c>
      <c r="B241" s="206">
        <v>416</v>
      </c>
      <c r="C241" s="190">
        <v>510</v>
      </c>
      <c r="D241" s="191">
        <v>211</v>
      </c>
      <c r="E241" s="192">
        <v>304</v>
      </c>
      <c r="F241" s="189">
        <v>260</v>
      </c>
      <c r="G241" s="193">
        <v>518</v>
      </c>
      <c r="H241" s="191">
        <v>609</v>
      </c>
      <c r="I241" s="192">
        <v>596</v>
      </c>
      <c r="J241" s="189">
        <v>170</v>
      </c>
      <c r="K241" s="190">
        <v>42</v>
      </c>
      <c r="L241" s="191">
        <v>392</v>
      </c>
      <c r="M241" s="189">
        <v>118</v>
      </c>
      <c r="N241" s="194">
        <v>403</v>
      </c>
      <c r="O241" s="207">
        <v>546</v>
      </c>
      <c r="P241" s="189">
        <v>233</v>
      </c>
      <c r="Q241" s="190">
        <v>308</v>
      </c>
      <c r="R241" s="191">
        <v>286</v>
      </c>
      <c r="S241" s="192">
        <v>443</v>
      </c>
      <c r="T241" s="189">
        <v>103</v>
      </c>
      <c r="U241" s="193">
        <v>19</v>
      </c>
      <c r="V241" s="191">
        <v>415</v>
      </c>
      <c r="W241" s="208">
        <v>254</v>
      </c>
      <c r="X241" s="189">
        <v>274</v>
      </c>
      <c r="Y241" s="193">
        <v>233</v>
      </c>
      <c r="Z241" s="191">
        <v>431</v>
      </c>
      <c r="AA241" s="189">
        <v>690</v>
      </c>
      <c r="AB241" s="172">
        <f t="shared" si="2991"/>
        <v>4203</v>
      </c>
      <c r="AC241" s="173">
        <f t="shared" si="2992"/>
        <v>4581</v>
      </c>
      <c r="BI241" s="137" t="s">
        <v>31</v>
      </c>
      <c r="BJ241" s="129">
        <f>B241/B250</f>
        <v>7.2109551048708614E-2</v>
      </c>
      <c r="BK241" s="130">
        <f t="shared" ref="BK241" si="3375">C241/C250</f>
        <v>8.6852861035422349E-2</v>
      </c>
      <c r="BL241" s="131">
        <f t="shared" ref="BL241" si="3376">D241/D250</f>
        <v>6.3726970703714886E-2</v>
      </c>
      <c r="BM241" s="132">
        <f t="shared" ref="BM241" si="3377">E241/E250</f>
        <v>7.6903617505691885E-2</v>
      </c>
      <c r="BN241" s="129">
        <f t="shared" ref="BN241" si="3378">F241/F250</f>
        <v>4.844419601267002E-2</v>
      </c>
      <c r="BO241" s="130">
        <f t="shared" ref="BO241" si="3379">G241/G250</f>
        <v>0.11414720141031291</v>
      </c>
      <c r="BP241" s="131">
        <f t="shared" ref="BP241" si="3380">H241/H250</f>
        <v>7.3346983018186193E-2</v>
      </c>
      <c r="BQ241" s="132">
        <f t="shared" ref="BQ241" si="3381">I241/I250</f>
        <v>7.624408340795702E-2</v>
      </c>
      <c r="BR241" s="129">
        <f t="shared" ref="BR241" si="3382">J241/J250</f>
        <v>9.6426545660805441E-2</v>
      </c>
      <c r="BS241" s="130">
        <f t="shared" ref="BS241" si="3383">K241/K250</f>
        <v>2.8513238289205704E-2</v>
      </c>
      <c r="BT241" s="131">
        <f t="shared" ref="BT241" si="3384">L241/L250</f>
        <v>0.10849709382784389</v>
      </c>
      <c r="BU241" s="129">
        <f t="shared" ref="BU241" si="3385">M241/M250</f>
        <v>3.3743208464398058E-2</v>
      </c>
      <c r="BV241" s="133">
        <f t="shared" ref="BV241" si="3386">N241/N250</f>
        <v>5.6198577604239297E-2</v>
      </c>
      <c r="BW241" s="134">
        <f t="shared" ref="BW241" si="3387">O241/O250</f>
        <v>7.2375397667020142E-2</v>
      </c>
      <c r="BX241" s="129">
        <f t="shared" ref="BX241" si="3388">P241/P250</f>
        <v>5.5278766310794779E-2</v>
      </c>
      <c r="BY241" s="130">
        <f t="shared" ref="BY241" si="3389">Q241/Q250</f>
        <v>7.6521739130434779E-2</v>
      </c>
      <c r="BZ241" s="131">
        <f t="shared" ref="BZ241" si="3390">R241/R250</f>
        <v>5.8343533251733984E-2</v>
      </c>
      <c r="CA241" s="132">
        <f t="shared" ref="CA241" si="3391">S241/S250</f>
        <v>9.1021162934045607E-2</v>
      </c>
      <c r="CB241" s="129">
        <f t="shared" ref="CB241" si="3392">T241/T250</f>
        <v>9.2376681614349782E-2</v>
      </c>
      <c r="CC241" s="130">
        <f t="shared" ref="CC241" si="3393">U241/U250</f>
        <v>1.9407558733401432E-2</v>
      </c>
      <c r="CD241" s="131">
        <f t="shared" ref="CD241" si="3394">V241/V250</f>
        <v>8.7386818277532113E-2</v>
      </c>
      <c r="CE241" s="132">
        <f t="shared" ref="CE241" si="3395">W241/W250</f>
        <v>5.4883318928262752E-2</v>
      </c>
      <c r="CF241" s="129">
        <f t="shared" ref="CF241" si="3396">X241/X250</f>
        <v>7.7204846435615662E-2</v>
      </c>
      <c r="CG241" s="130">
        <f t="shared" ref="CG241" si="3397">Y241/Y250</f>
        <v>7.9630895420369108E-2</v>
      </c>
      <c r="CH241" s="131">
        <f t="shared" ref="CH241" si="3398">Z241/Z250</f>
        <v>6.2436621758655657E-2</v>
      </c>
      <c r="CI241" s="129">
        <f t="shared" ref="CI241" si="3399">AA241/AA250</f>
        <v>8.145437374572069E-2</v>
      </c>
      <c r="CJ241" s="135">
        <f t="shared" ref="CJ241" si="3400">AB241/AB250</f>
        <v>6.9207969701959499E-2</v>
      </c>
      <c r="CK241" s="136">
        <f t="shared" ref="CK241" si="3401">AC241/AC250</f>
        <v>7.5606535731968974E-2</v>
      </c>
    </row>
    <row r="242" spans="1:89" x14ac:dyDescent="0.15">
      <c r="A242" s="146" t="s">
        <v>32</v>
      </c>
      <c r="B242" s="203">
        <v>406</v>
      </c>
      <c r="C242" s="197">
        <v>441</v>
      </c>
      <c r="D242" s="198">
        <v>154</v>
      </c>
      <c r="E242" s="199">
        <v>252</v>
      </c>
      <c r="F242" s="196">
        <v>212</v>
      </c>
      <c r="G242" s="200">
        <v>481</v>
      </c>
      <c r="H242" s="198">
        <v>560</v>
      </c>
      <c r="I242" s="199">
        <v>654</v>
      </c>
      <c r="J242" s="196">
        <v>127</v>
      </c>
      <c r="K242" s="197">
        <v>53</v>
      </c>
      <c r="L242" s="198">
        <v>316</v>
      </c>
      <c r="M242" s="196">
        <v>126</v>
      </c>
      <c r="N242" s="201">
        <v>673</v>
      </c>
      <c r="O242" s="204">
        <v>452</v>
      </c>
      <c r="P242" s="196">
        <v>254</v>
      </c>
      <c r="Q242" s="197">
        <v>372</v>
      </c>
      <c r="R242" s="198">
        <v>236</v>
      </c>
      <c r="S242" s="199">
        <v>401</v>
      </c>
      <c r="T242" s="196">
        <v>52</v>
      </c>
      <c r="U242" s="200">
        <v>31</v>
      </c>
      <c r="V242" s="198">
        <v>450</v>
      </c>
      <c r="W242" s="205">
        <v>223</v>
      </c>
      <c r="X242" s="196">
        <v>229</v>
      </c>
      <c r="Y242" s="200">
        <v>207</v>
      </c>
      <c r="Z242" s="198">
        <v>352</v>
      </c>
      <c r="AA242" s="196">
        <v>621</v>
      </c>
      <c r="AB242" s="172">
        <f t="shared" si="2991"/>
        <v>4021</v>
      </c>
      <c r="AC242" s="173">
        <f t="shared" si="2992"/>
        <v>4314</v>
      </c>
      <c r="BI242" s="146" t="s">
        <v>32</v>
      </c>
      <c r="BJ242" s="129">
        <f>B242/B250</f>
        <v>7.0376148379268505E-2</v>
      </c>
      <c r="BK242" s="130">
        <f t="shared" ref="BK242" si="3402">C242/C250</f>
        <v>7.5102179836512267E-2</v>
      </c>
      <c r="BL242" s="131">
        <f t="shared" ref="BL242" si="3403">D242/D250</f>
        <v>4.6511627906976744E-2</v>
      </c>
      <c r="BM242" s="132">
        <f t="shared" ref="BM242" si="3404">E242/E250</f>
        <v>6.3749051353402475E-2</v>
      </c>
      <c r="BN242" s="129">
        <f t="shared" ref="BN242" si="3405">F242/F250</f>
        <v>3.9500652133407865E-2</v>
      </c>
      <c r="BO242" s="130">
        <f t="shared" ref="BO242" si="3406">G242/G250</f>
        <v>0.10599382988100485</v>
      </c>
      <c r="BP242" s="131">
        <f t="shared" ref="BP242" si="3407">H242/H250</f>
        <v>6.7445501625918336E-2</v>
      </c>
      <c r="BQ242" s="132">
        <f t="shared" ref="BQ242" si="3408">I242/I250</f>
        <v>8.3663809645644113E-2</v>
      </c>
      <c r="BR242" s="129">
        <f t="shared" ref="BR242" si="3409">J242/J250</f>
        <v>7.2036301758366422E-2</v>
      </c>
      <c r="BS242" s="130">
        <f t="shared" ref="BS242" si="3410">K242/K250</f>
        <v>3.5980991174473863E-2</v>
      </c>
      <c r="BT242" s="131">
        <f t="shared" ref="BT242" si="3411">L242/L250</f>
        <v>8.7461942983670077E-2</v>
      </c>
      <c r="BU242" s="129">
        <f t="shared" ref="BU242" si="3412">M242/M250</f>
        <v>3.6030883614526735E-2</v>
      </c>
      <c r="BV242" s="133">
        <f t="shared" ref="BV242" si="3413">N242/N250</f>
        <v>9.385023009343188E-2</v>
      </c>
      <c r="BW242" s="134">
        <f t="shared" ref="BW242" si="3414">O242/O250</f>
        <v>5.9915164369034997E-2</v>
      </c>
      <c r="BX242" s="129">
        <f t="shared" ref="BX242" si="3415">P242/P250</f>
        <v>6.0260972716488732E-2</v>
      </c>
      <c r="BY242" s="130">
        <f t="shared" ref="BY242" si="3416">Q242/Q250</f>
        <v>9.2422360248447202E-2</v>
      </c>
      <c r="BZ242" s="131">
        <f t="shared" ref="BZ242" si="3417">R242/R250</f>
        <v>4.8143614851081193E-2</v>
      </c>
      <c r="CA242" s="132">
        <f t="shared" ref="CA242" si="3418">S242/S250</f>
        <v>8.2391617012533391E-2</v>
      </c>
      <c r="CB242" s="129">
        <f t="shared" ref="CB242" si="3419">T242/T250</f>
        <v>4.663677130044843E-2</v>
      </c>
      <c r="CC242" s="130">
        <f t="shared" ref="CC242" si="3420">U242/U250</f>
        <v>3.1664964249233915E-2</v>
      </c>
      <c r="CD242" s="131">
        <f t="shared" ref="CD242" si="3421">V242/V250</f>
        <v>9.475679090334807E-2</v>
      </c>
      <c r="CE242" s="132">
        <f t="shared" ref="CE242" si="3422">W242/W250</f>
        <v>4.8184961106309418E-2</v>
      </c>
      <c r="CF242" s="129">
        <f t="shared" ref="CF242" si="3423">X242/X250</f>
        <v>6.452521837137222E-2</v>
      </c>
      <c r="CG242" s="130">
        <f t="shared" ref="CG242" si="3424">Y242/Y250</f>
        <v>7.0745044429254958E-2</v>
      </c>
      <c r="CH242" s="131">
        <f t="shared" ref="CH242" si="3425">Z242/Z250</f>
        <v>5.0992322178762858E-2</v>
      </c>
      <c r="CI242" s="129">
        <f t="shared" ref="CI242" si="3426">AA242/AA250</f>
        <v>7.3308936371148631E-2</v>
      </c>
      <c r="CJ242" s="135">
        <f t="shared" ref="CJ242" si="3427">AB242/AB250</f>
        <v>6.6211098303968388E-2</v>
      </c>
      <c r="CK242" s="136">
        <f t="shared" ref="CK242" si="3428">AC242/AC250</f>
        <v>7.1199867965010724E-2</v>
      </c>
    </row>
    <row r="243" spans="1:89" x14ac:dyDescent="0.15">
      <c r="A243" s="137" t="s">
        <v>33</v>
      </c>
      <c r="B243" s="206">
        <v>195</v>
      </c>
      <c r="C243" s="190">
        <v>456</v>
      </c>
      <c r="D243" s="191">
        <v>54</v>
      </c>
      <c r="E243" s="192">
        <v>314</v>
      </c>
      <c r="F243" s="189">
        <v>109</v>
      </c>
      <c r="G243" s="193">
        <v>439</v>
      </c>
      <c r="H243" s="191">
        <v>337</v>
      </c>
      <c r="I243" s="192">
        <v>495</v>
      </c>
      <c r="J243" s="189">
        <v>49</v>
      </c>
      <c r="K243" s="190">
        <v>57</v>
      </c>
      <c r="L243" s="191">
        <v>246</v>
      </c>
      <c r="M243" s="189">
        <v>127</v>
      </c>
      <c r="N243" s="194">
        <v>416</v>
      </c>
      <c r="O243" s="207">
        <v>333</v>
      </c>
      <c r="P243" s="189">
        <v>171</v>
      </c>
      <c r="Q243" s="190">
        <v>252</v>
      </c>
      <c r="R243" s="191">
        <v>155</v>
      </c>
      <c r="S243" s="192">
        <v>283</v>
      </c>
      <c r="T243" s="189">
        <v>36</v>
      </c>
      <c r="U243" s="193">
        <v>36</v>
      </c>
      <c r="V243" s="191">
        <v>424</v>
      </c>
      <c r="W243" s="208">
        <v>153</v>
      </c>
      <c r="X243" s="189">
        <v>153</v>
      </c>
      <c r="Y243" s="193">
        <v>158</v>
      </c>
      <c r="Z243" s="191">
        <v>252</v>
      </c>
      <c r="AA243" s="189">
        <v>590</v>
      </c>
      <c r="AB243" s="172">
        <f t="shared" si="2991"/>
        <v>2597</v>
      </c>
      <c r="AC243" s="173">
        <f t="shared" si="2992"/>
        <v>3693</v>
      </c>
      <c r="BI243" s="137" t="s">
        <v>33</v>
      </c>
      <c r="BJ243" s="129">
        <f>B243/B250</f>
        <v>3.3801352054082162E-2</v>
      </c>
      <c r="BK243" s="130">
        <f t="shared" ref="BK243" si="3429">C243/C250</f>
        <v>7.7656675749318796E-2</v>
      </c>
      <c r="BL243" s="131">
        <f t="shared" ref="BL243" si="3430">D243/D250</f>
        <v>1.630927212322561E-2</v>
      </c>
      <c r="BM243" s="132">
        <f t="shared" ref="BM243" si="3431">E243/E250</f>
        <v>7.9433341765747539E-2</v>
      </c>
      <c r="BN243" s="129">
        <f t="shared" ref="BN243" si="3432">F243/F250</f>
        <v>2.0309297559157818E-2</v>
      </c>
      <c r="BO243" s="130">
        <f t="shared" ref="BO243" si="3433">G243/G250</f>
        <v>9.6738651388276781E-2</v>
      </c>
      <c r="BP243" s="131">
        <f t="shared" ref="BP243" si="3434">H243/H250</f>
        <v>4.0587739371311576E-2</v>
      </c>
      <c r="BQ243" s="132">
        <f t="shared" ref="BQ243" si="3435">I243/I250</f>
        <v>6.332352564922604E-2</v>
      </c>
      <c r="BR243" s="129">
        <f t="shared" ref="BR243" si="3436">J243/J250</f>
        <v>2.7793533749290982E-2</v>
      </c>
      <c r="BS243" s="130">
        <f t="shared" ref="BS243" si="3437">K243/K250</f>
        <v>3.8696537678207736E-2</v>
      </c>
      <c r="BT243" s="131">
        <f t="shared" ref="BT243" si="3438">L243/L250</f>
        <v>6.8087461942983665E-2</v>
      </c>
      <c r="BU243" s="129">
        <f t="shared" ref="BU243" si="3439">M243/M250</f>
        <v>3.6316843008292819E-2</v>
      </c>
      <c r="BV243" s="133">
        <f t="shared" ref="BV243" si="3440">N243/N250</f>
        <v>5.801143494631153E-2</v>
      </c>
      <c r="BW243" s="134">
        <f t="shared" ref="BW243" si="3441">O243/O250</f>
        <v>4.4141039236479322E-2</v>
      </c>
      <c r="BX243" s="129">
        <f t="shared" ref="BX243" si="3442">P243/P250</f>
        <v>4.0569395017793594E-2</v>
      </c>
      <c r="BY243" s="130">
        <f t="shared" ref="BY243" si="3443">Q243/Q250</f>
        <v>6.2608695652173918E-2</v>
      </c>
      <c r="BZ243" s="131">
        <f t="shared" ref="BZ243" si="3444">R243/R250</f>
        <v>3.1619747042023666E-2</v>
      </c>
      <c r="CA243" s="132">
        <f t="shared" ref="CA243" si="3445">S243/S250</f>
        <v>5.8146702280665707E-2</v>
      </c>
      <c r="CB243" s="129">
        <f t="shared" ref="CB243" si="3446">T243/T250</f>
        <v>3.2286995515695069E-2</v>
      </c>
      <c r="CC243" s="130">
        <f t="shared" ref="CC243" si="3447">U243/U250</f>
        <v>3.6772216547497447E-2</v>
      </c>
      <c r="CD243" s="131">
        <f t="shared" ref="CD243" si="3448">V243/V250</f>
        <v>8.9281954095599067E-2</v>
      </c>
      <c r="CE243" s="132">
        <f t="shared" ref="CE243" si="3449">W243/W250</f>
        <v>3.305963699222126E-2</v>
      </c>
      <c r="CF243" s="129">
        <f t="shared" ref="CF243" si="3450">X243/X250</f>
        <v>4.3110735418427727E-2</v>
      </c>
      <c r="CG243" s="130">
        <f t="shared" ref="CG243" si="3451">Y243/Y250</f>
        <v>5.3998632946001365E-2</v>
      </c>
      <c r="CH243" s="131">
        <f t="shared" ref="CH243" si="3452">Z243/Z250</f>
        <v>3.6505867014341588E-2</v>
      </c>
      <c r="CI243" s="129">
        <f t="shared" ref="CI243" si="3453">AA243/AA250</f>
        <v>6.9649392043442337E-2</v>
      </c>
      <c r="CJ243" s="135">
        <f t="shared" ref="CJ243" si="3454">AB243/AB250</f>
        <v>4.2763049563642352E-2</v>
      </c>
      <c r="CK243" s="136">
        <f t="shared" ref="CK243" si="3455">AC243/AC250</f>
        <v>6.095065192275953E-2</v>
      </c>
    </row>
    <row r="244" spans="1:89" x14ac:dyDescent="0.15">
      <c r="A244" s="146" t="s">
        <v>34</v>
      </c>
      <c r="B244" s="203">
        <v>5</v>
      </c>
      <c r="C244" s="197">
        <v>170</v>
      </c>
      <c r="D244" s="198">
        <v>5</v>
      </c>
      <c r="E244" s="199">
        <v>142</v>
      </c>
      <c r="F244" s="196">
        <v>11</v>
      </c>
      <c r="G244" s="200">
        <v>215</v>
      </c>
      <c r="H244" s="198">
        <v>65</v>
      </c>
      <c r="I244" s="199">
        <v>194</v>
      </c>
      <c r="J244" s="196">
        <v>11</v>
      </c>
      <c r="K244" s="197">
        <v>21</v>
      </c>
      <c r="L244" s="198">
        <v>77</v>
      </c>
      <c r="M244" s="196">
        <v>40</v>
      </c>
      <c r="N244" s="201">
        <v>51</v>
      </c>
      <c r="O244" s="204">
        <v>96</v>
      </c>
      <c r="P244" s="196">
        <v>39</v>
      </c>
      <c r="Q244" s="197">
        <v>92</v>
      </c>
      <c r="R244" s="198">
        <v>40</v>
      </c>
      <c r="S244" s="199">
        <v>112</v>
      </c>
      <c r="T244" s="196">
        <v>14</v>
      </c>
      <c r="U244" s="200">
        <v>29</v>
      </c>
      <c r="V244" s="198">
        <v>72</v>
      </c>
      <c r="W244" s="205">
        <v>59</v>
      </c>
      <c r="X244" s="196">
        <v>37</v>
      </c>
      <c r="Y244" s="200">
        <v>79</v>
      </c>
      <c r="Z244" s="198">
        <v>122</v>
      </c>
      <c r="AA244" s="196">
        <v>216</v>
      </c>
      <c r="AB244" s="172">
        <f t="shared" si="2991"/>
        <v>549</v>
      </c>
      <c r="AC244" s="173">
        <f t="shared" si="2992"/>
        <v>1465</v>
      </c>
      <c r="BI244" s="146" t="s">
        <v>34</v>
      </c>
      <c r="BJ244" s="129">
        <f>B244/B250</f>
        <v>8.6670133472005549E-4</v>
      </c>
      <c r="BK244" s="130">
        <f t="shared" ref="BK244" si="3456">C244/C250</f>
        <v>2.8950953678474115E-2</v>
      </c>
      <c r="BL244" s="131">
        <f t="shared" ref="BL244" si="3457">D244/D250</f>
        <v>1.5101177891875567E-3</v>
      </c>
      <c r="BM244" s="132">
        <f t="shared" ref="BM244" si="3458">E244/E250</f>
        <v>3.5922084492790288E-2</v>
      </c>
      <c r="BN244" s="129">
        <f t="shared" ref="BN244" si="3459">F244/F250</f>
        <v>2.0495621389975778E-3</v>
      </c>
      <c r="BO244" s="130">
        <f t="shared" ref="BO244" si="3460">G244/G250</f>
        <v>4.7377699427060382E-2</v>
      </c>
      <c r="BP244" s="131">
        <f t="shared" ref="BP244" si="3461">H244/H250</f>
        <v>7.828495724436951E-3</v>
      </c>
      <c r="BQ244" s="132">
        <f t="shared" ref="BQ244" si="3462">I244/I250</f>
        <v>2.4817705001918895E-2</v>
      </c>
      <c r="BR244" s="129">
        <f t="shared" ref="BR244" si="3463">J244/J250</f>
        <v>6.239364719228588E-3</v>
      </c>
      <c r="BS244" s="130">
        <f t="shared" ref="BS244" si="3464">K244/K250</f>
        <v>1.4256619144602852E-2</v>
      </c>
      <c r="BT244" s="131">
        <f t="shared" ref="BT244" si="3465">L244/L250</f>
        <v>2.1311929144755052E-2</v>
      </c>
      <c r="BU244" s="129">
        <f t="shared" ref="BU244" si="3466">M244/M250</f>
        <v>1.1438375750643409E-2</v>
      </c>
      <c r="BV244" s="133">
        <f t="shared" ref="BV244" si="3467">N244/N250</f>
        <v>7.1119788035141542E-3</v>
      </c>
      <c r="BW244" s="134">
        <f t="shared" ref="BW244" si="3468">O244/O250</f>
        <v>1.2725344644750796E-2</v>
      </c>
      <c r="BX244" s="129">
        <f t="shared" ref="BX244" si="3469">P244/P250</f>
        <v>9.2526690391459068E-3</v>
      </c>
      <c r="BY244" s="130">
        <f t="shared" ref="BY244" si="3470">Q244/Q250</f>
        <v>2.2857142857142857E-2</v>
      </c>
      <c r="BZ244" s="131">
        <f t="shared" ref="BZ244" si="3471">R244/R250</f>
        <v>8.1599347205222363E-3</v>
      </c>
      <c r="CA244" s="132">
        <f t="shared" ref="CA244" si="3472">S244/S250</f>
        <v>2.3012122457365933E-2</v>
      </c>
      <c r="CB244" s="129">
        <f t="shared" ref="CB244" si="3473">T244/T250</f>
        <v>1.2556053811659192E-2</v>
      </c>
      <c r="CC244" s="130">
        <f t="shared" ref="CC244" si="3474">U244/U250</f>
        <v>2.9622063329928498E-2</v>
      </c>
      <c r="CD244" s="131">
        <f t="shared" ref="CD244" si="3475">V244/V250</f>
        <v>1.5161086544535692E-2</v>
      </c>
      <c r="CE244" s="132">
        <f t="shared" ref="CE244" si="3476">W244/W250</f>
        <v>1.274848746758859E-2</v>
      </c>
      <c r="CF244" s="129">
        <f t="shared" ref="CF244" si="3477">X244/X250</f>
        <v>1.0425471963933503E-2</v>
      </c>
      <c r="CG244" s="130">
        <f t="shared" ref="CG244" si="3478">Y244/Y250</f>
        <v>2.6999316473000683E-2</v>
      </c>
      <c r="CH244" s="131">
        <f t="shared" ref="CH244" si="3479">Z244/Z250</f>
        <v>1.7673475300593943E-2</v>
      </c>
      <c r="CI244" s="129">
        <f t="shared" ref="CI244" si="3480">AA244/AA250</f>
        <v>2.5498760476921262E-2</v>
      </c>
      <c r="CJ244" s="135">
        <f t="shared" ref="CJ244" si="3481">AB244/AB250</f>
        <v>9.0400131730610893E-3</v>
      </c>
      <c r="CK244" s="136">
        <f t="shared" ref="CK244" si="3482">AC244/AC250</f>
        <v>2.4178907410463774E-2</v>
      </c>
    </row>
    <row r="245" spans="1:89" x14ac:dyDescent="0.15">
      <c r="A245" s="137" t="s">
        <v>35</v>
      </c>
      <c r="B245" s="206">
        <v>0</v>
      </c>
      <c r="C245" s="190">
        <v>35</v>
      </c>
      <c r="D245" s="191">
        <v>0</v>
      </c>
      <c r="E245" s="192">
        <v>32</v>
      </c>
      <c r="F245" s="189">
        <v>1</v>
      </c>
      <c r="G245" s="193">
        <v>17</v>
      </c>
      <c r="H245" s="191">
        <v>5</v>
      </c>
      <c r="I245" s="192">
        <v>29</v>
      </c>
      <c r="J245" s="189">
        <v>0</v>
      </c>
      <c r="K245" s="190">
        <v>8</v>
      </c>
      <c r="L245" s="191">
        <v>4</v>
      </c>
      <c r="M245" s="189">
        <v>1</v>
      </c>
      <c r="N245" s="194">
        <v>4</v>
      </c>
      <c r="O245" s="207">
        <v>13</v>
      </c>
      <c r="P245" s="189">
        <v>4</v>
      </c>
      <c r="Q245" s="190">
        <v>8</v>
      </c>
      <c r="R245" s="191">
        <v>1</v>
      </c>
      <c r="S245" s="192">
        <v>4</v>
      </c>
      <c r="T245" s="189">
        <v>2</v>
      </c>
      <c r="U245" s="193">
        <v>2</v>
      </c>
      <c r="V245" s="191">
        <v>2</v>
      </c>
      <c r="W245" s="208">
        <v>1</v>
      </c>
      <c r="X245" s="189">
        <v>2</v>
      </c>
      <c r="Y245" s="193">
        <v>5</v>
      </c>
      <c r="Z245" s="191">
        <v>5</v>
      </c>
      <c r="AA245" s="189">
        <v>15</v>
      </c>
      <c r="AB245" s="172">
        <f t="shared" si="2991"/>
        <v>30</v>
      </c>
      <c r="AC245" s="173">
        <f t="shared" si="2992"/>
        <v>170</v>
      </c>
      <c r="BI245" s="137" t="s">
        <v>35</v>
      </c>
      <c r="BJ245" s="129">
        <f>B245/B250</f>
        <v>0</v>
      </c>
      <c r="BK245" s="130">
        <f t="shared" ref="BK245" si="3483">C245/C250</f>
        <v>5.9604904632152593E-3</v>
      </c>
      <c r="BL245" s="131">
        <f t="shared" ref="BL245" si="3484">D245/D250</f>
        <v>0</v>
      </c>
      <c r="BM245" s="132">
        <f t="shared" ref="BM245" si="3485">E245/E250</f>
        <v>8.0951176321780918E-3</v>
      </c>
      <c r="BN245" s="129">
        <f t="shared" ref="BN245" si="3486">F245/F250</f>
        <v>1.8632383081796161E-4</v>
      </c>
      <c r="BO245" s="130">
        <f t="shared" ref="BO245" si="3487">G245/G250</f>
        <v>3.74614367562803E-3</v>
      </c>
      <c r="BP245" s="131">
        <f t="shared" ref="BP245" si="3488">H245/H250</f>
        <v>6.0219197880284235E-4</v>
      </c>
      <c r="BQ245" s="132">
        <f t="shared" ref="BQ245" si="3489">I245/I250</f>
        <v>3.709863118843546E-3</v>
      </c>
      <c r="BR245" s="129">
        <f t="shared" ref="BR245" si="3490">J245/J250</f>
        <v>0</v>
      </c>
      <c r="BS245" s="130">
        <f t="shared" ref="BS245" si="3491">K245/K250</f>
        <v>5.4310930074677527E-3</v>
      </c>
      <c r="BT245" s="131">
        <f t="shared" ref="BT245" si="3492">L245/L250</f>
        <v>1.1071132023249377E-3</v>
      </c>
      <c r="BU245" s="129">
        <f t="shared" ref="BU245" si="3493">M245/M250</f>
        <v>2.8595939376608524E-4</v>
      </c>
      <c r="BV245" s="133">
        <f t="shared" ref="BV245" si="3494">N245/N250</f>
        <v>5.578022590991494E-4</v>
      </c>
      <c r="BW245" s="134">
        <f t="shared" ref="BW245" si="3495">O245/O250</f>
        <v>1.7232237539766702E-3</v>
      </c>
      <c r="BX245" s="129">
        <f t="shared" ref="BX245" si="3496">P245/P250</f>
        <v>9.4899169632265714E-4</v>
      </c>
      <c r="BY245" s="130">
        <f t="shared" ref="BY245" si="3497">Q245/Q250</f>
        <v>1.9875776397515529E-3</v>
      </c>
      <c r="BZ245" s="131">
        <f t="shared" ref="BZ245" si="3498">R245/R250</f>
        <v>2.039983680130559E-4</v>
      </c>
      <c r="CA245" s="132">
        <f t="shared" ref="CA245" si="3499">S245/S250</f>
        <v>8.2186151633449763E-4</v>
      </c>
      <c r="CB245" s="129">
        <f t="shared" ref="CB245" si="3500">T245/T250</f>
        <v>1.7937219730941704E-3</v>
      </c>
      <c r="CC245" s="130">
        <f t="shared" ref="CC245" si="3501">U245/U250</f>
        <v>2.0429009193054137E-3</v>
      </c>
      <c r="CD245" s="131">
        <f t="shared" ref="CD245" si="3502">V245/V250</f>
        <v>4.211412929037692E-4</v>
      </c>
      <c r="CE245" s="132">
        <f t="shared" ref="CE245" si="3503">W245/W250</f>
        <v>2.1607605877268799E-4</v>
      </c>
      <c r="CF245" s="129">
        <f t="shared" ref="CF245" si="3504">X245/X250</f>
        <v>5.6353902507748658E-4</v>
      </c>
      <c r="CG245" s="130">
        <f t="shared" ref="CG245" si="3505">Y245/Y250</f>
        <v>1.7088174982911825E-3</v>
      </c>
      <c r="CH245" s="131">
        <f t="shared" ref="CH245" si="3506">Z245/Z250</f>
        <v>7.2432275822106331E-4</v>
      </c>
      <c r="CI245" s="129">
        <f t="shared" ref="CI245" si="3507">AA245/AA250</f>
        <v>1.7707472553417543E-3</v>
      </c>
      <c r="CJ245" s="135">
        <f t="shared" ref="CJ245" si="3508">AB245/AB250</f>
        <v>4.9398979087765516E-4</v>
      </c>
      <c r="CK245" s="136">
        <f t="shared" ref="CK245" si="3509">AC245/AC250</f>
        <v>2.8057435220333387E-3</v>
      </c>
    </row>
    <row r="246" spans="1:89" x14ac:dyDescent="0.15">
      <c r="A246" s="146" t="s">
        <v>36</v>
      </c>
      <c r="B246" s="203">
        <v>0</v>
      </c>
      <c r="C246" s="197">
        <v>4</v>
      </c>
      <c r="D246" s="198">
        <v>0</v>
      </c>
      <c r="E246" s="199">
        <v>1</v>
      </c>
      <c r="F246" s="196">
        <v>0</v>
      </c>
      <c r="G246" s="200">
        <v>0</v>
      </c>
      <c r="H246" s="198">
        <v>0</v>
      </c>
      <c r="I246" s="199">
        <v>0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0</v>
      </c>
      <c r="AC246" s="173">
        <f t="shared" si="2992"/>
        <v>5</v>
      </c>
      <c r="BI246" s="146" t="s">
        <v>36</v>
      </c>
      <c r="BJ246" s="129">
        <f>B246/B250</f>
        <v>0</v>
      </c>
      <c r="BK246" s="130">
        <f t="shared" ref="BK246" si="3510">C246/C250</f>
        <v>6.8119891008174384E-4</v>
      </c>
      <c r="BL246" s="131">
        <f t="shared" ref="BL246" si="3511">D246/D250</f>
        <v>0</v>
      </c>
      <c r="BM246" s="132">
        <f t="shared" ref="BM246" si="3512">E246/E250</f>
        <v>2.5297242600556537E-4</v>
      </c>
      <c r="BN246" s="129">
        <f t="shared" ref="BN246" si="3513">F246/F250</f>
        <v>0</v>
      </c>
      <c r="BO246" s="130">
        <f t="shared" ref="BO246" si="3514">G246/G250</f>
        <v>0</v>
      </c>
      <c r="BP246" s="131">
        <f t="shared" ref="BP246" si="3515">H246/H250</f>
        <v>0</v>
      </c>
      <c r="BQ246" s="132">
        <f t="shared" ref="BQ246" si="3516">I246/I250</f>
        <v>0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8.2521868295098208E-5</v>
      </c>
    </row>
    <row r="247" spans="1:89" x14ac:dyDescent="0.15">
      <c r="A247" s="137" t="s">
        <v>37</v>
      </c>
      <c r="B247" s="59">
        <v>0</v>
      </c>
      <c r="C247" s="60">
        <v>0</v>
      </c>
      <c r="D247" s="139">
        <v>0</v>
      </c>
      <c r="E247" s="140">
        <v>0</v>
      </c>
      <c r="F247" s="138">
        <v>0</v>
      </c>
      <c r="G247" s="141">
        <v>0</v>
      </c>
      <c r="H247" s="139">
        <v>0</v>
      </c>
      <c r="I247" s="140">
        <v>0</v>
      </c>
      <c r="J247" s="138">
        <v>0</v>
      </c>
      <c r="K247" s="141">
        <v>0</v>
      </c>
      <c r="L247" s="139">
        <v>0</v>
      </c>
      <c r="M247" s="138">
        <v>0</v>
      </c>
      <c r="N247" s="142">
        <v>0</v>
      </c>
      <c r="O247" s="143">
        <v>0</v>
      </c>
      <c r="P247" s="138">
        <v>0</v>
      </c>
      <c r="Q247" s="141">
        <v>0</v>
      </c>
      <c r="R247" s="139"/>
      <c r="S247" s="140">
        <v>0</v>
      </c>
      <c r="T247" s="138">
        <v>0</v>
      </c>
      <c r="U247" s="141">
        <v>0</v>
      </c>
      <c r="V247" s="139">
        <v>0</v>
      </c>
      <c r="W247" s="140">
        <v>0</v>
      </c>
      <c r="X247" s="138">
        <v>0</v>
      </c>
      <c r="Y247" s="141">
        <v>0</v>
      </c>
      <c r="Z247" s="144">
        <v>0</v>
      </c>
      <c r="AA247" s="145">
        <v>0</v>
      </c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15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4" thickBot="1" x14ac:dyDescent="0.2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5" thickTop="1" thickBot="1" x14ac:dyDescent="0.2">
      <c r="A250" s="269" t="s">
        <v>13</v>
      </c>
      <c r="B250" s="20">
        <f t="shared" ref="B250" si="3618">SUM(B227:B249)</f>
        <v>5769</v>
      </c>
      <c r="C250" s="21">
        <f t="shared" ref="C250" si="3619">SUM(C227:C249)</f>
        <v>5872</v>
      </c>
      <c r="D250" s="20">
        <f t="shared" ref="D250" si="3620">SUM(D227:D249)</f>
        <v>3311</v>
      </c>
      <c r="E250" s="21">
        <f t="shared" ref="E250" si="3621">SUM(E227:E249)</f>
        <v>3953</v>
      </c>
      <c r="F250" s="20">
        <f t="shared" ref="F250" si="3622">SUM(F227:F249)</f>
        <v>5367</v>
      </c>
      <c r="G250" s="21">
        <f t="shared" ref="G250" si="3623">SUM(G227:G249)</f>
        <v>4538</v>
      </c>
      <c r="H250" s="20">
        <f t="shared" ref="H250" si="3624">SUM(H227:H249)</f>
        <v>8303</v>
      </c>
      <c r="I250" s="21">
        <f t="shared" ref="I250" si="3625">SUM(I227:I249)</f>
        <v>7817</v>
      </c>
      <c r="J250" s="20">
        <f t="shared" ref="J250" si="3626">SUM(J227:J249)</f>
        <v>1763</v>
      </c>
      <c r="K250" s="21">
        <f t="shared" ref="K250" si="3627">SUM(K227:K249)</f>
        <v>1473</v>
      </c>
      <c r="L250" s="20">
        <f t="shared" ref="L250" si="3628">SUM(L227:L249)</f>
        <v>3613</v>
      </c>
      <c r="M250" s="21">
        <f t="shared" ref="M250" si="3629">SUM(M227:M249)</f>
        <v>3497</v>
      </c>
      <c r="N250" s="20">
        <f t="shared" ref="N250" si="3630">SUM(N227:N249)</f>
        <v>7171</v>
      </c>
      <c r="O250" s="21">
        <f t="shared" ref="O250" si="3631">SUM(O227:O249)</f>
        <v>7544</v>
      </c>
      <c r="P250" s="20">
        <f t="shared" ref="P250" si="3632">SUM(P227:P249)</f>
        <v>4215</v>
      </c>
      <c r="Q250" s="21">
        <f t="shared" ref="Q250" si="3633">SUM(Q227:Q249)</f>
        <v>4025</v>
      </c>
      <c r="R250" s="20">
        <f t="shared" ref="R250" si="3634">SUM(R227:R249)</f>
        <v>4902</v>
      </c>
      <c r="S250" s="21">
        <f t="shared" ref="S250" si="3635">SUM(S227:S249)</f>
        <v>4867</v>
      </c>
      <c r="T250" s="20">
        <f t="shared" ref="T250" si="3636">SUM(T227:T249)</f>
        <v>1115</v>
      </c>
      <c r="U250" s="21">
        <f t="shared" ref="U250" si="3637">SUM(U227:U249)</f>
        <v>979</v>
      </c>
      <c r="V250" s="20">
        <f t="shared" ref="V250" si="3638">SUM(V227:V249)</f>
        <v>4749</v>
      </c>
      <c r="W250" s="21">
        <f t="shared" ref="W250" si="3639">SUM(W227:W249)</f>
        <v>4628</v>
      </c>
      <c r="X250" s="20">
        <f t="shared" ref="X250" si="3640">SUM(X227:X249)</f>
        <v>3549</v>
      </c>
      <c r="Y250" s="21">
        <f t="shared" ref="Y250" si="3641">SUM(Y227:Y249)</f>
        <v>2926</v>
      </c>
      <c r="Z250" s="20">
        <f t="shared" ref="Z250" si="3642">SUM(Z227:Z249)</f>
        <v>6903</v>
      </c>
      <c r="AA250" s="21">
        <f t="shared" ref="AA250" si="3643">SUM(AA227:AA249)</f>
        <v>8471</v>
      </c>
      <c r="AB250" s="174">
        <f t="shared" ref="AB250:AC250" si="3644">SUM(AB226:AB249)</f>
        <v>60730</v>
      </c>
      <c r="AC250" s="175">
        <f t="shared" si="3644"/>
        <v>60590</v>
      </c>
      <c r="BI250" s="269" t="s">
        <v>13</v>
      </c>
      <c r="BJ250" s="155">
        <f>SUM(BJ226:BJ249)</f>
        <v>1.0000000000000002</v>
      </c>
      <c r="BK250" s="156">
        <f t="shared" ref="BK250:CK250" si="3645">SUM(BK226:BK249)</f>
        <v>0.99999999999999989</v>
      </c>
      <c r="BL250" s="155">
        <f t="shared" si="3645"/>
        <v>1.0000000000000002</v>
      </c>
      <c r="BM250" s="156">
        <f t="shared" si="3645"/>
        <v>1.0000000000000002</v>
      </c>
      <c r="BN250" s="155">
        <f t="shared" si="3645"/>
        <v>0.99999999999999989</v>
      </c>
      <c r="BO250" s="156">
        <f t="shared" si="3645"/>
        <v>0.99999999999999989</v>
      </c>
      <c r="BP250" s="155">
        <f t="shared" si="3645"/>
        <v>1</v>
      </c>
      <c r="BQ250" s="156">
        <f t="shared" si="3645"/>
        <v>1</v>
      </c>
      <c r="BR250" s="155">
        <f t="shared" si="3645"/>
        <v>1</v>
      </c>
      <c r="BS250" s="156">
        <f t="shared" si="3645"/>
        <v>1.0000000000000002</v>
      </c>
      <c r="BT250" s="155">
        <f t="shared" si="3645"/>
        <v>1</v>
      </c>
      <c r="BU250" s="156">
        <f t="shared" si="3645"/>
        <v>1</v>
      </c>
      <c r="BV250" s="155">
        <f t="shared" si="3645"/>
        <v>1</v>
      </c>
      <c r="BW250" s="156">
        <f t="shared" si="3645"/>
        <v>1</v>
      </c>
      <c r="BX250" s="155">
        <f t="shared" si="3645"/>
        <v>1</v>
      </c>
      <c r="BY250" s="156">
        <f t="shared" si="3645"/>
        <v>1</v>
      </c>
      <c r="BZ250" s="155">
        <f t="shared" si="3645"/>
        <v>1</v>
      </c>
      <c r="CA250" s="156">
        <f t="shared" si="3645"/>
        <v>0.99999999999999989</v>
      </c>
      <c r="CB250" s="155">
        <f t="shared" si="3645"/>
        <v>0.99999999999999978</v>
      </c>
      <c r="CC250" s="156">
        <f t="shared" si="3645"/>
        <v>0.99999999999999978</v>
      </c>
      <c r="CD250" s="155">
        <f t="shared" si="3645"/>
        <v>1</v>
      </c>
      <c r="CE250" s="156">
        <f t="shared" si="3645"/>
        <v>1</v>
      </c>
      <c r="CF250" s="155">
        <f t="shared" si="3645"/>
        <v>1</v>
      </c>
      <c r="CG250" s="156">
        <f t="shared" si="3645"/>
        <v>1</v>
      </c>
      <c r="CH250" s="155">
        <f t="shared" si="3645"/>
        <v>0.99999999999999978</v>
      </c>
      <c r="CI250" s="156">
        <f t="shared" si="3645"/>
        <v>1</v>
      </c>
      <c r="CJ250" s="155">
        <f t="shared" si="3645"/>
        <v>1.0000000000000002</v>
      </c>
      <c r="CK250" s="156">
        <f t="shared" si="3645"/>
        <v>0.99999999999999989</v>
      </c>
    </row>
    <row r="251" spans="1:89" ht="14" thickTop="1" x14ac:dyDescent="0.15">
      <c r="A251" s="187"/>
    </row>
    <row r="253" spans="1:89" x14ac:dyDescent="0.15">
      <c r="A253" s="296">
        <f>+A222+1</f>
        <v>44083</v>
      </c>
      <c r="B253" s="296"/>
      <c r="C253" s="296"/>
      <c r="D253" s="296"/>
      <c r="BI253" s="301">
        <f>+BI222+1</f>
        <v>44083</v>
      </c>
      <c r="BJ253" s="301"/>
      <c r="BK253" s="301"/>
      <c r="BL253" s="301"/>
    </row>
    <row r="254" spans="1:89" ht="14" thickBot="1" x14ac:dyDescent="0.2">
      <c r="AE254" s="272" t="s">
        <v>84</v>
      </c>
    </row>
    <row r="255" spans="1:89" ht="15" thickTop="1" thickBot="1" x14ac:dyDescent="0.2">
      <c r="A255" s="292" t="s">
        <v>0</v>
      </c>
      <c r="B255" s="294" t="s">
        <v>1</v>
      </c>
      <c r="C255" s="295"/>
      <c r="D255" s="294" t="s">
        <v>2</v>
      </c>
      <c r="E255" s="295"/>
      <c r="F255" s="294" t="s">
        <v>3</v>
      </c>
      <c r="G255" s="295"/>
      <c r="H255" s="294" t="s">
        <v>4</v>
      </c>
      <c r="I255" s="295"/>
      <c r="J255" s="294" t="s">
        <v>5</v>
      </c>
      <c r="K255" s="295"/>
      <c r="L255" s="294" t="s">
        <v>6</v>
      </c>
      <c r="M255" s="295"/>
      <c r="N255" s="294" t="s">
        <v>7</v>
      </c>
      <c r="O255" s="295"/>
      <c r="P255" s="294" t="s">
        <v>8</v>
      </c>
      <c r="Q255" s="295"/>
      <c r="R255" s="294" t="s">
        <v>9</v>
      </c>
      <c r="S255" s="295"/>
      <c r="T255" s="294" t="s">
        <v>10</v>
      </c>
      <c r="U255" s="295"/>
      <c r="V255" s="294" t="s">
        <v>11</v>
      </c>
      <c r="W255" s="295"/>
      <c r="X255" s="294" t="s">
        <v>12</v>
      </c>
      <c r="Y255" s="295"/>
      <c r="Z255" s="297" t="s">
        <v>40</v>
      </c>
      <c r="AA255" s="298"/>
      <c r="AB255" s="299" t="s">
        <v>41</v>
      </c>
      <c r="AC255" s="300"/>
      <c r="AE255" s="292" t="s">
        <v>0</v>
      </c>
      <c r="AF255" s="294" t="s">
        <v>1</v>
      </c>
      <c r="AG255" s="295"/>
      <c r="AH255" s="294" t="s">
        <v>2</v>
      </c>
      <c r="AI255" s="295"/>
      <c r="AJ255" s="294" t="s">
        <v>3</v>
      </c>
      <c r="AK255" s="295"/>
      <c r="AL255" s="294" t="s">
        <v>4</v>
      </c>
      <c r="AM255" s="295"/>
      <c r="AN255" s="294" t="s">
        <v>5</v>
      </c>
      <c r="AO255" s="295"/>
      <c r="AP255" s="294" t="s">
        <v>6</v>
      </c>
      <c r="AQ255" s="295"/>
      <c r="AR255" s="294" t="s">
        <v>7</v>
      </c>
      <c r="AS255" s="295"/>
      <c r="AT255" s="294" t="s">
        <v>8</v>
      </c>
      <c r="AU255" s="295"/>
      <c r="AV255" s="294" t="s">
        <v>9</v>
      </c>
      <c r="AW255" s="295"/>
      <c r="AX255" s="294" t="s">
        <v>10</v>
      </c>
      <c r="AY255" s="295"/>
      <c r="AZ255" s="294" t="s">
        <v>11</v>
      </c>
      <c r="BA255" s="295"/>
      <c r="BB255" s="294" t="s">
        <v>12</v>
      </c>
      <c r="BC255" s="295"/>
      <c r="BD255" s="297" t="s">
        <v>40</v>
      </c>
      <c r="BE255" s="298"/>
      <c r="BF255" s="299" t="s">
        <v>41</v>
      </c>
      <c r="BG255" s="300"/>
      <c r="BI255" s="292" t="s">
        <v>0</v>
      </c>
      <c r="BJ255" s="294" t="s">
        <v>1</v>
      </c>
      <c r="BK255" s="295"/>
      <c r="BL255" s="294" t="s">
        <v>2</v>
      </c>
      <c r="BM255" s="295"/>
      <c r="BN255" s="294" t="s">
        <v>3</v>
      </c>
      <c r="BO255" s="295"/>
      <c r="BP255" s="294" t="s">
        <v>4</v>
      </c>
      <c r="BQ255" s="295"/>
      <c r="BR255" s="294" t="s">
        <v>5</v>
      </c>
      <c r="BS255" s="295"/>
      <c r="BT255" s="294" t="s">
        <v>6</v>
      </c>
      <c r="BU255" s="295"/>
      <c r="BV255" s="294" t="s">
        <v>7</v>
      </c>
      <c r="BW255" s="295"/>
      <c r="BX255" s="294" t="s">
        <v>8</v>
      </c>
      <c r="BY255" s="295"/>
      <c r="BZ255" s="294" t="s">
        <v>9</v>
      </c>
      <c r="CA255" s="295"/>
      <c r="CB255" s="294" t="s">
        <v>10</v>
      </c>
      <c r="CC255" s="295"/>
      <c r="CD255" s="294" t="s">
        <v>11</v>
      </c>
      <c r="CE255" s="295"/>
      <c r="CF255" s="294" t="s">
        <v>12</v>
      </c>
      <c r="CG255" s="295"/>
      <c r="CH255" s="297" t="s">
        <v>40</v>
      </c>
      <c r="CI255" s="298"/>
      <c r="CJ255" s="294" t="s">
        <v>41</v>
      </c>
      <c r="CK255" s="295"/>
    </row>
    <row r="256" spans="1:89" ht="15" thickTop="1" thickBot="1" x14ac:dyDescent="0.2">
      <c r="A256" s="293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3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3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4" thickTop="1" x14ac:dyDescent="0.15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507</v>
      </c>
      <c r="AG257" s="186">
        <f t="shared" ref="AG257:AV258" si="3646">SUMIF($A$9:$A$32,$AE257,C$257:C$280)</f>
        <v>300</v>
      </c>
      <c r="AH257" s="127">
        <f t="shared" si="3646"/>
        <v>254</v>
      </c>
      <c r="AI257" s="180">
        <f t="shared" si="3646"/>
        <v>256</v>
      </c>
      <c r="AJ257" s="126">
        <f t="shared" si="3646"/>
        <v>385</v>
      </c>
      <c r="AK257" s="128">
        <f t="shared" si="3646"/>
        <v>237</v>
      </c>
      <c r="AL257" s="127">
        <f t="shared" si="3646"/>
        <v>492</v>
      </c>
      <c r="AM257" s="180">
        <f t="shared" si="3646"/>
        <v>480</v>
      </c>
      <c r="AN257" s="126">
        <f t="shared" si="3646"/>
        <v>91</v>
      </c>
      <c r="AO257" s="128">
        <f t="shared" si="3646"/>
        <v>165</v>
      </c>
      <c r="AP257" s="127">
        <f t="shared" si="3646"/>
        <v>189</v>
      </c>
      <c r="AQ257" s="126">
        <f t="shared" si="3646"/>
        <v>359</v>
      </c>
      <c r="AR257" s="179">
        <f t="shared" si="3646"/>
        <v>582</v>
      </c>
      <c r="AS257" s="181">
        <f t="shared" si="3646"/>
        <v>604</v>
      </c>
      <c r="AT257" s="126">
        <f t="shared" si="3646"/>
        <v>433</v>
      </c>
      <c r="AU257" s="128">
        <f t="shared" si="3646"/>
        <v>301</v>
      </c>
      <c r="AV257" s="127">
        <f t="shared" si="3646"/>
        <v>407</v>
      </c>
      <c r="AW257" s="180">
        <f t="shared" ref="AW257:BE258" si="3647">SUMIF($A$9:$A$32,$AE257,S$257:S$280)</f>
        <v>307</v>
      </c>
      <c r="AX257" s="126">
        <f t="shared" si="3647"/>
        <v>73</v>
      </c>
      <c r="AY257" s="128">
        <f t="shared" si="3647"/>
        <v>144</v>
      </c>
      <c r="AZ257" s="127">
        <f t="shared" si="3647"/>
        <v>235</v>
      </c>
      <c r="BA257" s="180">
        <f t="shared" si="3647"/>
        <v>350</v>
      </c>
      <c r="BB257" s="126">
        <f t="shared" si="3647"/>
        <v>312</v>
      </c>
      <c r="BC257" s="128">
        <f t="shared" si="3647"/>
        <v>313</v>
      </c>
      <c r="BD257" s="184">
        <f t="shared" si="3647"/>
        <v>454</v>
      </c>
      <c r="BE257" s="185">
        <f t="shared" si="3647"/>
        <v>514</v>
      </c>
      <c r="BF257" s="170">
        <f>AF257+AH257+AJ257+AL257+AN257+AP257+AR257+AT257+AV257+AX257+AZ257+BB257+BD257</f>
        <v>4414</v>
      </c>
      <c r="BG257" s="171">
        <f>AG257+AI257+AK257+AM257+AO257+AQ257+AS257+AU257+AW257+AY257+BA257+BC257+BE257</f>
        <v>4330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15">
      <c r="A258" s="137" t="s">
        <v>17</v>
      </c>
      <c r="B258" s="189">
        <v>92</v>
      </c>
      <c r="C258" s="190">
        <v>0</v>
      </c>
      <c r="D258" s="191">
        <v>35</v>
      </c>
      <c r="E258" s="192">
        <v>0</v>
      </c>
      <c r="F258" s="189">
        <v>46</v>
      </c>
      <c r="G258" s="193">
        <v>0</v>
      </c>
      <c r="H258" s="191">
        <v>4</v>
      </c>
      <c r="I258" s="192">
        <v>0</v>
      </c>
      <c r="J258" s="189">
        <v>0</v>
      </c>
      <c r="K258" s="193">
        <v>0</v>
      </c>
      <c r="L258" s="191">
        <v>0</v>
      </c>
      <c r="M258" s="189">
        <v>0</v>
      </c>
      <c r="N258" s="194">
        <v>0</v>
      </c>
      <c r="O258" s="195">
        <v>0</v>
      </c>
      <c r="P258" s="189">
        <v>0</v>
      </c>
      <c r="Q258" s="193">
        <v>0</v>
      </c>
      <c r="R258" s="191">
        <v>0</v>
      </c>
      <c r="S258" s="192">
        <v>0</v>
      </c>
      <c r="T258" s="189">
        <v>0</v>
      </c>
      <c r="U258" s="193">
        <v>0</v>
      </c>
      <c r="V258" s="191">
        <v>0</v>
      </c>
      <c r="W258" s="192">
        <v>0</v>
      </c>
      <c r="X258" s="189">
        <v>0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177</v>
      </c>
      <c r="AC258" s="173">
        <f t="shared" ref="AC258:AC277" si="3676">SUM(C258,E258,G258,I258,K258,M258,O258,Q258,S258,U258,W258,Y258,AA258)</f>
        <v>0</v>
      </c>
      <c r="AE258" s="277" t="str">
        <f>$AE$10</f>
        <v>08:00 - 08:59</v>
      </c>
      <c r="AF258" s="126">
        <f>SUMIF($A$9:$A$32,$AE258,B$257:B$280)</f>
        <v>452</v>
      </c>
      <c r="AG258" s="190">
        <f t="shared" si="3646"/>
        <v>365</v>
      </c>
      <c r="AH258" s="191">
        <f t="shared" si="3646"/>
        <v>254</v>
      </c>
      <c r="AI258" s="192">
        <f t="shared" si="3646"/>
        <v>224</v>
      </c>
      <c r="AJ258" s="278">
        <f t="shared" si="3646"/>
        <v>396</v>
      </c>
      <c r="AK258" s="193">
        <f t="shared" si="3646"/>
        <v>261</v>
      </c>
      <c r="AL258" s="191">
        <f t="shared" si="3646"/>
        <v>691</v>
      </c>
      <c r="AM258" s="192">
        <f t="shared" si="3646"/>
        <v>454</v>
      </c>
      <c r="AN258" s="278">
        <f t="shared" si="3646"/>
        <v>81</v>
      </c>
      <c r="AO258" s="193">
        <f t="shared" si="3646"/>
        <v>183</v>
      </c>
      <c r="AP258" s="191">
        <f t="shared" si="3646"/>
        <v>167</v>
      </c>
      <c r="AQ258" s="278">
        <f t="shared" si="3646"/>
        <v>372</v>
      </c>
      <c r="AR258" s="194">
        <f t="shared" si="3646"/>
        <v>496</v>
      </c>
      <c r="AS258" s="195">
        <f t="shared" si="3646"/>
        <v>713</v>
      </c>
      <c r="AT258" s="278">
        <f t="shared" si="3646"/>
        <v>371</v>
      </c>
      <c r="AU258" s="193">
        <f t="shared" si="3646"/>
        <v>281</v>
      </c>
      <c r="AV258" s="191">
        <f t="shared" si="3646"/>
        <v>431</v>
      </c>
      <c r="AW258" s="192">
        <f t="shared" si="3647"/>
        <v>298</v>
      </c>
      <c r="AX258" s="278">
        <f t="shared" si="3647"/>
        <v>64</v>
      </c>
      <c r="AY258" s="193">
        <f t="shared" si="3647"/>
        <v>118</v>
      </c>
      <c r="AZ258" s="191">
        <f t="shared" si="3647"/>
        <v>193</v>
      </c>
      <c r="BA258" s="192">
        <f t="shared" si="3647"/>
        <v>388</v>
      </c>
      <c r="BB258" s="278">
        <f t="shared" si="3647"/>
        <v>270</v>
      </c>
      <c r="BC258" s="193">
        <f t="shared" si="3647"/>
        <v>324</v>
      </c>
      <c r="BD258" s="191">
        <f t="shared" si="3647"/>
        <v>487</v>
      </c>
      <c r="BE258" s="278">
        <f t="shared" si="3647"/>
        <v>537</v>
      </c>
      <c r="BF258" s="172">
        <f>SUM(AF258,AH258,AJ258,AL258,AN258,AP258,AR258,AT258,AV258,AX258,AZ258,BB258,BD258)</f>
        <v>4353</v>
      </c>
      <c r="BG258" s="173">
        <f>SUM(AG258,AI258,AK258,AM258,AO258,AQ258,AS258,AU258,AW258,AY258,BA258,BC258,BE258)</f>
        <v>4518</v>
      </c>
      <c r="BI258" s="137" t="s">
        <v>17</v>
      </c>
      <c r="BJ258" s="129">
        <f>B258/B281</f>
        <v>1.6205742469614232E-2</v>
      </c>
      <c r="BK258" s="130">
        <f t="shared" ref="BK258" si="3677">C258/C281</f>
        <v>0</v>
      </c>
      <c r="BL258" s="131">
        <f t="shared" ref="BL258" si="3678">D258/D281</f>
        <v>1.1082963901203294E-2</v>
      </c>
      <c r="BM258" s="132">
        <f t="shared" ref="BM258" si="3679">E258/E281</f>
        <v>0</v>
      </c>
      <c r="BN258" s="129">
        <f t="shared" ref="BN258" si="3680">F258/F281</f>
        <v>9.0019569471624268E-3</v>
      </c>
      <c r="BO258" s="130">
        <f t="shared" ref="BO258" si="3681">G258/G281</f>
        <v>0</v>
      </c>
      <c r="BP258" s="131">
        <f t="shared" ref="BP258" si="3682">H258/H281</f>
        <v>4.9218653869816662E-4</v>
      </c>
      <c r="BQ258" s="132">
        <f t="shared" ref="BQ258" si="3683">I258/I281</f>
        <v>0</v>
      </c>
      <c r="BR258" s="129">
        <f t="shared" ref="BR258" si="3684">J258/J281</f>
        <v>0</v>
      </c>
      <c r="BS258" s="130">
        <f t="shared" ref="BS258" si="3685">K258/K281</f>
        <v>0</v>
      </c>
      <c r="BT258" s="131">
        <f t="shared" ref="BT258" si="3686">L258/L281</f>
        <v>0</v>
      </c>
      <c r="BU258" s="129">
        <f t="shared" ref="BU258" si="3687">M258/M281</f>
        <v>0</v>
      </c>
      <c r="BV258" s="133">
        <f t="shared" ref="BV258" si="3688">N258/N281</f>
        <v>0</v>
      </c>
      <c r="BW258" s="134">
        <f t="shared" ref="BW258" si="3689">O258/O281</f>
        <v>0</v>
      </c>
      <c r="BX258" s="129">
        <f t="shared" ref="BX258" si="3690">P258/P281</f>
        <v>0</v>
      </c>
      <c r="BY258" s="130">
        <f t="shared" ref="BY258" si="3691">Q258/Q281</f>
        <v>0</v>
      </c>
      <c r="BZ258" s="131">
        <f t="shared" ref="BZ258" si="3692">R258/R281</f>
        <v>0</v>
      </c>
      <c r="CA258" s="132">
        <f t="shared" ref="CA258" si="3693">S258/S281</f>
        <v>0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0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2.9557143811368646E-3</v>
      </c>
      <c r="CK258" s="136">
        <f t="shared" ref="CK258" si="3703">AC258/AC281</f>
        <v>0</v>
      </c>
    </row>
    <row r="259" spans="1:89" ht="14" thickBot="1" x14ac:dyDescent="0.2">
      <c r="A259" s="146" t="s">
        <v>18</v>
      </c>
      <c r="B259" s="196">
        <v>368</v>
      </c>
      <c r="C259" s="197">
        <v>0</v>
      </c>
      <c r="D259" s="198">
        <v>191</v>
      </c>
      <c r="E259" s="199">
        <v>0</v>
      </c>
      <c r="F259" s="196">
        <v>409</v>
      </c>
      <c r="G259" s="200">
        <v>16</v>
      </c>
      <c r="H259" s="198">
        <v>397</v>
      </c>
      <c r="I259" s="199">
        <v>90</v>
      </c>
      <c r="J259" s="196">
        <v>35</v>
      </c>
      <c r="K259" s="200">
        <v>24</v>
      </c>
      <c r="L259" s="198">
        <v>77</v>
      </c>
      <c r="M259" s="196">
        <v>86</v>
      </c>
      <c r="N259" s="201">
        <v>298</v>
      </c>
      <c r="O259" s="202">
        <v>161</v>
      </c>
      <c r="P259" s="196">
        <v>178</v>
      </c>
      <c r="Q259" s="200">
        <v>108</v>
      </c>
      <c r="R259" s="198">
        <v>115</v>
      </c>
      <c r="S259" s="199">
        <v>82</v>
      </c>
      <c r="T259" s="196">
        <v>14</v>
      </c>
      <c r="U259" s="200">
        <v>47</v>
      </c>
      <c r="V259" s="198">
        <v>109</v>
      </c>
      <c r="W259" s="199">
        <v>119</v>
      </c>
      <c r="X259" s="196">
        <v>115</v>
      </c>
      <c r="Y259" s="200">
        <v>65</v>
      </c>
      <c r="Z259" s="198">
        <v>282</v>
      </c>
      <c r="AA259" s="196">
        <v>233</v>
      </c>
      <c r="AB259" s="172">
        <f t="shared" si="3675"/>
        <v>2588</v>
      </c>
      <c r="AC259" s="173">
        <f t="shared" si="3676"/>
        <v>1031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6.4822969878456926E-2</v>
      </c>
      <c r="BK259" s="130">
        <f t="shared" ref="BK259" si="3704">C259/C281</f>
        <v>0</v>
      </c>
      <c r="BL259" s="131">
        <f t="shared" ref="BL259" si="3705">D259/D281</f>
        <v>6.0481317289423686E-2</v>
      </c>
      <c r="BM259" s="132">
        <f t="shared" ref="BM259" si="3706">E259/E281</f>
        <v>0</v>
      </c>
      <c r="BN259" s="129">
        <f t="shared" ref="BN259" si="3707">F259/F281</f>
        <v>8.0039138943248531E-2</v>
      </c>
      <c r="BO259" s="130">
        <f t="shared" ref="BO259" si="3708">G259/G281</f>
        <v>3.4557235421166306E-3</v>
      </c>
      <c r="BP259" s="131">
        <f t="shared" ref="BP259" si="3709">H259/H281</f>
        <v>4.8849513965793033E-2</v>
      </c>
      <c r="BQ259" s="132">
        <f t="shared" ref="BQ259" si="3710">I259/I281</f>
        <v>1.1659541391371939E-2</v>
      </c>
      <c r="BR259" s="129">
        <f t="shared" ref="BR259" si="3711">J259/J281</f>
        <v>2.0685579196217493E-2</v>
      </c>
      <c r="BS259" s="130">
        <f t="shared" ref="BS259" si="3712">K259/K281</f>
        <v>1.6427104722792608E-2</v>
      </c>
      <c r="BT259" s="131">
        <f t="shared" ref="BT259" si="3713">L259/L281</f>
        <v>2.0522388059701493E-2</v>
      </c>
      <c r="BU259" s="129">
        <f t="shared" ref="BU259" si="3714">M259/M281</f>
        <v>2.4613623354321695E-2</v>
      </c>
      <c r="BV259" s="133">
        <f t="shared" ref="BV259" si="3715">N259/N281</f>
        <v>4.0990371389270974E-2</v>
      </c>
      <c r="BW259" s="134">
        <f t="shared" ref="BW259" si="3716">O259/O281</f>
        <v>2.1895824833401332E-2</v>
      </c>
      <c r="BX259" s="129">
        <f t="shared" ref="BX259" si="3717">P259/P281</f>
        <v>4.142424947637887E-2</v>
      </c>
      <c r="BY259" s="130">
        <f t="shared" ref="BY259" si="3718">Q259/Q281</f>
        <v>2.7252081756245269E-2</v>
      </c>
      <c r="BZ259" s="131">
        <f t="shared" ref="BZ259" si="3719">R259/R281</f>
        <v>2.4567400128177739E-2</v>
      </c>
      <c r="CA259" s="132">
        <f t="shared" ref="CA259" si="3720">S259/S281</f>
        <v>1.6914191419141914E-2</v>
      </c>
      <c r="CB259" s="129">
        <f t="shared" ref="CB259" si="3721">T259/T281</f>
        <v>1.192504258943782E-2</v>
      </c>
      <c r="CC259" s="130">
        <f t="shared" ref="CC259" si="3722">U259/U281</f>
        <v>5.0865800865800864E-2</v>
      </c>
      <c r="CD259" s="131">
        <f t="shared" ref="CD259" si="3723">V259/V281</f>
        <v>2.3501509271237602E-2</v>
      </c>
      <c r="CE259" s="132">
        <f t="shared" ref="CE259" si="3724">W259/W281</f>
        <v>2.6379960097539349E-2</v>
      </c>
      <c r="CF259" s="129">
        <f t="shared" ref="CF259" si="3725">X259/X281</f>
        <v>3.2294299354114014E-2</v>
      </c>
      <c r="CG259" s="130">
        <f t="shared" ref="CG259" si="3726">Y259/Y281</f>
        <v>2.3247496423462088E-2</v>
      </c>
      <c r="CH259" s="131">
        <f t="shared" ref="CH259" si="3727">Z259/Z281</f>
        <v>4.1796353935082256E-2</v>
      </c>
      <c r="CI259" s="129">
        <f t="shared" ref="CI259" si="3728">AA259/AA281</f>
        <v>2.8072289156626507E-2</v>
      </c>
      <c r="CJ259" s="135">
        <f t="shared" ref="CJ259" si="3729">AB259/AB281</f>
        <v>4.3216885979560485E-2</v>
      </c>
      <c r="CK259" s="136">
        <f t="shared" ref="CK259" si="3730">AC259/AC281</f>
        <v>1.7255518920818759E-2</v>
      </c>
    </row>
    <row r="260" spans="1:89" ht="15" thickTop="1" thickBot="1" x14ac:dyDescent="0.2">
      <c r="A260" s="137" t="s">
        <v>19</v>
      </c>
      <c r="B260" s="189">
        <v>564</v>
      </c>
      <c r="C260" s="190">
        <v>144</v>
      </c>
      <c r="D260" s="191">
        <v>212</v>
      </c>
      <c r="E260" s="192">
        <v>171</v>
      </c>
      <c r="F260" s="189">
        <v>339</v>
      </c>
      <c r="G260" s="193">
        <v>179</v>
      </c>
      <c r="H260" s="191">
        <v>616</v>
      </c>
      <c r="I260" s="192">
        <v>348</v>
      </c>
      <c r="J260" s="189">
        <v>70</v>
      </c>
      <c r="K260" s="193">
        <v>129</v>
      </c>
      <c r="L260" s="191">
        <v>189</v>
      </c>
      <c r="M260" s="189">
        <v>286</v>
      </c>
      <c r="N260" s="194">
        <v>449</v>
      </c>
      <c r="O260" s="195">
        <v>521</v>
      </c>
      <c r="P260" s="189">
        <v>327</v>
      </c>
      <c r="Q260" s="193">
        <v>290</v>
      </c>
      <c r="R260" s="191">
        <v>330</v>
      </c>
      <c r="S260" s="192">
        <v>234</v>
      </c>
      <c r="T260" s="189">
        <v>56</v>
      </c>
      <c r="U260" s="193">
        <v>113</v>
      </c>
      <c r="V260" s="191">
        <v>190</v>
      </c>
      <c r="W260" s="192">
        <v>334</v>
      </c>
      <c r="X260" s="189">
        <v>246</v>
      </c>
      <c r="Y260" s="193">
        <v>248</v>
      </c>
      <c r="Z260" s="191">
        <v>529</v>
      </c>
      <c r="AA260" s="189">
        <v>415</v>
      </c>
      <c r="AB260" s="172">
        <f t="shared" si="3675"/>
        <v>4117</v>
      </c>
      <c r="AC260" s="173">
        <f t="shared" si="3676"/>
        <v>3412</v>
      </c>
      <c r="AE260" s="269" t="s">
        <v>13</v>
      </c>
      <c r="AF260" s="20">
        <f t="shared" ref="AF260:BG260" si="3731">SUM(AF257:AF259)</f>
        <v>959</v>
      </c>
      <c r="AG260" s="21">
        <f t="shared" si="3731"/>
        <v>665</v>
      </c>
      <c r="AH260" s="20">
        <f t="shared" si="3731"/>
        <v>508</v>
      </c>
      <c r="AI260" s="21">
        <f t="shared" si="3731"/>
        <v>480</v>
      </c>
      <c r="AJ260" s="20">
        <f t="shared" si="3731"/>
        <v>781</v>
      </c>
      <c r="AK260" s="21">
        <f t="shared" si="3731"/>
        <v>498</v>
      </c>
      <c r="AL260" s="20">
        <f t="shared" si="3731"/>
        <v>1183</v>
      </c>
      <c r="AM260" s="21">
        <f t="shared" si="3731"/>
        <v>934</v>
      </c>
      <c r="AN260" s="20">
        <f t="shared" si="3731"/>
        <v>172</v>
      </c>
      <c r="AO260" s="21">
        <f t="shared" si="3731"/>
        <v>348</v>
      </c>
      <c r="AP260" s="20">
        <f t="shared" si="3731"/>
        <v>356</v>
      </c>
      <c r="AQ260" s="21">
        <f t="shared" si="3731"/>
        <v>731</v>
      </c>
      <c r="AR260" s="20">
        <f t="shared" si="3731"/>
        <v>1078</v>
      </c>
      <c r="AS260" s="21">
        <f t="shared" si="3731"/>
        <v>1317</v>
      </c>
      <c r="AT260" s="20">
        <f t="shared" si="3731"/>
        <v>804</v>
      </c>
      <c r="AU260" s="21">
        <f t="shared" si="3731"/>
        <v>582</v>
      </c>
      <c r="AV260" s="20">
        <f t="shared" si="3731"/>
        <v>838</v>
      </c>
      <c r="AW260" s="21">
        <f t="shared" si="3731"/>
        <v>605</v>
      </c>
      <c r="AX260" s="20">
        <f t="shared" si="3731"/>
        <v>137</v>
      </c>
      <c r="AY260" s="21">
        <f t="shared" si="3731"/>
        <v>262</v>
      </c>
      <c r="AZ260" s="20">
        <f t="shared" si="3731"/>
        <v>428</v>
      </c>
      <c r="BA260" s="21">
        <f t="shared" si="3731"/>
        <v>738</v>
      </c>
      <c r="BB260" s="20">
        <f t="shared" si="3731"/>
        <v>582</v>
      </c>
      <c r="BC260" s="21">
        <f t="shared" si="3731"/>
        <v>637</v>
      </c>
      <c r="BD260" s="20">
        <f t="shared" si="3731"/>
        <v>941</v>
      </c>
      <c r="BE260" s="21">
        <f t="shared" si="3731"/>
        <v>1051</v>
      </c>
      <c r="BF260" s="174">
        <f t="shared" si="3731"/>
        <v>8767</v>
      </c>
      <c r="BG260" s="175">
        <f t="shared" si="3731"/>
        <v>8848</v>
      </c>
      <c r="BI260" s="137" t="s">
        <v>19</v>
      </c>
      <c r="BJ260" s="129">
        <f>B260/B281</f>
        <v>9.9348247313722035E-2</v>
      </c>
      <c r="BK260" s="130">
        <f t="shared" ref="BK260" si="3732">C260/C281</f>
        <v>2.4320216179699376E-2</v>
      </c>
      <c r="BL260" s="131">
        <f t="shared" ref="BL260" si="3733">D260/D281</f>
        <v>6.713109563014566E-2</v>
      </c>
      <c r="BM260" s="132">
        <f t="shared" ref="BM260" si="3734">E260/E281</f>
        <v>4.4659179942543745E-2</v>
      </c>
      <c r="BN260" s="129">
        <f t="shared" ref="BN260" si="3735">F260/F281</f>
        <v>6.634050880626223E-2</v>
      </c>
      <c r="BO260" s="130">
        <f t="shared" ref="BO260" si="3736">G260/G281</f>
        <v>3.8660907127429804E-2</v>
      </c>
      <c r="BP260" s="131">
        <f t="shared" ref="BP260" si="3737">H260/H281</f>
        <v>7.5796726959517655E-2</v>
      </c>
      <c r="BQ260" s="132">
        <f t="shared" ref="BQ260" si="3738">I260/I281</f>
        <v>4.5083560046638167E-2</v>
      </c>
      <c r="BR260" s="129">
        <f t="shared" ref="BR260" si="3739">J260/J281</f>
        <v>4.1371158392434985E-2</v>
      </c>
      <c r="BS260" s="130">
        <f t="shared" ref="BS260" si="3740">K260/K281</f>
        <v>8.8295687885010271E-2</v>
      </c>
      <c r="BT260" s="131">
        <f t="shared" ref="BT260" si="3741">L260/L281</f>
        <v>5.0373134328358209E-2</v>
      </c>
      <c r="BU260" s="129">
        <f t="shared" ref="BU260" si="3742">M260/M281</f>
        <v>8.1854607899255874E-2</v>
      </c>
      <c r="BV260" s="133">
        <f t="shared" ref="BV260" si="3743">N260/N281</f>
        <v>6.1760660247592844E-2</v>
      </c>
      <c r="BW260" s="134">
        <f t="shared" ref="BW260" si="3744">O260/O281</f>
        <v>7.0855433156534753E-2</v>
      </c>
      <c r="BX260" s="129">
        <f t="shared" ref="BX260" si="3745">P260/P281</f>
        <v>7.6099604375145444E-2</v>
      </c>
      <c r="BY260" s="130">
        <f t="shared" ref="BY260" si="3746">Q260/Q281</f>
        <v>7.3176886197325264E-2</v>
      </c>
      <c r="BZ260" s="131">
        <f t="shared" ref="BZ260" si="3747">R260/R281</f>
        <v>7.0497756889553509E-2</v>
      </c>
      <c r="CA260" s="132">
        <f t="shared" ref="CA260" si="3748">S260/S281</f>
        <v>4.8267326732673269E-2</v>
      </c>
      <c r="CB260" s="129">
        <f t="shared" ref="CB260" si="3749">T260/T281</f>
        <v>4.770017035775128E-2</v>
      </c>
      <c r="CC260" s="130">
        <f t="shared" ref="CC260" si="3750">U260/U281</f>
        <v>0.12229437229437229</v>
      </c>
      <c r="CD260" s="131">
        <f t="shared" ref="CD260" si="3751">V260/V281</f>
        <v>4.0965933592065545E-2</v>
      </c>
      <c r="CE260" s="132">
        <f t="shared" ref="CE260" si="3752">W260/W281</f>
        <v>7.404123254267346E-2</v>
      </c>
      <c r="CF260" s="129">
        <f t="shared" ref="CF260" si="3753">X260/X281</f>
        <v>6.9081718618365623E-2</v>
      </c>
      <c r="CG260" s="130">
        <f t="shared" ref="CG260" si="3754">Y260/Y281</f>
        <v>8.869814020028613E-2</v>
      </c>
      <c r="CH260" s="131">
        <f t="shared" ref="CH260" si="3755">Z260/Z281</f>
        <v>7.840521713354083E-2</v>
      </c>
      <c r="CI260" s="129">
        <f t="shared" ref="CI260" si="3756">AA260/AA281</f>
        <v>0.05</v>
      </c>
      <c r="CJ260" s="135">
        <f t="shared" ref="CJ260" si="3757">AB260/AB281</f>
        <v>6.8749582526217351E-2</v>
      </c>
      <c r="CK260" s="136">
        <f t="shared" ref="CK260" si="3758">AC260/AC281</f>
        <v>5.7105558252020953E-2</v>
      </c>
    </row>
    <row r="261" spans="1:89" ht="14" thickTop="1" x14ac:dyDescent="0.15">
      <c r="A261" s="146" t="s">
        <v>20</v>
      </c>
      <c r="B261" s="196">
        <v>507</v>
      </c>
      <c r="C261" s="197">
        <v>300</v>
      </c>
      <c r="D261" s="198">
        <v>254</v>
      </c>
      <c r="E261" s="199">
        <v>256</v>
      </c>
      <c r="F261" s="196">
        <v>385</v>
      </c>
      <c r="G261" s="200">
        <v>237</v>
      </c>
      <c r="H261" s="198">
        <v>492</v>
      </c>
      <c r="I261" s="199">
        <v>480</v>
      </c>
      <c r="J261" s="196">
        <v>91</v>
      </c>
      <c r="K261" s="200">
        <v>165</v>
      </c>
      <c r="L261" s="198">
        <v>189</v>
      </c>
      <c r="M261" s="196">
        <v>359</v>
      </c>
      <c r="N261" s="201">
        <v>582</v>
      </c>
      <c r="O261" s="202">
        <v>604</v>
      </c>
      <c r="P261" s="196">
        <v>433</v>
      </c>
      <c r="Q261" s="200">
        <v>301</v>
      </c>
      <c r="R261" s="198">
        <v>407</v>
      </c>
      <c r="S261" s="199">
        <v>307</v>
      </c>
      <c r="T261" s="196">
        <v>73</v>
      </c>
      <c r="U261" s="200">
        <v>144</v>
      </c>
      <c r="V261" s="198">
        <v>235</v>
      </c>
      <c r="W261" s="199">
        <v>350</v>
      </c>
      <c r="X261" s="196">
        <v>312</v>
      </c>
      <c r="Y261" s="200">
        <v>313</v>
      </c>
      <c r="Z261" s="198">
        <v>454</v>
      </c>
      <c r="AA261" s="196">
        <v>514</v>
      </c>
      <c r="AB261" s="172">
        <f t="shared" si="3675"/>
        <v>4414</v>
      </c>
      <c r="AC261" s="173">
        <f t="shared" si="3676"/>
        <v>4330</v>
      </c>
      <c r="BI261" s="146" t="s">
        <v>20</v>
      </c>
      <c r="BJ261" s="129">
        <f>B261/B281</f>
        <v>8.9307732957548E-2</v>
      </c>
      <c r="BK261" s="130">
        <f t="shared" ref="BK261" si="3759">C261/C281</f>
        <v>5.0667117041040363E-2</v>
      </c>
      <c r="BL261" s="131">
        <f t="shared" ref="BL261" si="3760">D261/D281</f>
        <v>8.043065231158962E-2</v>
      </c>
      <c r="BM261" s="132">
        <f t="shared" ref="BM261" si="3761">E261/E281</f>
        <v>6.6858187516322803E-2</v>
      </c>
      <c r="BN261" s="129">
        <f t="shared" ref="BN261" si="3762">F261/F281</f>
        <v>7.5342465753424653E-2</v>
      </c>
      <c r="BO261" s="130">
        <f t="shared" ref="BO261" si="3763">G261/G281</f>
        <v>5.1187904967602595E-2</v>
      </c>
      <c r="BP261" s="131">
        <f t="shared" ref="BP261" si="3764">H261/H281</f>
        <v>6.0538944259874494E-2</v>
      </c>
      <c r="BQ261" s="132">
        <f t="shared" ref="BQ261" si="3765">I261/I281</f>
        <v>6.2184220753983679E-2</v>
      </c>
      <c r="BR261" s="129">
        <f t="shared" ref="BR261" si="3766">J261/J281</f>
        <v>5.3782505910165486E-2</v>
      </c>
      <c r="BS261" s="130">
        <f t="shared" ref="BS261" si="3767">K261/K281</f>
        <v>0.11293634496919917</v>
      </c>
      <c r="BT261" s="131">
        <f t="shared" ref="BT261" si="3768">L261/L281</f>
        <v>5.0373134328358209E-2</v>
      </c>
      <c r="BU261" s="129">
        <f t="shared" ref="BU261" si="3769">M261/M281</f>
        <v>0.10274756725815684</v>
      </c>
      <c r="BV261" s="133">
        <f t="shared" ref="BV261" si="3770">N261/N281</f>
        <v>8.005502063273727E-2</v>
      </c>
      <c r="BW261" s="134">
        <f t="shared" ref="BW261" si="3771">O261/O281</f>
        <v>8.2143342853257167E-2</v>
      </c>
      <c r="BX261" s="129">
        <f t="shared" ref="BX261" si="3772">P261/P281</f>
        <v>0.10076797765883175</v>
      </c>
      <c r="BY261" s="130">
        <f t="shared" ref="BY261" si="3773">Q261/Q281</f>
        <v>7.5952561191016912E-2</v>
      </c>
      <c r="BZ261" s="131">
        <f t="shared" ref="BZ261" si="3774">R261/R281</f>
        <v>8.6947233497116E-2</v>
      </c>
      <c r="CA261" s="132">
        <f t="shared" ref="CA261" si="3775">S261/S281</f>
        <v>6.3325082508250821E-2</v>
      </c>
      <c r="CB261" s="129">
        <f t="shared" ref="CB261" si="3776">T261/T281</f>
        <v>6.2180579216354344E-2</v>
      </c>
      <c r="CC261" s="130">
        <f t="shared" ref="CC261" si="3777">U261/U281</f>
        <v>0.15584415584415584</v>
      </c>
      <c r="CD261" s="131">
        <f t="shared" ref="CD261" si="3778">V261/V281</f>
        <v>5.0668391548081067E-2</v>
      </c>
      <c r="CE261" s="132">
        <f t="shared" ref="CE261" si="3779">W261/W281</f>
        <v>7.7588117933939257E-2</v>
      </c>
      <c r="CF261" s="129">
        <f t="shared" ref="CF261" si="3780">X261/X281</f>
        <v>8.7615838247683236E-2</v>
      </c>
      <c r="CG261" s="130">
        <f t="shared" ref="CG261" si="3781">Y261/Y281</f>
        <v>0.11194563662374821</v>
      </c>
      <c r="CH261" s="131">
        <f t="shared" ref="CH261" si="3782">Z261/Z281</f>
        <v>6.7289165555061509E-2</v>
      </c>
      <c r="CI261" s="129">
        <f t="shared" ref="CI261" si="3783">AA261/AA281</f>
        <v>6.1927710843373493E-2</v>
      </c>
      <c r="CJ261" s="135">
        <f t="shared" ref="CJ261" si="3784">AB261/AB281</f>
        <v>7.370917106405718E-2</v>
      </c>
      <c r="CK261" s="136">
        <f t="shared" ref="CK261" si="3785">AC261/AC281</f>
        <v>7.2469832131081685E-2</v>
      </c>
    </row>
    <row r="262" spans="1:89" ht="14" thickBot="1" x14ac:dyDescent="0.2">
      <c r="A262" s="137" t="s">
        <v>21</v>
      </c>
      <c r="B262" s="189">
        <v>452</v>
      </c>
      <c r="C262" s="190">
        <v>365</v>
      </c>
      <c r="D262" s="191">
        <v>254</v>
      </c>
      <c r="E262" s="192">
        <v>224</v>
      </c>
      <c r="F262" s="189">
        <v>396</v>
      </c>
      <c r="G262" s="193">
        <v>261</v>
      </c>
      <c r="H262" s="191">
        <v>691</v>
      </c>
      <c r="I262" s="192">
        <v>454</v>
      </c>
      <c r="J262" s="189">
        <v>81</v>
      </c>
      <c r="K262" s="193">
        <v>183</v>
      </c>
      <c r="L262" s="191">
        <v>167</v>
      </c>
      <c r="M262" s="189">
        <v>372</v>
      </c>
      <c r="N262" s="194">
        <v>496</v>
      </c>
      <c r="O262" s="195">
        <v>713</v>
      </c>
      <c r="P262" s="189">
        <v>371</v>
      </c>
      <c r="Q262" s="193">
        <v>281</v>
      </c>
      <c r="R262" s="191">
        <v>431</v>
      </c>
      <c r="S262" s="192">
        <v>298</v>
      </c>
      <c r="T262" s="189">
        <v>64</v>
      </c>
      <c r="U262" s="193">
        <v>118</v>
      </c>
      <c r="V262" s="191">
        <v>193</v>
      </c>
      <c r="W262" s="192">
        <v>388</v>
      </c>
      <c r="X262" s="189">
        <v>270</v>
      </c>
      <c r="Y262" s="193">
        <v>324</v>
      </c>
      <c r="Z262" s="191">
        <v>487</v>
      </c>
      <c r="AA262" s="189">
        <v>537</v>
      </c>
      <c r="AB262" s="172">
        <f t="shared" si="3675"/>
        <v>4353</v>
      </c>
      <c r="AC262" s="173">
        <f t="shared" si="3676"/>
        <v>4518</v>
      </c>
      <c r="AE262" s="272" t="s">
        <v>85</v>
      </c>
      <c r="BI262" s="137" t="s">
        <v>21</v>
      </c>
      <c r="BJ262" s="129">
        <f>B262/B281</f>
        <v>7.9619517350713404E-2</v>
      </c>
      <c r="BK262" s="130">
        <f t="shared" ref="BK262" si="3786">C262/C281</f>
        <v>6.1644992399932444E-2</v>
      </c>
      <c r="BL262" s="131">
        <f t="shared" ref="BL262" si="3787">D262/D281</f>
        <v>8.043065231158962E-2</v>
      </c>
      <c r="BM262" s="132">
        <f t="shared" ref="BM262" si="3788">E262/E281</f>
        <v>5.850091407678245E-2</v>
      </c>
      <c r="BN262" s="129">
        <f t="shared" ref="BN262" si="3789">F262/F281</f>
        <v>7.749510763209394E-2</v>
      </c>
      <c r="BO262" s="130">
        <f t="shared" ref="BO262" si="3790">G262/G281</f>
        <v>5.6371490280777536E-2</v>
      </c>
      <c r="BP262" s="131">
        <f t="shared" ref="BP262" si="3791">H262/H281</f>
        <v>8.5025224560108276E-2</v>
      </c>
      <c r="BQ262" s="132">
        <f t="shared" ref="BQ262" si="3792">I262/I281</f>
        <v>5.8815908796476225E-2</v>
      </c>
      <c r="BR262" s="129">
        <f t="shared" ref="BR262" si="3793">J262/J281</f>
        <v>4.7872340425531915E-2</v>
      </c>
      <c r="BS262" s="130">
        <f t="shared" ref="BS262" si="3794">K262/K281</f>
        <v>0.12525667351129363</v>
      </c>
      <c r="BT262" s="131">
        <f t="shared" ref="BT262" si="3795">L262/L281</f>
        <v>4.4509594882729209E-2</v>
      </c>
      <c r="BU262" s="129">
        <f t="shared" ref="BU262" si="3796">M262/M281</f>
        <v>0.10646823125357756</v>
      </c>
      <c r="BV262" s="133">
        <f t="shared" ref="BV262" si="3797">N262/N281</f>
        <v>6.822558459422283E-2</v>
      </c>
      <c r="BW262" s="134">
        <f t="shared" ref="BW262" si="3798">O262/O281</f>
        <v>9.6967224262205901E-2</v>
      </c>
      <c r="BX262" s="129">
        <f t="shared" ref="BX262" si="3799">P262/P281</f>
        <v>8.6339306492902029E-2</v>
      </c>
      <c r="BY262" s="130">
        <f t="shared" ref="BY262" si="3800">Q262/Q281</f>
        <v>7.0905879384304815E-2</v>
      </c>
      <c r="BZ262" s="131">
        <f t="shared" ref="BZ262" si="3801">R262/R281</f>
        <v>9.2074343089083535E-2</v>
      </c>
      <c r="CA262" s="132">
        <f t="shared" ref="CA262" si="3802">S262/S281</f>
        <v>6.146864686468647E-2</v>
      </c>
      <c r="CB262" s="129">
        <f t="shared" ref="CB262" si="3803">T262/T281</f>
        <v>5.4514480408858604E-2</v>
      </c>
      <c r="CC262" s="130">
        <f t="shared" ref="CC262" si="3804">U262/U281</f>
        <v>0.12770562770562771</v>
      </c>
      <c r="CD262" s="131">
        <f t="shared" ref="CD262" si="3805">V262/V281</f>
        <v>4.1612764122466582E-2</v>
      </c>
      <c r="CE262" s="132">
        <f t="shared" ref="CE262" si="3806">W262/W281</f>
        <v>8.6011970738195526E-2</v>
      </c>
      <c r="CF262" s="129">
        <f t="shared" ref="CF262" si="3807">X262/X281</f>
        <v>7.5821398483572028E-2</v>
      </c>
      <c r="CG262" s="130">
        <f t="shared" ref="CG262" si="3808">Y262/Y281</f>
        <v>0.11587982832618025</v>
      </c>
      <c r="CH262" s="131">
        <f t="shared" ref="CH262" si="3809">Z262/Z281</f>
        <v>7.2180228249592415E-2</v>
      </c>
      <c r="CI262" s="129">
        <f t="shared" ref="CI262" si="3810">AA262/AA281</f>
        <v>6.4698795180722898E-2</v>
      </c>
      <c r="CJ262" s="135">
        <f t="shared" ref="CJ262" si="3811">AB262/AB281</f>
        <v>7.2690535034399845E-2</v>
      </c>
      <c r="CK262" s="136">
        <f t="shared" ref="CK262" si="3812">AC262/AC281</f>
        <v>7.56163283067499E-2</v>
      </c>
    </row>
    <row r="263" spans="1:89" ht="15" thickTop="1" thickBot="1" x14ac:dyDescent="0.2">
      <c r="A263" s="146" t="s">
        <v>22</v>
      </c>
      <c r="B263" s="196">
        <v>484</v>
      </c>
      <c r="C263" s="197">
        <v>497</v>
      </c>
      <c r="D263" s="198">
        <v>293</v>
      </c>
      <c r="E263" s="199">
        <v>189</v>
      </c>
      <c r="F263" s="196">
        <v>391</v>
      </c>
      <c r="G263" s="200">
        <v>210</v>
      </c>
      <c r="H263" s="198">
        <v>567</v>
      </c>
      <c r="I263" s="199">
        <v>498</v>
      </c>
      <c r="J263" s="196">
        <v>122</v>
      </c>
      <c r="K263" s="200">
        <v>193</v>
      </c>
      <c r="L263" s="198">
        <v>162</v>
      </c>
      <c r="M263" s="196">
        <v>446</v>
      </c>
      <c r="N263" s="201">
        <v>459</v>
      </c>
      <c r="O263" s="202">
        <v>711</v>
      </c>
      <c r="P263" s="196">
        <v>304</v>
      </c>
      <c r="Q263" s="200">
        <v>225</v>
      </c>
      <c r="R263" s="198">
        <v>387</v>
      </c>
      <c r="S263" s="199">
        <v>268</v>
      </c>
      <c r="T263" s="196">
        <v>54</v>
      </c>
      <c r="U263" s="200">
        <v>81</v>
      </c>
      <c r="V263" s="198">
        <v>244</v>
      </c>
      <c r="W263" s="199">
        <v>490</v>
      </c>
      <c r="X263" s="196">
        <v>237</v>
      </c>
      <c r="Y263" s="200">
        <v>203</v>
      </c>
      <c r="Z263" s="198">
        <v>456</v>
      </c>
      <c r="AA263" s="196">
        <v>456</v>
      </c>
      <c r="AB263" s="172">
        <f t="shared" si="3675"/>
        <v>4160</v>
      </c>
      <c r="AC263" s="173">
        <f t="shared" si="3676"/>
        <v>4467</v>
      </c>
      <c r="AE263" s="292" t="s">
        <v>0</v>
      </c>
      <c r="AF263" s="294" t="s">
        <v>1</v>
      </c>
      <c r="AG263" s="295"/>
      <c r="AH263" s="294" t="s">
        <v>2</v>
      </c>
      <c r="AI263" s="295"/>
      <c r="AJ263" s="294" t="s">
        <v>3</v>
      </c>
      <c r="AK263" s="295"/>
      <c r="AL263" s="294" t="s">
        <v>4</v>
      </c>
      <c r="AM263" s="295"/>
      <c r="AN263" s="294" t="s">
        <v>5</v>
      </c>
      <c r="AO263" s="295"/>
      <c r="AP263" s="294" t="s">
        <v>6</v>
      </c>
      <c r="AQ263" s="295"/>
      <c r="AR263" s="294" t="s">
        <v>7</v>
      </c>
      <c r="AS263" s="295"/>
      <c r="AT263" s="294" t="s">
        <v>8</v>
      </c>
      <c r="AU263" s="295"/>
      <c r="AV263" s="294" t="s">
        <v>9</v>
      </c>
      <c r="AW263" s="295"/>
      <c r="AX263" s="294" t="s">
        <v>10</v>
      </c>
      <c r="AY263" s="295"/>
      <c r="AZ263" s="294" t="s">
        <v>11</v>
      </c>
      <c r="BA263" s="295"/>
      <c r="BB263" s="294" t="s">
        <v>12</v>
      </c>
      <c r="BC263" s="295"/>
      <c r="BD263" s="297" t="s">
        <v>40</v>
      </c>
      <c r="BE263" s="298"/>
      <c r="BF263" s="299" t="s">
        <v>41</v>
      </c>
      <c r="BG263" s="300"/>
      <c r="BI263" s="146" t="s">
        <v>22</v>
      </c>
      <c r="BJ263" s="129">
        <f>B263/B281</f>
        <v>8.5256297340144449E-2</v>
      </c>
      <c r="BK263" s="130">
        <f t="shared" ref="BK263" si="3813">C263/C281</f>
        <v>8.3938523897990211E-2</v>
      </c>
      <c r="BL263" s="131">
        <f t="shared" ref="BL263" si="3814">D263/D281</f>
        <v>9.2780240658644708E-2</v>
      </c>
      <c r="BM263" s="132">
        <f t="shared" ref="BM263" si="3815">E263/E281</f>
        <v>4.9360146252285193E-2</v>
      </c>
      <c r="BN263" s="129">
        <f t="shared" ref="BN263" si="3816">F263/F281</f>
        <v>7.6516634050880633E-2</v>
      </c>
      <c r="BO263" s="130">
        <f t="shared" ref="BO263" si="3817">G263/G281</f>
        <v>4.5356371490280781E-2</v>
      </c>
      <c r="BP263" s="131">
        <f t="shared" ref="BP263" si="3818">H263/H281</f>
        <v>6.9767441860465115E-2</v>
      </c>
      <c r="BQ263" s="132">
        <f t="shared" ref="BQ263" si="3819">I263/I281</f>
        <v>6.4516129032258063E-2</v>
      </c>
      <c r="BR263" s="129">
        <f t="shared" ref="BR263" si="3820">J263/J281</f>
        <v>7.2104018912529558E-2</v>
      </c>
      <c r="BS263" s="130">
        <f t="shared" ref="BS263" si="3821">K263/K281</f>
        <v>0.13210130047912388</v>
      </c>
      <c r="BT263" s="131">
        <f t="shared" ref="BT263" si="3822">L263/L281</f>
        <v>4.3176972281449892E-2</v>
      </c>
      <c r="BU263" s="129">
        <f t="shared" ref="BU263" si="3823">M263/M281</f>
        <v>0.12764739553520321</v>
      </c>
      <c r="BV263" s="133">
        <f t="shared" ref="BV263" si="3824">N263/N281</f>
        <v>6.3136176066024757E-2</v>
      </c>
      <c r="BW263" s="134">
        <f t="shared" ref="BW263" si="3825">O263/O281</f>
        <v>9.6695226438188495E-2</v>
      </c>
      <c r="BX263" s="129">
        <f t="shared" ref="BX263" si="3826">P263/P281</f>
        <v>7.0747032813590877E-2</v>
      </c>
      <c r="BY263" s="130">
        <f t="shared" ref="BY263" si="3827">Q263/Q281</f>
        <v>5.6775170325510979E-2</v>
      </c>
      <c r="BZ263" s="131">
        <f t="shared" ref="BZ263" si="3828">R263/R281</f>
        <v>8.267464217047639E-2</v>
      </c>
      <c r="CA263" s="132">
        <f t="shared" ref="CA263" si="3829">S263/S281</f>
        <v>5.5280528052805283E-2</v>
      </c>
      <c r="CB263" s="129">
        <f t="shared" ref="CB263" si="3830">T263/T281</f>
        <v>4.5996592844974447E-2</v>
      </c>
      <c r="CC263" s="130">
        <f t="shared" ref="CC263" si="3831">U263/U281</f>
        <v>8.7662337662337664E-2</v>
      </c>
      <c r="CD263" s="131">
        <f t="shared" ref="CD263" si="3832">V263/V281</f>
        <v>5.2608883139284177E-2</v>
      </c>
      <c r="CE263" s="132">
        <f t="shared" ref="CE263" si="3833">W263/W281</f>
        <v>0.10862336510751497</v>
      </c>
      <c r="CF263" s="129">
        <f t="shared" ref="CF263" si="3834">X263/X281</f>
        <v>6.6554338668913221E-2</v>
      </c>
      <c r="CG263" s="130">
        <f t="shared" ref="CG263" si="3835">Y263/Y281</f>
        <v>7.2603719599427755E-2</v>
      </c>
      <c r="CH263" s="131">
        <f t="shared" ref="CH263" si="3836">Z263/Z281</f>
        <v>6.7585593597154298E-2</v>
      </c>
      <c r="CI263" s="129">
        <f t="shared" ref="CI263" si="3837">AA263/AA281</f>
        <v>5.4939759036144578E-2</v>
      </c>
      <c r="CJ263" s="135">
        <f t="shared" ref="CJ263" si="3838">AB263/AB281</f>
        <v>6.946763743236925E-2</v>
      </c>
      <c r="CK263" s="136">
        <f t="shared" ref="CK263" si="3839">AC263/AC281</f>
        <v>7.4762757535690977E-2</v>
      </c>
    </row>
    <row r="264" spans="1:89" ht="15" thickTop="1" thickBot="1" x14ac:dyDescent="0.2">
      <c r="A264" s="137" t="s">
        <v>23</v>
      </c>
      <c r="B264" s="189">
        <v>360</v>
      </c>
      <c r="C264" s="190">
        <v>382</v>
      </c>
      <c r="D264" s="191">
        <v>286</v>
      </c>
      <c r="E264" s="192">
        <v>180</v>
      </c>
      <c r="F264" s="189">
        <v>407</v>
      </c>
      <c r="G264" s="193">
        <v>154</v>
      </c>
      <c r="H264" s="191">
        <v>493</v>
      </c>
      <c r="I264" s="192">
        <v>479</v>
      </c>
      <c r="J264" s="189">
        <v>121</v>
      </c>
      <c r="K264" s="193">
        <v>141</v>
      </c>
      <c r="L264" s="191">
        <v>172</v>
      </c>
      <c r="M264" s="189">
        <v>324</v>
      </c>
      <c r="N264" s="194">
        <v>437</v>
      </c>
      <c r="O264" s="195">
        <v>582</v>
      </c>
      <c r="P264" s="189">
        <v>216</v>
      </c>
      <c r="Q264" s="193">
        <v>232</v>
      </c>
      <c r="R264" s="191">
        <v>396</v>
      </c>
      <c r="S264" s="192">
        <v>299</v>
      </c>
      <c r="T264" s="189">
        <v>67</v>
      </c>
      <c r="U264" s="193">
        <v>59</v>
      </c>
      <c r="V264" s="191">
        <v>205</v>
      </c>
      <c r="W264" s="192">
        <v>377</v>
      </c>
      <c r="X264" s="189">
        <v>192</v>
      </c>
      <c r="Y264" s="193">
        <v>146</v>
      </c>
      <c r="Z264" s="191">
        <v>409</v>
      </c>
      <c r="AA264" s="189">
        <v>489</v>
      </c>
      <c r="AB264" s="172">
        <f t="shared" si="3675"/>
        <v>3761</v>
      </c>
      <c r="AC264" s="173">
        <f t="shared" si="3676"/>
        <v>3844</v>
      </c>
      <c r="AE264" s="293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6.3413774881099172E-2</v>
      </c>
      <c r="BK264" s="130">
        <f t="shared" ref="BK264" si="3840">C264/C281</f>
        <v>6.4516129032258063E-2</v>
      </c>
      <c r="BL264" s="131">
        <f t="shared" ref="BL264" si="3841">D264/D281</f>
        <v>9.0563647878404055E-2</v>
      </c>
      <c r="BM264" s="132">
        <f t="shared" ref="BM264" si="3842">E264/E281</f>
        <v>4.7009663097414466E-2</v>
      </c>
      <c r="BN264" s="129">
        <f t="shared" ref="BN264" si="3843">F264/F281</f>
        <v>7.9647749510763213E-2</v>
      </c>
      <c r="BO264" s="130">
        <f t="shared" ref="BO264" si="3844">G264/G281</f>
        <v>3.3261339092872572E-2</v>
      </c>
      <c r="BP264" s="131">
        <f t="shared" ref="BP264" si="3845">H264/H281</f>
        <v>6.0661990894549031E-2</v>
      </c>
      <c r="BQ264" s="132">
        <f t="shared" ref="BQ264" si="3846">I264/I281</f>
        <v>6.2054670294079545E-2</v>
      </c>
      <c r="BR264" s="129">
        <f t="shared" ref="BR264" si="3847">J264/J281</f>
        <v>7.15130023640662E-2</v>
      </c>
      <c r="BS264" s="130">
        <f t="shared" ref="BS264" si="3848">K264/K281</f>
        <v>9.6509240246406572E-2</v>
      </c>
      <c r="BT264" s="131">
        <f t="shared" ref="BT264" si="3849">L264/L281</f>
        <v>4.5842217484008532E-2</v>
      </c>
      <c r="BU264" s="129">
        <f t="shared" ref="BU264" si="3850">M264/M281</f>
        <v>9.2730394962793367E-2</v>
      </c>
      <c r="BV264" s="133">
        <f t="shared" ref="BV264" si="3851">N264/N281</f>
        <v>6.0110041265474555E-2</v>
      </c>
      <c r="BW264" s="134">
        <f t="shared" ref="BW264" si="3852">O264/O281</f>
        <v>7.9151366789065689E-2</v>
      </c>
      <c r="BX264" s="129">
        <f t="shared" ref="BX264" si="3853">P264/P281</f>
        <v>5.0267628578077726E-2</v>
      </c>
      <c r="BY264" s="130">
        <f t="shared" ref="BY264" si="3854">Q264/Q281</f>
        <v>5.8541508957860207E-2</v>
      </c>
      <c r="BZ264" s="131">
        <f t="shared" ref="BZ264" si="3855">R264/R281</f>
        <v>8.4597308267464214E-2</v>
      </c>
      <c r="CA264" s="132">
        <f t="shared" ref="CA264" si="3856">S264/S281</f>
        <v>6.1674917491749172E-2</v>
      </c>
      <c r="CB264" s="129">
        <f t="shared" ref="CB264" si="3857">T264/T281</f>
        <v>5.7069846678023853E-2</v>
      </c>
      <c r="CC264" s="130">
        <f t="shared" ref="CC264" si="3858">U264/U281</f>
        <v>6.3852813852813856E-2</v>
      </c>
      <c r="CD264" s="131">
        <f t="shared" ref="CD264" si="3859">V264/V281</f>
        <v>4.4200086244070722E-2</v>
      </c>
      <c r="CE264" s="132">
        <f t="shared" ref="CE264" si="3860">W264/W281</f>
        <v>8.3573487031700283E-2</v>
      </c>
      <c r="CF264" s="129">
        <f t="shared" ref="CF264" si="3861">X264/X281</f>
        <v>5.3917438921651219E-2</v>
      </c>
      <c r="CG264" s="130">
        <f t="shared" ref="CG264" si="3862">Y264/Y281</f>
        <v>5.2217453505007151E-2</v>
      </c>
      <c r="CH264" s="131">
        <f t="shared" ref="CH264" si="3863">Z264/Z281</f>
        <v>6.0619534607973917E-2</v>
      </c>
      <c r="CI264" s="129">
        <f t="shared" ref="CI264" si="3864">AA264/AA281</f>
        <v>5.8915662650602413E-2</v>
      </c>
      <c r="CJ264" s="135">
        <f t="shared" ref="CJ264" si="3865">AB264/AB281</f>
        <v>6.2804755861331912E-2</v>
      </c>
      <c r="CK264" s="136">
        <f t="shared" ref="CK264" si="3866">AC264/AC281</f>
        <v>6.433580478334365E-2</v>
      </c>
    </row>
    <row r="265" spans="1:89" ht="14" thickTop="1" x14ac:dyDescent="0.15">
      <c r="A265" s="146" t="s">
        <v>24</v>
      </c>
      <c r="B265" s="203">
        <v>264</v>
      </c>
      <c r="C265" s="197">
        <v>295</v>
      </c>
      <c r="D265" s="198">
        <v>209</v>
      </c>
      <c r="E265" s="199">
        <v>201</v>
      </c>
      <c r="F265" s="196">
        <v>369</v>
      </c>
      <c r="G265" s="200">
        <v>212</v>
      </c>
      <c r="H265" s="198">
        <v>429</v>
      </c>
      <c r="I265" s="199">
        <v>504</v>
      </c>
      <c r="J265" s="196">
        <v>111</v>
      </c>
      <c r="K265" s="200">
        <v>123</v>
      </c>
      <c r="L265" s="198">
        <v>169</v>
      </c>
      <c r="M265" s="196">
        <v>242</v>
      </c>
      <c r="N265" s="201">
        <v>389</v>
      </c>
      <c r="O265" s="204">
        <v>505</v>
      </c>
      <c r="P265" s="196">
        <v>195</v>
      </c>
      <c r="Q265" s="200">
        <v>190</v>
      </c>
      <c r="R265" s="198">
        <v>323</v>
      </c>
      <c r="S265" s="199">
        <v>266</v>
      </c>
      <c r="T265" s="196">
        <v>55</v>
      </c>
      <c r="U265" s="200">
        <v>55</v>
      </c>
      <c r="V265" s="198">
        <v>268</v>
      </c>
      <c r="W265" s="205">
        <v>339</v>
      </c>
      <c r="X265" s="196">
        <v>180</v>
      </c>
      <c r="Y265" s="200">
        <v>171</v>
      </c>
      <c r="Z265" s="198">
        <v>383</v>
      </c>
      <c r="AA265" s="196">
        <v>562</v>
      </c>
      <c r="AB265" s="172">
        <f t="shared" si="3675"/>
        <v>3344</v>
      </c>
      <c r="AC265" s="173">
        <f t="shared" si="3676"/>
        <v>3665</v>
      </c>
      <c r="AE265" s="275" t="str">
        <f>$AE$17</f>
        <v>17:00 - 17:59</v>
      </c>
      <c r="AF265" s="126">
        <f t="shared" ref="AF265:AU266" si="3867">SUMIF($A$9:$A$32,$AE265,B$257:B$280)</f>
        <v>361</v>
      </c>
      <c r="AG265" s="186">
        <f t="shared" si="3867"/>
        <v>449</v>
      </c>
      <c r="AH265" s="127">
        <f t="shared" si="3867"/>
        <v>225</v>
      </c>
      <c r="AI265" s="180">
        <f t="shared" si="3867"/>
        <v>228</v>
      </c>
      <c r="AJ265" s="126">
        <f t="shared" si="3867"/>
        <v>373</v>
      </c>
      <c r="AK265" s="128">
        <f t="shared" si="3867"/>
        <v>390</v>
      </c>
      <c r="AL265" s="127">
        <f t="shared" si="3867"/>
        <v>632</v>
      </c>
      <c r="AM265" s="180">
        <f t="shared" si="3867"/>
        <v>573</v>
      </c>
      <c r="AN265" s="126">
        <f t="shared" si="3867"/>
        <v>181</v>
      </c>
      <c r="AO265" s="128">
        <f t="shared" si="3867"/>
        <v>49</v>
      </c>
      <c r="AP265" s="127">
        <f t="shared" si="3867"/>
        <v>340</v>
      </c>
      <c r="AQ265" s="126">
        <f t="shared" si="3867"/>
        <v>125</v>
      </c>
      <c r="AR265" s="179">
        <f t="shared" si="3867"/>
        <v>480</v>
      </c>
      <c r="AS265" s="181">
        <f t="shared" si="3867"/>
        <v>518</v>
      </c>
      <c r="AT265" s="126">
        <f t="shared" si="3867"/>
        <v>296</v>
      </c>
      <c r="AU265" s="128">
        <f t="shared" si="3867"/>
        <v>324</v>
      </c>
      <c r="AV265" s="127">
        <f t="shared" ref="AP265:BE266" si="3868">SUMIF($A$9:$A$32,$AE265,R$257:R$280)</f>
        <v>288</v>
      </c>
      <c r="AW265" s="180">
        <f t="shared" si="3868"/>
        <v>401</v>
      </c>
      <c r="AX265" s="126">
        <f t="shared" si="3868"/>
        <v>180</v>
      </c>
      <c r="AY265" s="128">
        <f t="shared" si="3868"/>
        <v>23</v>
      </c>
      <c r="AZ265" s="127">
        <f t="shared" si="3868"/>
        <v>378</v>
      </c>
      <c r="BA265" s="180">
        <f t="shared" si="3868"/>
        <v>265</v>
      </c>
      <c r="BB265" s="126">
        <f t="shared" si="3868"/>
        <v>321</v>
      </c>
      <c r="BC265" s="128">
        <f t="shared" si="3868"/>
        <v>171</v>
      </c>
      <c r="BD265" s="184">
        <f t="shared" si="3868"/>
        <v>476</v>
      </c>
      <c r="BE265" s="185">
        <f t="shared" si="3868"/>
        <v>570</v>
      </c>
      <c r="BF265" s="170">
        <f>AF265+AH265+AJ265+AL265+AN265+AP265+AR265+AT265+AV265+AX265+AZ265+BB265+BD265</f>
        <v>4531</v>
      </c>
      <c r="BG265" s="171">
        <f>AG265+AI265+AK265+AM265+AO265+AQ265+AS265+AU265+AW265+AY265+BA265+BC265+BE265</f>
        <v>4086</v>
      </c>
      <c r="BI265" s="146" t="s">
        <v>24</v>
      </c>
      <c r="BJ265" s="129">
        <f>B265/B281</f>
        <v>4.6503434912806056E-2</v>
      </c>
      <c r="BK265" s="130">
        <f t="shared" ref="BK265" si="3869">C265/C281</f>
        <v>4.9822665090356356E-2</v>
      </c>
      <c r="BL265" s="131">
        <f t="shared" ref="BL265" si="3870">D265/D281</f>
        <v>6.6181127295756814E-2</v>
      </c>
      <c r="BM265" s="132">
        <f t="shared" ref="BM265" si="3871">E265/E281</f>
        <v>5.2494123792112823E-2</v>
      </c>
      <c r="BN265" s="129">
        <f t="shared" ref="BN265" si="3872">F265/F281</f>
        <v>7.2211350293542073E-2</v>
      </c>
      <c r="BO265" s="130">
        <f t="shared" ref="BO265" si="3873">G265/G281</f>
        <v>4.5788336933045355E-2</v>
      </c>
      <c r="BP265" s="131">
        <f t="shared" ref="BP265" si="3874">H265/H281</f>
        <v>5.278700627537837E-2</v>
      </c>
      <c r="BQ265" s="132">
        <f t="shared" ref="BQ265" si="3875">I265/I281</f>
        <v>6.5293431791682857E-2</v>
      </c>
      <c r="BR265" s="129">
        <f t="shared" ref="BR265" si="3876">J265/J281</f>
        <v>6.5602836879432622E-2</v>
      </c>
      <c r="BS265" s="130">
        <f t="shared" ref="BS265" si="3877">K265/K281</f>
        <v>8.4188911704312114E-2</v>
      </c>
      <c r="BT265" s="131">
        <f t="shared" ref="BT265" si="3878">L265/L281</f>
        <v>4.5042643923240935E-2</v>
      </c>
      <c r="BU265" s="129">
        <f t="shared" ref="BU265" si="3879">M265/M281</f>
        <v>6.9261591299370345E-2</v>
      </c>
      <c r="BV265" s="133">
        <f t="shared" ref="BV265" si="3880">N265/N281</f>
        <v>5.3507565337001378E-2</v>
      </c>
      <c r="BW265" s="134">
        <f t="shared" ref="BW265" si="3881">O265/O281</f>
        <v>6.8679450564395492E-2</v>
      </c>
      <c r="BX265" s="129">
        <f t="shared" ref="BX265" si="3882">P265/P281</f>
        <v>4.5380498021875729E-2</v>
      </c>
      <c r="BY265" s="130">
        <f t="shared" ref="BY265" si="3883">Q265/Q281</f>
        <v>4.7943477163764826E-2</v>
      </c>
      <c r="BZ265" s="131">
        <f t="shared" ref="BZ265" si="3884">R265/R281</f>
        <v>6.9002349925229647E-2</v>
      </c>
      <c r="CA265" s="132">
        <f t="shared" ref="CA265" si="3885">S265/S281</f>
        <v>5.4867986798679866E-2</v>
      </c>
      <c r="CB265" s="129">
        <f t="shared" ref="CB265" si="3886">T265/T281</f>
        <v>4.6848381601362864E-2</v>
      </c>
      <c r="CC265" s="130">
        <f t="shared" ref="CC265" si="3887">U265/U281</f>
        <v>5.9523809523809521E-2</v>
      </c>
      <c r="CD265" s="131">
        <f t="shared" ref="CD265" si="3888">V265/V281</f>
        <v>5.7783527382492456E-2</v>
      </c>
      <c r="CE265" s="132">
        <f t="shared" ref="CE265" si="3889">W265/W281</f>
        <v>7.5149634227444029E-2</v>
      </c>
      <c r="CF265" s="129">
        <f t="shared" ref="CF265" si="3890">X265/X281</f>
        <v>5.0547598989048023E-2</v>
      </c>
      <c r="CG265" s="130">
        <f t="shared" ref="CG265" si="3891">Y265/Y281</f>
        <v>6.1158798283261803E-2</v>
      </c>
      <c r="CH265" s="131">
        <f t="shared" ref="CH265" si="3892">Z265/Z281</f>
        <v>5.6765970060767751E-2</v>
      </c>
      <c r="CI265" s="129">
        <f t="shared" ref="CI265" si="3893">AA265/AA281</f>
        <v>6.7710843373493979E-2</v>
      </c>
      <c r="CJ265" s="135">
        <f t="shared" ref="CJ265" si="3894">AB265/AB281</f>
        <v>5.5841293166789124E-2</v>
      </c>
      <c r="CK265" s="136">
        <f t="shared" ref="CK265" si="3895">AC265/AC281</f>
        <v>6.1339938743744667E-2</v>
      </c>
    </row>
    <row r="266" spans="1:89" x14ac:dyDescent="0.15">
      <c r="A266" s="137" t="s">
        <v>25</v>
      </c>
      <c r="B266" s="206">
        <v>234</v>
      </c>
      <c r="C266" s="190">
        <v>288</v>
      </c>
      <c r="D266" s="191">
        <v>173</v>
      </c>
      <c r="E266" s="192">
        <v>254</v>
      </c>
      <c r="F266" s="189">
        <v>307</v>
      </c>
      <c r="G266" s="193">
        <v>188</v>
      </c>
      <c r="H266" s="191">
        <v>483</v>
      </c>
      <c r="I266" s="192">
        <v>428</v>
      </c>
      <c r="J266" s="189">
        <v>105</v>
      </c>
      <c r="K266" s="190">
        <v>81</v>
      </c>
      <c r="L266" s="191">
        <v>184</v>
      </c>
      <c r="M266" s="189">
        <v>231</v>
      </c>
      <c r="N266" s="194">
        <v>335</v>
      </c>
      <c r="O266" s="207">
        <v>378</v>
      </c>
      <c r="P266" s="189">
        <v>222</v>
      </c>
      <c r="Q266" s="190">
        <v>199</v>
      </c>
      <c r="R266" s="191">
        <v>289</v>
      </c>
      <c r="S266" s="192">
        <v>289</v>
      </c>
      <c r="T266" s="198">
        <v>47</v>
      </c>
      <c r="U266" s="189">
        <v>48</v>
      </c>
      <c r="V266" s="191">
        <v>220</v>
      </c>
      <c r="W266" s="208">
        <v>288</v>
      </c>
      <c r="X266" s="189">
        <v>162</v>
      </c>
      <c r="Y266" s="193">
        <v>134</v>
      </c>
      <c r="Z266" s="191">
        <v>421</v>
      </c>
      <c r="AA266" s="189">
        <v>623</v>
      </c>
      <c r="AB266" s="172">
        <f t="shared" si="3675"/>
        <v>3182</v>
      </c>
      <c r="AC266" s="173">
        <f t="shared" si="3676"/>
        <v>3429</v>
      </c>
      <c r="AE266" s="277" t="str">
        <f>$AE$18</f>
        <v>18:00 - 18:59</v>
      </c>
      <c r="AF266" s="126">
        <f t="shared" si="3867"/>
        <v>404</v>
      </c>
      <c r="AG266" s="190">
        <f t="shared" si="3867"/>
        <v>563</v>
      </c>
      <c r="AH266" s="191">
        <f t="shared" si="3867"/>
        <v>173</v>
      </c>
      <c r="AI266" s="192">
        <f t="shared" si="3867"/>
        <v>266</v>
      </c>
      <c r="AJ266" s="278">
        <f t="shared" si="3867"/>
        <v>240</v>
      </c>
      <c r="AK266" s="193">
        <f t="shared" si="3867"/>
        <v>589</v>
      </c>
      <c r="AL266" s="191">
        <f t="shared" si="3867"/>
        <v>592</v>
      </c>
      <c r="AM266" s="192">
        <f t="shared" si="3867"/>
        <v>596</v>
      </c>
      <c r="AN266" s="278">
        <f t="shared" si="3867"/>
        <v>156</v>
      </c>
      <c r="AO266" s="193">
        <f t="shared" si="3867"/>
        <v>51</v>
      </c>
      <c r="AP266" s="191">
        <f t="shared" si="3868"/>
        <v>292</v>
      </c>
      <c r="AQ266" s="278">
        <f t="shared" si="3868"/>
        <v>122</v>
      </c>
      <c r="AR266" s="194">
        <f t="shared" si="3868"/>
        <v>538</v>
      </c>
      <c r="AS266" s="195">
        <f t="shared" si="3868"/>
        <v>454</v>
      </c>
      <c r="AT266" s="278">
        <f t="shared" si="3868"/>
        <v>291</v>
      </c>
      <c r="AU266" s="193">
        <f t="shared" si="3868"/>
        <v>309</v>
      </c>
      <c r="AV266" s="191">
        <f t="shared" si="3868"/>
        <v>288</v>
      </c>
      <c r="AW266" s="192">
        <f t="shared" si="3868"/>
        <v>398</v>
      </c>
      <c r="AX266" s="278">
        <f t="shared" si="3868"/>
        <v>108</v>
      </c>
      <c r="AY266" s="193">
        <f t="shared" si="3868"/>
        <v>22</v>
      </c>
      <c r="AZ266" s="191">
        <f t="shared" si="3868"/>
        <v>434</v>
      </c>
      <c r="BA266" s="192">
        <f t="shared" si="3868"/>
        <v>225</v>
      </c>
      <c r="BB266" s="278">
        <f t="shared" si="3868"/>
        <v>299</v>
      </c>
      <c r="BC266" s="193">
        <f t="shared" si="3868"/>
        <v>206</v>
      </c>
      <c r="BD266" s="191">
        <f t="shared" si="3868"/>
        <v>384</v>
      </c>
      <c r="BE266" s="278">
        <f t="shared" si="3868"/>
        <v>631</v>
      </c>
      <c r="BF266" s="172">
        <f>SUM(AF266,AH266,AJ266,AL266,AN266,AP266,AR266,AT266,AV266,AX266,AZ266,BB266,BD266)</f>
        <v>4199</v>
      </c>
      <c r="BG266" s="173">
        <f>SUM(AG266,AI266,AK266,AM266,AO266,AQ266,AS266,AU266,AW266,AY266,BA266,BC266,BE266)</f>
        <v>4432</v>
      </c>
      <c r="BI266" s="137" t="s">
        <v>25</v>
      </c>
      <c r="BJ266" s="129">
        <f>B266/B281</f>
        <v>4.1218953672714463E-2</v>
      </c>
      <c r="BK266" s="130">
        <f t="shared" ref="BK266" si="3896">C266/C281</f>
        <v>4.8640432359398751E-2</v>
      </c>
      <c r="BL266" s="131">
        <f t="shared" ref="BL266" si="3897">D266/D281</f>
        <v>5.4781507283090565E-2</v>
      </c>
      <c r="BM266" s="132">
        <f t="shared" ref="BM266" si="3898">E266/E281</f>
        <v>6.6335857926351521E-2</v>
      </c>
      <c r="BN266" s="129">
        <f t="shared" ref="BN266" si="3899">F266/F281</f>
        <v>6.0078277886497063E-2</v>
      </c>
      <c r="BO266" s="130">
        <f t="shared" ref="BO266" si="3900">G266/G281</f>
        <v>4.0604751619870413E-2</v>
      </c>
      <c r="BP266" s="131">
        <f t="shared" ref="BP266" si="3901">H266/H281</f>
        <v>5.9431524547803614E-2</v>
      </c>
      <c r="BQ266" s="132">
        <f t="shared" ref="BQ266" si="3902">I266/I281</f>
        <v>5.5447596838968778E-2</v>
      </c>
      <c r="BR266" s="129">
        <f t="shared" ref="BR266" si="3903">J266/J281</f>
        <v>6.2056737588652482E-2</v>
      </c>
      <c r="BS266" s="130">
        <f t="shared" ref="BS266" si="3904">K266/K281</f>
        <v>5.5441478439425054E-2</v>
      </c>
      <c r="BT266" s="131">
        <f t="shared" ref="BT266" si="3905">L266/L281</f>
        <v>4.9040511727078892E-2</v>
      </c>
      <c r="BU266" s="129">
        <f t="shared" ref="BU266" si="3906">M266/M281</f>
        <v>6.6113337149398974E-2</v>
      </c>
      <c r="BV266" s="133">
        <f t="shared" ref="BV266" si="3907">N266/N281</f>
        <v>4.6079779917469053E-2</v>
      </c>
      <c r="BW266" s="134">
        <f t="shared" ref="BW266" si="3908">O266/O281</f>
        <v>5.1407588739290085E-2</v>
      </c>
      <c r="BX266" s="129">
        <f t="shared" ref="BX266" si="3909">P266/P281</f>
        <v>5.1663951594135442E-2</v>
      </c>
      <c r="BY266" s="130">
        <f t="shared" ref="BY266" si="3910">Q266/Q281</f>
        <v>5.0214483976785261E-2</v>
      </c>
      <c r="BZ266" s="131">
        <f t="shared" ref="BZ266" si="3911">R266/R281</f>
        <v>6.1738944669942321E-2</v>
      </c>
      <c r="CA266" s="132">
        <f t="shared" ref="CA266" si="3912">S266/S281</f>
        <v>5.9612211221122112E-2</v>
      </c>
      <c r="CB266" s="129">
        <f t="shared" ref="CB266" si="3913">T266/T281</f>
        <v>4.003407155025554E-2</v>
      </c>
      <c r="CC266" s="130">
        <f t="shared" ref="CC266" si="3914">U266/U281</f>
        <v>5.1948051948051951E-2</v>
      </c>
      <c r="CD266" s="131">
        <f t="shared" ref="CD266" si="3915">V266/V281</f>
        <v>4.7434238896075898E-2</v>
      </c>
      <c r="CE266" s="132">
        <f t="shared" ref="CE266" si="3916">W266/W281</f>
        <v>6.3843937042784307E-2</v>
      </c>
      <c r="CF266" s="129">
        <f t="shared" ref="CF266" si="3917">X266/X281</f>
        <v>4.5492839090143219E-2</v>
      </c>
      <c r="CG266" s="130">
        <f t="shared" ref="CG266" si="3918">Y266/Y281</f>
        <v>4.7925608011444923E-2</v>
      </c>
      <c r="CH266" s="131">
        <f t="shared" ref="CH266" si="3919">Z266/Z281</f>
        <v>6.2398102860530609E-2</v>
      </c>
      <c r="CI266" s="129">
        <f t="shared" ref="CI266" si="3920">AA266/AA281</f>
        <v>7.5060240963855426E-2</v>
      </c>
      <c r="CJ266" s="135">
        <f t="shared" ref="CJ266" si="3921">AB266/AB281</f>
        <v>5.3136063055240129E-2</v>
      </c>
      <c r="CK266" s="136">
        <f t="shared" ref="CK266" si="3922">AC266/AC281</f>
        <v>5.739008184237393E-2</v>
      </c>
    </row>
    <row r="267" spans="1:89" ht="14" thickBot="1" x14ac:dyDescent="0.2">
      <c r="A267" s="146" t="s">
        <v>26</v>
      </c>
      <c r="B267" s="203">
        <v>234</v>
      </c>
      <c r="C267" s="197">
        <v>264</v>
      </c>
      <c r="D267" s="198">
        <v>115</v>
      </c>
      <c r="E267" s="199">
        <v>242</v>
      </c>
      <c r="F267" s="196">
        <v>255</v>
      </c>
      <c r="G267" s="200">
        <v>163</v>
      </c>
      <c r="H267" s="198">
        <v>389</v>
      </c>
      <c r="I267" s="199">
        <v>417</v>
      </c>
      <c r="J267" s="196">
        <v>101</v>
      </c>
      <c r="K267" s="197">
        <v>70</v>
      </c>
      <c r="L267" s="198">
        <v>203</v>
      </c>
      <c r="M267" s="196">
        <v>164</v>
      </c>
      <c r="N267" s="201">
        <v>382</v>
      </c>
      <c r="O267" s="204">
        <v>347</v>
      </c>
      <c r="P267" s="196">
        <v>218</v>
      </c>
      <c r="Q267" s="197">
        <v>148</v>
      </c>
      <c r="R267" s="198">
        <v>255</v>
      </c>
      <c r="S267" s="199">
        <v>253</v>
      </c>
      <c r="T267" s="196">
        <v>46</v>
      </c>
      <c r="U267" s="200">
        <v>50</v>
      </c>
      <c r="V267" s="198">
        <v>225</v>
      </c>
      <c r="W267" s="205">
        <v>233</v>
      </c>
      <c r="X267" s="196">
        <v>162</v>
      </c>
      <c r="Y267" s="200">
        <v>88</v>
      </c>
      <c r="Z267" s="198">
        <v>405</v>
      </c>
      <c r="AA267" s="196">
        <v>418</v>
      </c>
      <c r="AB267" s="172">
        <f t="shared" si="3675"/>
        <v>2990</v>
      </c>
      <c r="AC267" s="173">
        <f t="shared" si="3676"/>
        <v>2857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4.1218953672714463E-2</v>
      </c>
      <c r="BK267" s="130">
        <f t="shared" ref="BK267" si="3923">C267/C281</f>
        <v>4.458706299611552E-2</v>
      </c>
      <c r="BL267" s="131">
        <f t="shared" ref="BL267" si="3924">D267/D281</f>
        <v>3.6415452818239394E-2</v>
      </c>
      <c r="BM267" s="132">
        <f t="shared" ref="BM267" si="3925">E267/E281</f>
        <v>6.3201880386523898E-2</v>
      </c>
      <c r="BN267" s="129">
        <f t="shared" ref="BN267" si="3926">F267/F281</f>
        <v>4.9902152641878667E-2</v>
      </c>
      <c r="BO267" s="130">
        <f t="shared" ref="BO267" si="3927">G267/G281</f>
        <v>3.5205183585313174E-2</v>
      </c>
      <c r="BP267" s="131">
        <f t="shared" ref="BP267" si="3928">H267/H281</f>
        <v>4.7865140888396704E-2</v>
      </c>
      <c r="BQ267" s="132">
        <f t="shared" ref="BQ267" si="3929">I267/I281</f>
        <v>5.4022541780023317E-2</v>
      </c>
      <c r="BR267" s="129">
        <f t="shared" ref="BR267" si="3930">J267/J281</f>
        <v>5.9692671394799057E-2</v>
      </c>
      <c r="BS267" s="130">
        <f t="shared" ref="BS267" si="3931">K267/K281</f>
        <v>4.791238877481177E-2</v>
      </c>
      <c r="BT267" s="131">
        <f t="shared" ref="BT267" si="3932">L267/L281</f>
        <v>5.4104477611940295E-2</v>
      </c>
      <c r="BU267" s="129">
        <f t="shared" ref="BU267" si="3933">M267/M281</f>
        <v>4.6937607326846022E-2</v>
      </c>
      <c r="BV267" s="133">
        <f t="shared" ref="BV267" si="3934">N267/N281</f>
        <v>5.2544704264099039E-2</v>
      </c>
      <c r="BW267" s="134">
        <f t="shared" ref="BW267" si="3935">O267/O281</f>
        <v>4.7191622467020265E-2</v>
      </c>
      <c r="BX267" s="129">
        <f t="shared" ref="BX267" si="3936">P267/P281</f>
        <v>5.0733069583430303E-2</v>
      </c>
      <c r="BY267" s="130">
        <f t="shared" ref="BY267" si="3937">Q267/Q281</f>
        <v>3.7345445369669446E-2</v>
      </c>
      <c r="BZ267" s="131">
        <f t="shared" ref="BZ267" si="3938">R267/R281</f>
        <v>5.4475539414654987E-2</v>
      </c>
      <c r="CA267" s="132">
        <f t="shared" ref="CA267" si="3939">S267/S281</f>
        <v>5.2186468646864687E-2</v>
      </c>
      <c r="CB267" s="129">
        <f t="shared" ref="CB267" si="3940">T267/T281</f>
        <v>3.9182282793867124E-2</v>
      </c>
      <c r="CC267" s="130">
        <f t="shared" ref="CC267" si="3941">U267/U281</f>
        <v>5.4112554112554112E-2</v>
      </c>
      <c r="CD267" s="131">
        <f t="shared" ref="CD267" si="3942">V267/V281</f>
        <v>4.8512289780077621E-2</v>
      </c>
      <c r="CE267" s="132">
        <f t="shared" ref="CE267" si="3943">W267/W281</f>
        <v>5.1651518510308136E-2</v>
      </c>
      <c r="CF267" s="129">
        <f t="shared" ref="CF267" si="3944">X267/X281</f>
        <v>4.5492839090143219E-2</v>
      </c>
      <c r="CG267" s="130">
        <f t="shared" ref="CG267" si="3945">Y267/Y281</f>
        <v>3.1473533619456366E-2</v>
      </c>
      <c r="CH267" s="131">
        <f t="shared" ref="CH267" si="3946">Z267/Z281</f>
        <v>6.0026678523788353E-2</v>
      </c>
      <c r="CI267" s="129">
        <f t="shared" ref="CI267" si="3947">AA267/AA281</f>
        <v>5.0361445783132529E-2</v>
      </c>
      <c r="CJ267" s="135">
        <f t="shared" ref="CJ267" si="3948">AB267/AB281</f>
        <v>4.9929864404515398E-2</v>
      </c>
      <c r="CK267" s="136">
        <f t="shared" ref="CK267" si="3949">AC267/AC281</f>
        <v>4.781669986108554E-2</v>
      </c>
    </row>
    <row r="268" spans="1:89" ht="15" thickTop="1" thickBot="1" x14ac:dyDescent="0.2">
      <c r="A268" s="137" t="s">
        <v>27</v>
      </c>
      <c r="B268" s="206">
        <v>194</v>
      </c>
      <c r="C268" s="190">
        <v>360</v>
      </c>
      <c r="D268" s="191">
        <v>150</v>
      </c>
      <c r="E268" s="192">
        <v>243</v>
      </c>
      <c r="F268" s="189">
        <v>242</v>
      </c>
      <c r="G268" s="193">
        <v>220</v>
      </c>
      <c r="H268" s="191">
        <v>472</v>
      </c>
      <c r="I268" s="192">
        <v>400</v>
      </c>
      <c r="J268" s="189">
        <v>102</v>
      </c>
      <c r="K268" s="190">
        <v>41</v>
      </c>
      <c r="L268" s="191">
        <v>208</v>
      </c>
      <c r="M268" s="189">
        <v>149</v>
      </c>
      <c r="N268" s="194">
        <v>437</v>
      </c>
      <c r="O268" s="207">
        <v>316</v>
      </c>
      <c r="P268" s="189">
        <v>220</v>
      </c>
      <c r="Q268" s="190">
        <v>200</v>
      </c>
      <c r="R268" s="191">
        <v>223</v>
      </c>
      <c r="S268" s="192">
        <v>284</v>
      </c>
      <c r="T268" s="189">
        <v>54</v>
      </c>
      <c r="U268" s="193">
        <v>34</v>
      </c>
      <c r="V268" s="191">
        <v>276</v>
      </c>
      <c r="W268" s="208">
        <v>254</v>
      </c>
      <c r="X268" s="189">
        <v>166</v>
      </c>
      <c r="Y268" s="193">
        <v>102</v>
      </c>
      <c r="Z268" s="191">
        <v>440</v>
      </c>
      <c r="AA268" s="189">
        <v>467</v>
      </c>
      <c r="AB268" s="172">
        <f t="shared" si="3675"/>
        <v>3184</v>
      </c>
      <c r="AC268" s="173">
        <f t="shared" si="3676"/>
        <v>3070</v>
      </c>
      <c r="AE268" s="269" t="s">
        <v>13</v>
      </c>
      <c r="AF268" s="20">
        <f t="shared" ref="AF268:BG268" si="3950">SUM(AF265:AF267)</f>
        <v>765</v>
      </c>
      <c r="AG268" s="21">
        <f t="shared" si="3950"/>
        <v>1012</v>
      </c>
      <c r="AH268" s="20">
        <f t="shared" si="3950"/>
        <v>398</v>
      </c>
      <c r="AI268" s="21">
        <f t="shared" si="3950"/>
        <v>494</v>
      </c>
      <c r="AJ268" s="20">
        <f t="shared" si="3950"/>
        <v>613</v>
      </c>
      <c r="AK268" s="21">
        <f t="shared" si="3950"/>
        <v>979</v>
      </c>
      <c r="AL268" s="20">
        <f t="shared" si="3950"/>
        <v>1224</v>
      </c>
      <c r="AM268" s="21">
        <f t="shared" si="3950"/>
        <v>1169</v>
      </c>
      <c r="AN268" s="20">
        <f t="shared" si="3950"/>
        <v>337</v>
      </c>
      <c r="AO268" s="21">
        <f t="shared" si="3950"/>
        <v>100</v>
      </c>
      <c r="AP268" s="20">
        <f t="shared" si="3950"/>
        <v>632</v>
      </c>
      <c r="AQ268" s="21">
        <f t="shared" si="3950"/>
        <v>247</v>
      </c>
      <c r="AR268" s="20">
        <f t="shared" si="3950"/>
        <v>1018</v>
      </c>
      <c r="AS268" s="21">
        <f t="shared" si="3950"/>
        <v>972</v>
      </c>
      <c r="AT268" s="20">
        <f t="shared" si="3950"/>
        <v>587</v>
      </c>
      <c r="AU268" s="21">
        <f t="shared" si="3950"/>
        <v>633</v>
      </c>
      <c r="AV268" s="20">
        <f t="shared" si="3950"/>
        <v>576</v>
      </c>
      <c r="AW268" s="21">
        <f t="shared" si="3950"/>
        <v>799</v>
      </c>
      <c r="AX268" s="20">
        <f t="shared" si="3950"/>
        <v>288</v>
      </c>
      <c r="AY268" s="21">
        <f t="shared" si="3950"/>
        <v>45</v>
      </c>
      <c r="AZ268" s="20">
        <f t="shared" si="3950"/>
        <v>812</v>
      </c>
      <c r="BA268" s="21">
        <f t="shared" si="3950"/>
        <v>490</v>
      </c>
      <c r="BB268" s="20">
        <f t="shared" si="3950"/>
        <v>620</v>
      </c>
      <c r="BC268" s="21">
        <f t="shared" si="3950"/>
        <v>377</v>
      </c>
      <c r="BD268" s="20">
        <f t="shared" si="3950"/>
        <v>860</v>
      </c>
      <c r="BE268" s="21">
        <f t="shared" si="3950"/>
        <v>1201</v>
      </c>
      <c r="BF268" s="174">
        <f t="shared" si="3950"/>
        <v>8730</v>
      </c>
      <c r="BG268" s="175">
        <f t="shared" si="3950"/>
        <v>8518</v>
      </c>
      <c r="BI268" s="137" t="s">
        <v>27</v>
      </c>
      <c r="BJ268" s="129">
        <f>B268/B281</f>
        <v>3.4172978685925663E-2</v>
      </c>
      <c r="BK268" s="130">
        <f t="shared" ref="BK268" si="3951">C268/C281</f>
        <v>6.0800540449248437E-2</v>
      </c>
      <c r="BL268" s="131">
        <f t="shared" ref="BL268" si="3952">D268/D281</f>
        <v>4.7498416719442688E-2</v>
      </c>
      <c r="BM268" s="132">
        <f t="shared" ref="BM268" si="3953">E268/E281</f>
        <v>6.3463045181509539E-2</v>
      </c>
      <c r="BN268" s="129">
        <f t="shared" ref="BN268" si="3954">F268/F281</f>
        <v>4.7358121330724069E-2</v>
      </c>
      <c r="BO268" s="130">
        <f t="shared" ref="BO268" si="3955">G268/G281</f>
        <v>4.7516198704103674E-2</v>
      </c>
      <c r="BP268" s="131">
        <f t="shared" ref="BP268" si="3956">H268/H281</f>
        <v>5.8078011566383661E-2</v>
      </c>
      <c r="BQ268" s="132">
        <f t="shared" ref="BQ268" si="3957">I268/I281</f>
        <v>5.1820183961653062E-2</v>
      </c>
      <c r="BR268" s="129">
        <f t="shared" ref="BR268" si="3958">J268/J281</f>
        <v>6.0283687943262408E-2</v>
      </c>
      <c r="BS268" s="130">
        <f t="shared" ref="BS268" si="3959">K268/K281</f>
        <v>2.8062970568104039E-2</v>
      </c>
      <c r="BT268" s="131">
        <f t="shared" ref="BT268" si="3960">L268/L281</f>
        <v>5.5437100213219619E-2</v>
      </c>
      <c r="BU268" s="129">
        <f t="shared" ref="BU268" si="3961">M268/M281</f>
        <v>4.2644533485975959E-2</v>
      </c>
      <c r="BV268" s="133">
        <f t="shared" ref="BV268" si="3962">N268/N281</f>
        <v>6.0110041265474555E-2</v>
      </c>
      <c r="BW268" s="134">
        <f t="shared" ref="BW268" si="3963">O268/O281</f>
        <v>4.2975656194750439E-2</v>
      </c>
      <c r="BX268" s="129">
        <f t="shared" ref="BX268" si="3964">P268/P281</f>
        <v>5.1198510588782872E-2</v>
      </c>
      <c r="BY268" s="130">
        <f t="shared" ref="BY268" si="3965">Q268/Q281</f>
        <v>5.0466818067120868E-2</v>
      </c>
      <c r="BZ268" s="131">
        <f t="shared" ref="BZ268" si="3966">R268/R281</f>
        <v>4.7639393292031616E-2</v>
      </c>
      <c r="CA268" s="132">
        <f t="shared" ref="CA268" si="3967">S268/S281</f>
        <v>5.8580858085808582E-2</v>
      </c>
      <c r="CB268" s="129">
        <f t="shared" ref="CB268" si="3968">T268/T281</f>
        <v>4.5996592844974447E-2</v>
      </c>
      <c r="CC268" s="130">
        <f t="shared" ref="CC268" si="3969">U268/U281</f>
        <v>3.67965367965368E-2</v>
      </c>
      <c r="CD268" s="131">
        <f t="shared" ref="CD268" si="3970">V268/V281</f>
        <v>5.9508408796895215E-2</v>
      </c>
      <c r="CE268" s="132">
        <f t="shared" ref="CE268" si="3971">W268/W281</f>
        <v>5.6306805586344488E-2</v>
      </c>
      <c r="CF268" s="129">
        <f t="shared" ref="CF268" si="3972">X268/X281</f>
        <v>4.6616119067677618E-2</v>
      </c>
      <c r="CG268" s="130">
        <f t="shared" ref="CG268" si="3973">Y268/Y281</f>
        <v>3.6480686695278972E-2</v>
      </c>
      <c r="CH268" s="131">
        <f t="shared" ref="CH268" si="3974">Z268/Z281</f>
        <v>6.5214169260412042E-2</v>
      </c>
      <c r="CI268" s="129">
        <f t="shared" ref="CI268" si="3975">AA268/AA281</f>
        <v>5.6265060240963859E-2</v>
      </c>
      <c r="CJ268" s="135">
        <f t="shared" ref="CJ268" si="3976">AB268/AB281</f>
        <v>5.3169460957851848E-2</v>
      </c>
      <c r="CK268" s="136">
        <f t="shared" ref="CK268" si="3977">AC268/AC281</f>
        <v>5.1381613081390484E-2</v>
      </c>
    </row>
    <row r="269" spans="1:89" ht="14" thickTop="1" x14ac:dyDescent="0.15">
      <c r="A269" s="146" t="s">
        <v>28</v>
      </c>
      <c r="B269" s="203">
        <v>224</v>
      </c>
      <c r="C269" s="197">
        <v>434</v>
      </c>
      <c r="D269" s="198">
        <v>148</v>
      </c>
      <c r="E269" s="199">
        <v>337</v>
      </c>
      <c r="F269" s="196">
        <v>289</v>
      </c>
      <c r="G269" s="200">
        <v>310</v>
      </c>
      <c r="H269" s="198">
        <v>431</v>
      </c>
      <c r="I269" s="199">
        <v>525</v>
      </c>
      <c r="J269" s="196">
        <v>109</v>
      </c>
      <c r="K269" s="197">
        <v>44</v>
      </c>
      <c r="L269" s="198">
        <v>343</v>
      </c>
      <c r="M269" s="196">
        <v>147</v>
      </c>
      <c r="N269" s="201">
        <v>511</v>
      </c>
      <c r="O269" s="204">
        <v>308</v>
      </c>
      <c r="P269" s="196">
        <v>285</v>
      </c>
      <c r="Q269" s="197">
        <v>214</v>
      </c>
      <c r="R269" s="198">
        <v>246</v>
      </c>
      <c r="S269" s="199">
        <v>302</v>
      </c>
      <c r="T269" s="196">
        <v>87</v>
      </c>
      <c r="U269" s="200">
        <v>28</v>
      </c>
      <c r="V269" s="198">
        <v>339</v>
      </c>
      <c r="W269" s="205">
        <v>234</v>
      </c>
      <c r="X269" s="196">
        <v>209</v>
      </c>
      <c r="Y269" s="200">
        <v>93</v>
      </c>
      <c r="Z269" s="198">
        <v>453</v>
      </c>
      <c r="AA269" s="196">
        <v>485</v>
      </c>
      <c r="AB269" s="172">
        <f t="shared" si="3675"/>
        <v>3674</v>
      </c>
      <c r="AC269" s="173">
        <f t="shared" si="3676"/>
        <v>3461</v>
      </c>
      <c r="BI269" s="146" t="s">
        <v>28</v>
      </c>
      <c r="BJ269" s="129">
        <f>B269/B281</f>
        <v>3.9457459926017263E-2</v>
      </c>
      <c r="BK269" s="130">
        <f t="shared" ref="BK269" si="3978">C269/C281</f>
        <v>7.3298429319371722E-2</v>
      </c>
      <c r="BL269" s="131">
        <f t="shared" ref="BL269" si="3979">D269/D281</f>
        <v>4.6865104496516784E-2</v>
      </c>
      <c r="BM269" s="132">
        <f t="shared" ref="BM269" si="3980">E269/E281</f>
        <v>8.8012535910159312E-2</v>
      </c>
      <c r="BN269" s="129">
        <f t="shared" ref="BN269" si="3981">F269/F281</f>
        <v>5.6555772994129158E-2</v>
      </c>
      <c r="BO269" s="130">
        <f t="shared" ref="BO269" si="3982">G269/G281</f>
        <v>6.6954643628509725E-2</v>
      </c>
      <c r="BP269" s="131">
        <f t="shared" ref="BP269" si="3983">H269/H281</f>
        <v>5.3033099544727451E-2</v>
      </c>
      <c r="BQ269" s="132">
        <f t="shared" ref="BQ269" si="3984">I269/I281</f>
        <v>6.8013991449669645E-2</v>
      </c>
      <c r="BR269" s="129">
        <f t="shared" ref="BR269" si="3985">J269/J281</f>
        <v>6.4420803782505906E-2</v>
      </c>
      <c r="BS269" s="130">
        <f t="shared" ref="BS269" si="3986">K269/K281</f>
        <v>3.0116358658453114E-2</v>
      </c>
      <c r="BT269" s="131">
        <f t="shared" ref="BT269" si="3987">L269/L281</f>
        <v>9.1417910447761194E-2</v>
      </c>
      <c r="BU269" s="129">
        <f t="shared" ref="BU269" si="3988">M269/M281</f>
        <v>4.2072123640526614E-2</v>
      </c>
      <c r="BV269" s="133">
        <f t="shared" ref="BV269" si="3989">N269/N281</f>
        <v>7.0288858321870706E-2</v>
      </c>
      <c r="BW269" s="134">
        <f t="shared" ref="BW269" si="3990">O269/O281</f>
        <v>4.1887664898680808E-2</v>
      </c>
      <c r="BX269" s="129">
        <f t="shared" ref="BX269" si="3991">P269/P281</f>
        <v>6.6325343262741449E-2</v>
      </c>
      <c r="BY269" s="130">
        <f t="shared" ref="BY269" si="3992">Q269/Q281</f>
        <v>5.399949533181933E-2</v>
      </c>
      <c r="BZ269" s="131">
        <f t="shared" ref="BZ269" si="3993">R269/R281</f>
        <v>5.2552873317667163E-2</v>
      </c>
      <c r="CA269" s="132">
        <f t="shared" ref="CA269" si="3994">S269/S281</f>
        <v>6.2293729372937291E-2</v>
      </c>
      <c r="CB269" s="129">
        <f t="shared" ref="CB269" si="3995">T269/T281</f>
        <v>7.4105621805792166E-2</v>
      </c>
      <c r="CC269" s="130">
        <f t="shared" ref="CC269" si="3996">U269/U281</f>
        <v>3.0303030303030304E-2</v>
      </c>
      <c r="CD269" s="131">
        <f t="shared" ref="CD269" si="3997">V269/V281</f>
        <v>7.3091849935316949E-2</v>
      </c>
      <c r="CE269" s="132">
        <f t="shared" ref="CE269" si="3998">W269/W281</f>
        <v>5.1873198847262249E-2</v>
      </c>
      <c r="CF269" s="129">
        <f t="shared" ref="CF269" si="3999">X269/X281</f>
        <v>5.8691378826172425E-2</v>
      </c>
      <c r="CG269" s="130">
        <f t="shared" ref="CG269" si="4000">Y269/Y281</f>
        <v>3.3261802575107295E-2</v>
      </c>
      <c r="CH269" s="131">
        <f t="shared" ref="CH269" si="4001">Z269/Z281</f>
        <v>6.7140951534015114E-2</v>
      </c>
      <c r="CI269" s="129">
        <f t="shared" ref="CI269" si="4002">AA269/AA281</f>
        <v>5.8433734939759036E-2</v>
      </c>
      <c r="CJ269" s="135">
        <f t="shared" ref="CJ269" si="4003">AB269/AB281</f>
        <v>6.1351947097722265E-2</v>
      </c>
      <c r="CK269" s="136">
        <f t="shared" ref="CK269" si="4004">AC269/AC281</f>
        <v>5.7925655659508947E-2</v>
      </c>
    </row>
    <row r="270" spans="1:89" x14ac:dyDescent="0.15">
      <c r="A270" s="137" t="s">
        <v>29</v>
      </c>
      <c r="B270" s="206">
        <v>279</v>
      </c>
      <c r="C270" s="190">
        <v>520</v>
      </c>
      <c r="D270" s="191">
        <v>251</v>
      </c>
      <c r="E270" s="192">
        <v>367</v>
      </c>
      <c r="F270" s="189">
        <v>353</v>
      </c>
      <c r="G270" s="193">
        <v>386</v>
      </c>
      <c r="H270" s="191">
        <v>529</v>
      </c>
      <c r="I270" s="192">
        <v>590</v>
      </c>
      <c r="J270" s="189">
        <v>141</v>
      </c>
      <c r="K270" s="190">
        <v>44</v>
      </c>
      <c r="L270" s="191">
        <v>353</v>
      </c>
      <c r="M270" s="189">
        <v>159</v>
      </c>
      <c r="N270" s="194">
        <v>513</v>
      </c>
      <c r="O270" s="207">
        <v>362</v>
      </c>
      <c r="P270" s="189">
        <v>315</v>
      </c>
      <c r="Q270" s="190">
        <v>227</v>
      </c>
      <c r="R270" s="191">
        <v>275</v>
      </c>
      <c r="S270" s="192">
        <v>363</v>
      </c>
      <c r="T270" s="189">
        <v>164</v>
      </c>
      <c r="U270" s="193">
        <v>23</v>
      </c>
      <c r="V270" s="191">
        <v>409</v>
      </c>
      <c r="W270" s="208">
        <v>213</v>
      </c>
      <c r="X270" s="189">
        <v>290</v>
      </c>
      <c r="Y270" s="193">
        <v>118</v>
      </c>
      <c r="Z270" s="191">
        <v>536</v>
      </c>
      <c r="AA270" s="189">
        <v>538</v>
      </c>
      <c r="AB270" s="172">
        <f t="shared" si="3675"/>
        <v>4408</v>
      </c>
      <c r="AC270" s="173">
        <f t="shared" si="3676"/>
        <v>3910</v>
      </c>
      <c r="BI270" s="137" t="s">
        <v>29</v>
      </c>
      <c r="BJ270" s="129">
        <f>B270/B281</f>
        <v>4.914567553285186E-2</v>
      </c>
      <c r="BK270" s="130">
        <f t="shared" ref="BK270" si="4005">C270/C281</f>
        <v>8.7823002871136632E-2</v>
      </c>
      <c r="BL270" s="131">
        <f t="shared" ref="BL270" si="4006">D270/D281</f>
        <v>7.9480683977200761E-2</v>
      </c>
      <c r="BM270" s="132">
        <f t="shared" ref="BM270" si="4007">E270/E281</f>
        <v>9.5847479759728391E-2</v>
      </c>
      <c r="BN270" s="129">
        <f t="shared" ref="BN270" si="4008">F270/F281</f>
        <v>6.9080234833659493E-2</v>
      </c>
      <c r="BO270" s="130">
        <f t="shared" ref="BO270" si="4009">G270/G281</f>
        <v>8.336933045356372E-2</v>
      </c>
      <c r="BP270" s="131">
        <f t="shared" ref="BP270" si="4010">H270/H281</f>
        <v>6.5091669742832536E-2</v>
      </c>
      <c r="BQ270" s="132">
        <f t="shared" ref="BQ270" si="4011">I270/I281</f>
        <v>7.6434771343438263E-2</v>
      </c>
      <c r="BR270" s="129">
        <f t="shared" ref="BR270" si="4012">J270/J281</f>
        <v>8.3333333333333329E-2</v>
      </c>
      <c r="BS270" s="130">
        <f t="shared" ref="BS270" si="4013">K270/K281</f>
        <v>3.0116358658453114E-2</v>
      </c>
      <c r="BT270" s="131">
        <f t="shared" ref="BT270" si="4014">L270/L281</f>
        <v>9.4083155650319827E-2</v>
      </c>
      <c r="BU270" s="129">
        <f t="shared" ref="BU270" si="4015">M270/M281</f>
        <v>4.5506582713222665E-2</v>
      </c>
      <c r="BV270" s="133">
        <f t="shared" ref="BV270" si="4016">N270/N281</f>
        <v>7.0563961485557089E-2</v>
      </c>
      <c r="BW270" s="134">
        <f t="shared" ref="BW270" si="4017">O270/O281</f>
        <v>4.9231606147150823E-2</v>
      </c>
      <c r="BX270" s="129">
        <f t="shared" ref="BX270" si="4018">P270/P281</f>
        <v>7.3306958343030026E-2</v>
      </c>
      <c r="BY270" s="130">
        <f t="shared" ref="BY270" si="4019">Q270/Q281</f>
        <v>5.7279838506182186E-2</v>
      </c>
      <c r="BZ270" s="131">
        <f t="shared" ref="BZ270" si="4020">R270/R281</f>
        <v>5.8748130741294598E-2</v>
      </c>
      <c r="CA270" s="132">
        <f t="shared" ref="CA270" si="4021">S270/S281</f>
        <v>7.4876237623762373E-2</v>
      </c>
      <c r="CB270" s="129">
        <f t="shared" ref="CB270" si="4022">T270/T281</f>
        <v>0.13969335604770017</v>
      </c>
      <c r="CC270" s="130">
        <f t="shared" ref="CC270" si="4023">U270/U281</f>
        <v>2.4891774891774892E-2</v>
      </c>
      <c r="CD270" s="131">
        <f t="shared" ref="CD270" si="4024">V270/V281</f>
        <v>8.81845623113411E-2</v>
      </c>
      <c r="CE270" s="132">
        <f t="shared" ref="CE270" si="4025">W270/W281</f>
        <v>4.721791177122589E-2</v>
      </c>
      <c r="CF270" s="129">
        <f t="shared" ref="CF270" si="4026">X270/X281</f>
        <v>8.1437798371244027E-2</v>
      </c>
      <c r="CG270" s="130">
        <f t="shared" ref="CG270" si="4027">Y270/Y281</f>
        <v>4.2203147353361947E-2</v>
      </c>
      <c r="CH270" s="131">
        <f t="shared" ref="CH270" si="4028">Z270/Z281</f>
        <v>7.9442715280865564E-2</v>
      </c>
      <c r="CI270" s="129">
        <f t="shared" ref="CI270" si="4029">AA270/AA281</f>
        <v>6.4819277108433729E-2</v>
      </c>
      <c r="CJ270" s="135">
        <f t="shared" ref="CJ270" si="4030">AB270/AB281</f>
        <v>7.360897735622203E-2</v>
      </c>
      <c r="CK270" s="136">
        <f t="shared" ref="CK270" si="4031">AC270/AC281</f>
        <v>6.5440425781184627E-2</v>
      </c>
    </row>
    <row r="271" spans="1:89" x14ac:dyDescent="0.15">
      <c r="A271" s="146" t="s">
        <v>30</v>
      </c>
      <c r="B271" s="203">
        <v>361</v>
      </c>
      <c r="C271" s="197">
        <v>449</v>
      </c>
      <c r="D271" s="198">
        <v>225</v>
      </c>
      <c r="E271" s="199">
        <v>228</v>
      </c>
      <c r="F271" s="196">
        <v>373</v>
      </c>
      <c r="G271" s="200">
        <v>390</v>
      </c>
      <c r="H271" s="198">
        <v>632</v>
      </c>
      <c r="I271" s="199">
        <v>573</v>
      </c>
      <c r="J271" s="196">
        <v>181</v>
      </c>
      <c r="K271" s="197">
        <v>49</v>
      </c>
      <c r="L271" s="198">
        <v>340</v>
      </c>
      <c r="M271" s="196">
        <v>125</v>
      </c>
      <c r="N271" s="201">
        <v>480</v>
      </c>
      <c r="O271" s="204">
        <v>518</v>
      </c>
      <c r="P271" s="196">
        <v>296</v>
      </c>
      <c r="Q271" s="197">
        <v>324</v>
      </c>
      <c r="R271" s="198">
        <v>288</v>
      </c>
      <c r="S271" s="199">
        <v>401</v>
      </c>
      <c r="T271" s="196">
        <v>180</v>
      </c>
      <c r="U271" s="200">
        <v>23</v>
      </c>
      <c r="V271" s="198">
        <v>378</v>
      </c>
      <c r="W271" s="205">
        <v>265</v>
      </c>
      <c r="X271" s="196">
        <v>321</v>
      </c>
      <c r="Y271" s="200">
        <v>171</v>
      </c>
      <c r="Z271" s="198">
        <v>476</v>
      </c>
      <c r="AA271" s="196">
        <v>570</v>
      </c>
      <c r="AB271" s="172">
        <f t="shared" si="3675"/>
        <v>4531</v>
      </c>
      <c r="AC271" s="173">
        <f t="shared" si="3676"/>
        <v>4086</v>
      </c>
      <c r="BI271" s="146" t="s">
        <v>30</v>
      </c>
      <c r="BJ271" s="129">
        <f>B271/B281</f>
        <v>6.3589924255768898E-2</v>
      </c>
      <c r="BK271" s="130">
        <f t="shared" ref="BK271" si="4032">C271/C281</f>
        <v>7.5831785171423749E-2</v>
      </c>
      <c r="BL271" s="131">
        <f t="shared" ref="BL271" si="4033">D271/D281</f>
        <v>7.1247625079164031E-2</v>
      </c>
      <c r="BM271" s="132">
        <f t="shared" ref="BM271" si="4034">E271/E281</f>
        <v>5.9545573256724993E-2</v>
      </c>
      <c r="BN271" s="129">
        <f t="shared" ref="BN271" si="4035">F271/F281</f>
        <v>7.2994129158512722E-2</v>
      </c>
      <c r="BO271" s="130">
        <f t="shared" ref="BO271" si="4036">G271/G281</f>
        <v>8.4233261339092869E-2</v>
      </c>
      <c r="BP271" s="131">
        <f t="shared" ref="BP271" si="4037">H271/H281</f>
        <v>7.7765473114310327E-2</v>
      </c>
      <c r="BQ271" s="132">
        <f t="shared" ref="BQ271" si="4038">I271/I281</f>
        <v>7.4232413525068014E-2</v>
      </c>
      <c r="BR271" s="129">
        <f t="shared" ref="BR271" si="4039">J271/J281</f>
        <v>0.10697399527186761</v>
      </c>
      <c r="BS271" s="130">
        <f t="shared" ref="BS271" si="4040">K271/K281</f>
        <v>3.3538672142368241E-2</v>
      </c>
      <c r="BT271" s="131">
        <f t="shared" ref="BT271" si="4041">L271/L281</f>
        <v>9.0618336886993597E-2</v>
      </c>
      <c r="BU271" s="129">
        <f t="shared" ref="BU271" si="4042">M271/M281</f>
        <v>3.5775615340583856E-2</v>
      </c>
      <c r="BV271" s="133">
        <f t="shared" ref="BV271" si="4043">N271/N281</f>
        <v>6.6024759284731768E-2</v>
      </c>
      <c r="BW271" s="134">
        <f t="shared" ref="BW271" si="4044">O271/O281</f>
        <v>7.044743642050863E-2</v>
      </c>
      <c r="BX271" s="129">
        <f t="shared" ref="BX271" si="4045">P271/P281</f>
        <v>6.8885268792180585E-2</v>
      </c>
      <c r="BY271" s="130">
        <f t="shared" ref="BY271" si="4046">Q271/Q281</f>
        <v>8.1756245268735803E-2</v>
      </c>
      <c r="BZ271" s="131">
        <f t="shared" ref="BZ271" si="4047">R271/R281</f>
        <v>6.152531510361034E-2</v>
      </c>
      <c r="CA271" s="132">
        <f t="shared" ref="CA271" si="4048">S271/S281</f>
        <v>8.2714521452145209E-2</v>
      </c>
      <c r="CB271" s="129">
        <f t="shared" ref="CB271" si="4049">T271/T281</f>
        <v>0.15332197614991483</v>
      </c>
      <c r="CC271" s="130">
        <f t="shared" ref="CC271" si="4050">U271/U281</f>
        <v>2.4891774891774892E-2</v>
      </c>
      <c r="CD271" s="131">
        <f t="shared" ref="CD271" si="4051">V271/V281</f>
        <v>8.1500646830530404E-2</v>
      </c>
      <c r="CE271" s="132">
        <f t="shared" ref="CE271" si="4052">W271/W281</f>
        <v>5.8745289292839724E-2</v>
      </c>
      <c r="CF271" s="129">
        <f t="shared" ref="CF271" si="4053">X271/X281</f>
        <v>9.0143218197135638E-2</v>
      </c>
      <c r="CG271" s="130">
        <f t="shared" ref="CG271" si="4054">Y271/Y281</f>
        <v>6.1158798283261803E-2</v>
      </c>
      <c r="CH271" s="131">
        <f t="shared" ref="CH271" si="4055">Z271/Z281</f>
        <v>7.0549874018082104E-2</v>
      </c>
      <c r="CI271" s="129">
        <f t="shared" ref="CI271" si="4056">AA271/AA281</f>
        <v>6.8674698795180719E-2</v>
      </c>
      <c r="CJ271" s="135">
        <f t="shared" ref="CJ271" si="4057">AB271/AB281</f>
        <v>7.5662948366842564E-2</v>
      </c>
      <c r="CK271" s="136">
        <f t="shared" ref="CK271" si="4058">AC271/AC281</f>
        <v>6.838608177542721E-2</v>
      </c>
    </row>
    <row r="272" spans="1:89" x14ac:dyDescent="0.15">
      <c r="A272" s="137" t="s">
        <v>31</v>
      </c>
      <c r="B272" s="206">
        <v>404</v>
      </c>
      <c r="C272" s="190">
        <v>563</v>
      </c>
      <c r="D272" s="191">
        <v>173</v>
      </c>
      <c r="E272" s="192">
        <v>266</v>
      </c>
      <c r="F272" s="189">
        <v>240</v>
      </c>
      <c r="G272" s="193">
        <v>589</v>
      </c>
      <c r="H272" s="191">
        <v>592</v>
      </c>
      <c r="I272" s="192">
        <v>596</v>
      </c>
      <c r="J272" s="189">
        <v>156</v>
      </c>
      <c r="K272" s="190">
        <v>51</v>
      </c>
      <c r="L272" s="191">
        <v>292</v>
      </c>
      <c r="M272" s="189">
        <v>122</v>
      </c>
      <c r="N272" s="194">
        <v>538</v>
      </c>
      <c r="O272" s="207">
        <v>454</v>
      </c>
      <c r="P272" s="189">
        <v>291</v>
      </c>
      <c r="Q272" s="190">
        <v>309</v>
      </c>
      <c r="R272" s="191">
        <v>288</v>
      </c>
      <c r="S272" s="192">
        <v>398</v>
      </c>
      <c r="T272" s="189">
        <v>108</v>
      </c>
      <c r="U272" s="193">
        <v>22</v>
      </c>
      <c r="V272" s="191">
        <v>434</v>
      </c>
      <c r="W272" s="208">
        <v>225</v>
      </c>
      <c r="X272" s="189">
        <v>299</v>
      </c>
      <c r="Y272" s="193">
        <v>206</v>
      </c>
      <c r="Z272" s="191">
        <v>384</v>
      </c>
      <c r="AA272" s="189">
        <v>631</v>
      </c>
      <c r="AB272" s="172">
        <f t="shared" si="3675"/>
        <v>4199</v>
      </c>
      <c r="AC272" s="173">
        <f t="shared" si="3676"/>
        <v>4432</v>
      </c>
      <c r="BI272" s="137" t="s">
        <v>31</v>
      </c>
      <c r="BJ272" s="129">
        <f>B272/B281</f>
        <v>7.1164347366566849E-2</v>
      </c>
      <c r="BK272" s="130">
        <f t="shared" ref="BK272" si="4059">C272/C281</f>
        <v>9.5085289647019081E-2</v>
      </c>
      <c r="BL272" s="131">
        <f t="shared" ref="BL272" si="4060">D272/D281</f>
        <v>5.4781507283090565E-2</v>
      </c>
      <c r="BM272" s="132">
        <f t="shared" ref="BM272" si="4061">E272/E281</f>
        <v>6.9469835466179158E-2</v>
      </c>
      <c r="BN272" s="129">
        <f t="shared" ref="BN272" si="4062">F272/F281</f>
        <v>4.6966731898238745E-2</v>
      </c>
      <c r="BO272" s="130">
        <f t="shared" ref="BO272" si="4063">G272/G281</f>
        <v>0.12721382289416847</v>
      </c>
      <c r="BP272" s="131">
        <f t="shared" ref="BP272" si="4064">H272/H281</f>
        <v>7.284360772732866E-2</v>
      </c>
      <c r="BQ272" s="132">
        <f t="shared" ref="BQ272" si="4065">I272/I281</f>
        <v>7.7212074102863071E-2</v>
      </c>
      <c r="BR272" s="129">
        <f t="shared" ref="BR272" si="4066">J272/J281</f>
        <v>9.2198581560283682E-2</v>
      </c>
      <c r="BS272" s="130">
        <f t="shared" ref="BS272" si="4067">K272/K281</f>
        <v>3.4907597535934289E-2</v>
      </c>
      <c r="BT272" s="131">
        <f t="shared" ref="BT272" si="4068">L272/L281</f>
        <v>7.7825159914712158E-2</v>
      </c>
      <c r="BU272" s="129">
        <f t="shared" ref="BU272" si="4069">M272/M281</f>
        <v>3.4917000572409845E-2</v>
      </c>
      <c r="BV272" s="133">
        <f t="shared" ref="BV272" si="4070">N272/N281</f>
        <v>7.4002751031636865E-2</v>
      </c>
      <c r="BW272" s="134">
        <f t="shared" ref="BW272" si="4071">O272/O281</f>
        <v>6.1743506051951585E-2</v>
      </c>
      <c r="BX272" s="129">
        <f t="shared" ref="BX272" si="4072">P272/P281</f>
        <v>6.7721666278799164E-2</v>
      </c>
      <c r="BY272" s="130">
        <f t="shared" ref="BY272" si="4073">Q272/Q281</f>
        <v>7.797123391370174E-2</v>
      </c>
      <c r="BZ272" s="131">
        <f t="shared" ref="BZ272" si="4074">R272/R281</f>
        <v>6.152531510361034E-2</v>
      </c>
      <c r="CA272" s="132">
        <f t="shared" ref="CA272" si="4075">S272/S281</f>
        <v>8.209570957095709E-2</v>
      </c>
      <c r="CB272" s="129">
        <f t="shared" ref="CB272" si="4076">T272/T281</f>
        <v>9.1993185689948895E-2</v>
      </c>
      <c r="CC272" s="130">
        <f t="shared" ref="CC272" si="4077">U272/U281</f>
        <v>2.3809523809523808E-2</v>
      </c>
      <c r="CD272" s="131">
        <f t="shared" ref="CD272" si="4078">V272/V281</f>
        <v>9.3574816731349722E-2</v>
      </c>
      <c r="CE272" s="132">
        <f t="shared" ref="CE272" si="4079">W272/W281</f>
        <v>4.9878075814675238E-2</v>
      </c>
      <c r="CF272" s="129">
        <f t="shared" ref="CF272" si="4080">X272/X281</f>
        <v>8.3965178320696429E-2</v>
      </c>
      <c r="CG272" s="130">
        <f t="shared" ref="CG272" si="4081">Y272/Y281</f>
        <v>7.3676680972818306E-2</v>
      </c>
      <c r="CH272" s="131">
        <f t="shared" ref="CH272" si="4082">Z272/Z281</f>
        <v>5.6914184081814138E-2</v>
      </c>
      <c r="CI272" s="129">
        <f t="shared" ref="CI272" si="4083">AA272/AA281</f>
        <v>7.6024096385542167E-2</v>
      </c>
      <c r="CJ272" s="135">
        <f t="shared" ref="CJ272" si="4084">AB272/AB281</f>
        <v>7.0118896533297712E-2</v>
      </c>
      <c r="CK272" s="136">
        <f t="shared" ref="CK272" si="4085">AC272/AC281</f>
        <v>7.4176973673199545E-2</v>
      </c>
    </row>
    <row r="273" spans="1:89" x14ac:dyDescent="0.15">
      <c r="A273" s="146" t="s">
        <v>32</v>
      </c>
      <c r="B273" s="203">
        <v>473</v>
      </c>
      <c r="C273" s="197">
        <v>493</v>
      </c>
      <c r="D273" s="198">
        <v>127</v>
      </c>
      <c r="E273" s="199">
        <v>260</v>
      </c>
      <c r="F273" s="196">
        <v>161</v>
      </c>
      <c r="G273" s="200">
        <v>533</v>
      </c>
      <c r="H273" s="198">
        <v>548</v>
      </c>
      <c r="I273" s="199">
        <v>656</v>
      </c>
      <c r="J273" s="196">
        <v>116</v>
      </c>
      <c r="K273" s="197">
        <v>47</v>
      </c>
      <c r="L273" s="198">
        <v>304</v>
      </c>
      <c r="M273" s="196">
        <v>118</v>
      </c>
      <c r="N273" s="201">
        <v>479</v>
      </c>
      <c r="O273" s="204">
        <v>424</v>
      </c>
      <c r="P273" s="196">
        <v>223</v>
      </c>
      <c r="Q273" s="197">
        <v>349</v>
      </c>
      <c r="R273" s="198">
        <v>238</v>
      </c>
      <c r="S273" s="199">
        <v>403</v>
      </c>
      <c r="T273" s="196">
        <v>63</v>
      </c>
      <c r="U273" s="200">
        <v>30</v>
      </c>
      <c r="V273" s="198">
        <v>444</v>
      </c>
      <c r="W273" s="205">
        <v>221</v>
      </c>
      <c r="X273" s="196">
        <v>264</v>
      </c>
      <c r="Y273" s="200">
        <v>195</v>
      </c>
      <c r="Z273" s="198">
        <v>275</v>
      </c>
      <c r="AA273" s="196">
        <v>639</v>
      </c>
      <c r="AB273" s="172">
        <f t="shared" si="3675"/>
        <v>3715</v>
      </c>
      <c r="AC273" s="173">
        <f t="shared" si="3676"/>
        <v>4368</v>
      </c>
      <c r="BI273" s="146" t="s">
        <v>32</v>
      </c>
      <c r="BJ273" s="129">
        <f>B273/B281</f>
        <v>8.331865421877753E-2</v>
      </c>
      <c r="BK273" s="130">
        <f t="shared" ref="BK273" si="4086">C273/C281</f>
        <v>8.3262962337443E-2</v>
      </c>
      <c r="BL273" s="131">
        <f t="shared" ref="BL273" si="4087">D273/D281</f>
        <v>4.021532615579481E-2</v>
      </c>
      <c r="BM273" s="132">
        <f t="shared" ref="BM273" si="4088">E273/E281</f>
        <v>6.790284669626534E-2</v>
      </c>
      <c r="BN273" s="129">
        <f t="shared" ref="BN273" si="4089">F273/F281</f>
        <v>3.1506849315068496E-2</v>
      </c>
      <c r="BO273" s="130">
        <f t="shared" ref="BO273" si="4090">G273/G281</f>
        <v>0.11511879049676026</v>
      </c>
      <c r="BP273" s="131">
        <f t="shared" ref="BP273" si="4091">H273/H281</f>
        <v>6.7429555801648819E-2</v>
      </c>
      <c r="BQ273" s="132">
        <f t="shared" ref="BQ273" si="4092">I273/I281</f>
        <v>8.4985101697111029E-2</v>
      </c>
      <c r="BR273" s="129">
        <f t="shared" ref="BR273" si="4093">J273/J281</f>
        <v>6.8557919621749411E-2</v>
      </c>
      <c r="BS273" s="130">
        <f t="shared" ref="BS273" si="4094">K273/K281</f>
        <v>3.2169746748802193E-2</v>
      </c>
      <c r="BT273" s="131">
        <f t="shared" ref="BT273" si="4095">L273/L281</f>
        <v>8.1023454157782518E-2</v>
      </c>
      <c r="BU273" s="129">
        <f t="shared" ref="BU273" si="4096">M273/M281</f>
        <v>3.3772180881511162E-2</v>
      </c>
      <c r="BV273" s="133">
        <f t="shared" ref="BV273" si="4097">N273/N281</f>
        <v>6.5887207702888584E-2</v>
      </c>
      <c r="BW273" s="134">
        <f t="shared" ref="BW273" si="4098">O273/O281</f>
        <v>5.7663538691690469E-2</v>
      </c>
      <c r="BX273" s="129">
        <f t="shared" ref="BX273" si="4099">P273/P281</f>
        <v>5.189667209681173E-2</v>
      </c>
      <c r="BY273" s="130">
        <f t="shared" ref="BY273" si="4100">Q273/Q281</f>
        <v>8.8064597527125921E-2</v>
      </c>
      <c r="BZ273" s="131">
        <f t="shared" ref="BZ273" si="4101">R273/R281</f>
        <v>5.0843836787011321E-2</v>
      </c>
      <c r="CA273" s="132">
        <f t="shared" ref="CA273" si="4102">S273/S281</f>
        <v>8.3127062706270627E-2</v>
      </c>
      <c r="CB273" s="129">
        <f t="shared" ref="CB273" si="4103">T273/T281</f>
        <v>5.3662691652470187E-2</v>
      </c>
      <c r="CC273" s="130">
        <f t="shared" ref="CC273" si="4104">U273/U281</f>
        <v>3.2467532467532464E-2</v>
      </c>
      <c r="CD273" s="131">
        <f t="shared" ref="CD273" si="4105">V273/V281</f>
        <v>9.5730918499353168E-2</v>
      </c>
      <c r="CE273" s="132">
        <f t="shared" ref="CE273" si="4106">W273/W281</f>
        <v>4.8991354466858789E-2</v>
      </c>
      <c r="CF273" s="129">
        <f t="shared" ref="CF273" si="4107">X273/X281</f>
        <v>7.4136478517270427E-2</v>
      </c>
      <c r="CG273" s="130">
        <f t="shared" ref="CG273" si="4108">Y273/Y281</f>
        <v>6.974248927038626E-2</v>
      </c>
      <c r="CH273" s="131">
        <f t="shared" ref="CH273" si="4109">Z273/Z281</f>
        <v>4.0758855787757522E-2</v>
      </c>
      <c r="CI273" s="129">
        <f t="shared" ref="CI273" si="4110">AA273/AA281</f>
        <v>7.6987951807228922E-2</v>
      </c>
      <c r="CJ273" s="135">
        <f t="shared" ref="CJ273" si="4111">AB273/AB281</f>
        <v>6.2036604101262438E-2</v>
      </c>
      <c r="CK273" s="136">
        <f t="shared" ref="CK273" si="4112">AC273/AC281</f>
        <v>7.3105826038929525E-2</v>
      </c>
    </row>
    <row r="274" spans="1:89" x14ac:dyDescent="0.15">
      <c r="A274" s="137" t="s">
        <v>33</v>
      </c>
      <c r="B274" s="206">
        <v>181</v>
      </c>
      <c r="C274" s="190">
        <v>399</v>
      </c>
      <c r="D274" s="191">
        <v>54</v>
      </c>
      <c r="E274" s="192">
        <v>291</v>
      </c>
      <c r="F274" s="189">
        <v>133</v>
      </c>
      <c r="G274" s="193">
        <v>398</v>
      </c>
      <c r="H274" s="191">
        <v>306</v>
      </c>
      <c r="I274" s="192">
        <v>523</v>
      </c>
      <c r="J274" s="189">
        <v>38</v>
      </c>
      <c r="K274" s="190">
        <v>56</v>
      </c>
      <c r="L274" s="191">
        <v>302</v>
      </c>
      <c r="M274" s="189">
        <v>125</v>
      </c>
      <c r="N274" s="194">
        <v>426</v>
      </c>
      <c r="O274" s="207">
        <v>339</v>
      </c>
      <c r="P274" s="189">
        <v>150</v>
      </c>
      <c r="Q274" s="190">
        <v>289</v>
      </c>
      <c r="R274" s="191">
        <v>150</v>
      </c>
      <c r="S274" s="192">
        <v>288</v>
      </c>
      <c r="T274" s="189">
        <v>28</v>
      </c>
      <c r="U274" s="193">
        <v>19</v>
      </c>
      <c r="V274" s="191">
        <v>379</v>
      </c>
      <c r="W274" s="208">
        <v>134</v>
      </c>
      <c r="X274" s="189">
        <v>113</v>
      </c>
      <c r="Y274" s="193">
        <v>126</v>
      </c>
      <c r="Z274" s="191">
        <v>218</v>
      </c>
      <c r="AA274" s="189">
        <v>427</v>
      </c>
      <c r="AB274" s="172">
        <f t="shared" si="3675"/>
        <v>2478</v>
      </c>
      <c r="AC274" s="173">
        <f t="shared" si="3676"/>
        <v>3414</v>
      </c>
      <c r="BI274" s="137" t="s">
        <v>33</v>
      </c>
      <c r="BJ274" s="129">
        <f>B274/B281</f>
        <v>3.1883036815219305E-2</v>
      </c>
      <c r="BK274" s="130">
        <f t="shared" ref="BK274" si="4113">C274/C281</f>
        <v>6.7387265664583682E-2</v>
      </c>
      <c r="BL274" s="131">
        <f t="shared" ref="BL274" si="4114">D274/D281</f>
        <v>1.7099430018999367E-2</v>
      </c>
      <c r="BM274" s="132">
        <f t="shared" ref="BM274" si="4115">E274/E281</f>
        <v>7.599895534082006E-2</v>
      </c>
      <c r="BN274" s="129">
        <f t="shared" ref="BN274" si="4116">F274/F281</f>
        <v>2.6027397260273973E-2</v>
      </c>
      <c r="BO274" s="130">
        <f t="shared" ref="BO274" si="4117">G274/G281</f>
        <v>8.5961123110151194E-2</v>
      </c>
      <c r="BP274" s="131">
        <f t="shared" ref="BP274" si="4118">H274/H281</f>
        <v>3.7652270210409747E-2</v>
      </c>
      <c r="BQ274" s="132">
        <f t="shared" ref="BQ274" si="4119">I274/I281</f>
        <v>6.7754890529861375E-2</v>
      </c>
      <c r="BR274" s="129">
        <f t="shared" ref="BR274" si="4120">J274/J281</f>
        <v>2.2458628841607566E-2</v>
      </c>
      <c r="BS274" s="130">
        <f t="shared" ref="BS274" si="4121">K274/K281</f>
        <v>3.8329911019849415E-2</v>
      </c>
      <c r="BT274" s="131">
        <f t="shared" ref="BT274" si="4122">L274/L281</f>
        <v>8.0490405117270791E-2</v>
      </c>
      <c r="BU274" s="129">
        <f t="shared" ref="BU274" si="4123">M274/M281</f>
        <v>3.5775615340583856E-2</v>
      </c>
      <c r="BV274" s="133">
        <f t="shared" ref="BV274" si="4124">N274/N281</f>
        <v>5.859697386519945E-2</v>
      </c>
      <c r="BW274" s="134">
        <f t="shared" ref="BW274" si="4125">O274/O281</f>
        <v>4.6103631170950635E-2</v>
      </c>
      <c r="BX274" s="129">
        <f t="shared" ref="BX274" si="4126">P274/P281</f>
        <v>3.4908075401442869E-2</v>
      </c>
      <c r="BY274" s="130">
        <f t="shared" ref="BY274" si="4127">Q274/Q281</f>
        <v>7.2924552106989657E-2</v>
      </c>
      <c r="BZ274" s="131">
        <f t="shared" ref="BZ274" si="4128">R274/R281</f>
        <v>3.204443494979705E-2</v>
      </c>
      <c r="CA274" s="132">
        <f t="shared" ref="CA274" si="4129">S274/S281</f>
        <v>5.9405940594059403E-2</v>
      </c>
      <c r="CB274" s="129">
        <f t="shared" ref="CB274" si="4130">T274/T281</f>
        <v>2.385008517887564E-2</v>
      </c>
      <c r="CC274" s="130">
        <f t="shared" ref="CC274" si="4131">U274/U281</f>
        <v>2.0562770562770564E-2</v>
      </c>
      <c r="CD274" s="131">
        <f t="shared" ref="CD274" si="4132">V274/V281</f>
        <v>8.1716257007330748E-2</v>
      </c>
      <c r="CE274" s="132">
        <f t="shared" ref="CE274" si="4133">W274/W281</f>
        <v>2.970516515185103E-2</v>
      </c>
      <c r="CF274" s="129">
        <f t="shared" ref="CF274" si="4134">X274/X281</f>
        <v>3.1732659365346812E-2</v>
      </c>
      <c r="CG274" s="130">
        <f t="shared" ref="CG274" si="4135">Y274/Y281</f>
        <v>4.5064377682403435E-2</v>
      </c>
      <c r="CH274" s="131">
        <f t="shared" ref="CH274" si="4136">Z274/Z281</f>
        <v>3.2310656588113239E-2</v>
      </c>
      <c r="CI274" s="129">
        <f t="shared" ref="CI274" si="4137">AA274/AA281</f>
        <v>5.1445783132530121E-2</v>
      </c>
      <c r="CJ274" s="135">
        <f t="shared" ref="CJ274" si="4138">AB274/AB281</f>
        <v>4.1380001335916107E-2</v>
      </c>
      <c r="CK274" s="136">
        <f t="shared" ref="CK274" si="4139">AC274/AC281</f>
        <v>5.713903161559189E-2</v>
      </c>
    </row>
    <row r="275" spans="1:89" x14ac:dyDescent="0.15">
      <c r="A275" s="146" t="s">
        <v>34</v>
      </c>
      <c r="B275" s="203">
        <v>2</v>
      </c>
      <c r="C275" s="197">
        <v>141</v>
      </c>
      <c r="D275" s="198">
        <v>7</v>
      </c>
      <c r="E275" s="199">
        <v>88</v>
      </c>
      <c r="F275" s="196">
        <v>15</v>
      </c>
      <c r="G275" s="200">
        <v>168</v>
      </c>
      <c r="H275" s="198">
        <v>52</v>
      </c>
      <c r="I275" s="199">
        <v>143</v>
      </c>
      <c r="J275" s="196">
        <v>11</v>
      </c>
      <c r="K275" s="197">
        <v>19</v>
      </c>
      <c r="L275" s="198">
        <v>93</v>
      </c>
      <c r="M275" s="196">
        <v>34</v>
      </c>
      <c r="N275" s="201">
        <v>52</v>
      </c>
      <c r="O275" s="204">
        <v>100</v>
      </c>
      <c r="P275" s="196">
        <v>49</v>
      </c>
      <c r="Q275" s="197">
        <v>70</v>
      </c>
      <c r="R275" s="198">
        <v>39</v>
      </c>
      <c r="S275" s="199">
        <v>108</v>
      </c>
      <c r="T275" s="196">
        <v>14</v>
      </c>
      <c r="U275" s="200">
        <v>27</v>
      </c>
      <c r="V275" s="198">
        <v>83</v>
      </c>
      <c r="W275" s="205">
        <v>42</v>
      </c>
      <c r="X275" s="196">
        <v>22</v>
      </c>
      <c r="Y275" s="200">
        <v>84</v>
      </c>
      <c r="Z275" s="198">
        <v>130</v>
      </c>
      <c r="AA275" s="196">
        <v>264</v>
      </c>
      <c r="AB275" s="172">
        <f t="shared" si="3675"/>
        <v>569</v>
      </c>
      <c r="AC275" s="173">
        <f t="shared" si="3676"/>
        <v>1288</v>
      </c>
      <c r="BI275" s="146" t="s">
        <v>34</v>
      </c>
      <c r="BJ275" s="129">
        <f>B275/B281</f>
        <v>3.5229874933943986E-4</v>
      </c>
      <c r="BK275" s="130">
        <f t="shared" ref="BK275" si="4140">C275/C281</f>
        <v>2.3813545009288971E-2</v>
      </c>
      <c r="BL275" s="131">
        <f t="shared" ref="BL275" si="4141">D275/D281</f>
        <v>2.2165927802406588E-3</v>
      </c>
      <c r="BM275" s="132">
        <f t="shared" ref="BM275" si="4142">E275/E281</f>
        <v>2.2982501958735961E-2</v>
      </c>
      <c r="BN275" s="129">
        <f t="shared" ref="BN275" si="4143">F275/F281</f>
        <v>2.9354207436399216E-3</v>
      </c>
      <c r="BO275" s="130">
        <f t="shared" ref="BO275" si="4144">G275/G281</f>
        <v>3.628509719222462E-2</v>
      </c>
      <c r="BP275" s="131">
        <f t="shared" ref="BP275" si="4145">H275/H281</f>
        <v>6.3984250030761662E-3</v>
      </c>
      <c r="BQ275" s="132">
        <f t="shared" ref="BQ275" si="4146">I275/I281</f>
        <v>1.852571576629097E-2</v>
      </c>
      <c r="BR275" s="129">
        <f t="shared" ref="BR275" si="4147">J275/J281</f>
        <v>6.5011820330969266E-3</v>
      </c>
      <c r="BS275" s="130">
        <f t="shared" ref="BS275" si="4148">K275/K281</f>
        <v>1.3004791238877482E-2</v>
      </c>
      <c r="BT275" s="131">
        <f t="shared" ref="BT275" si="4149">L275/L281</f>
        <v>2.4786780383795309E-2</v>
      </c>
      <c r="BU275" s="129">
        <f t="shared" ref="BU275" si="4150">M275/M281</f>
        <v>9.7309673726388088E-3</v>
      </c>
      <c r="BV275" s="133">
        <f t="shared" ref="BV275" si="4151">N275/N281</f>
        <v>7.1526822558459421E-3</v>
      </c>
      <c r="BW275" s="134">
        <f t="shared" ref="BW275" si="4152">O275/O281</f>
        <v>1.3599891200870393E-2</v>
      </c>
      <c r="BX275" s="129">
        <f t="shared" ref="BX275" si="4153">P275/P281</f>
        <v>1.1403304631138002E-2</v>
      </c>
      <c r="BY275" s="130">
        <f t="shared" ref="BY275" si="4154">Q275/Q281</f>
        <v>1.7663386323492306E-2</v>
      </c>
      <c r="BZ275" s="131">
        <f t="shared" ref="BZ275" si="4155">R275/R281</f>
        <v>8.3315530869472344E-3</v>
      </c>
      <c r="CA275" s="132">
        <f t="shared" ref="CA275" si="4156">S275/S281</f>
        <v>2.2277227722772276E-2</v>
      </c>
      <c r="CB275" s="129">
        <f t="shared" ref="CB275" si="4157">T275/T281</f>
        <v>1.192504258943782E-2</v>
      </c>
      <c r="CC275" s="130">
        <f t="shared" ref="CC275" si="4158">U275/U281</f>
        <v>2.922077922077922E-2</v>
      </c>
      <c r="CD275" s="131">
        <f t="shared" ref="CD275" si="4159">V275/V281</f>
        <v>1.7895644674428633E-2</v>
      </c>
      <c r="CE275" s="132">
        <f t="shared" ref="CE275" si="4160">W275/W281</f>
        <v>9.3105741520727106E-3</v>
      </c>
      <c r="CF275" s="129">
        <f t="shared" ref="CF275" si="4161">X275/X281</f>
        <v>6.1780398764392022E-3</v>
      </c>
      <c r="CG275" s="130">
        <f t="shared" ref="CG275" si="4162">Y275/Y281</f>
        <v>3.0042918454935622E-2</v>
      </c>
      <c r="CH275" s="131">
        <f t="shared" ref="CH275" si="4163">Z275/Z281</f>
        <v>1.9267822736030827E-2</v>
      </c>
      <c r="CI275" s="129">
        <f t="shared" ref="CI275" si="4164">AA275/AA281</f>
        <v>3.180722891566265E-2</v>
      </c>
      <c r="CJ275" s="135">
        <f t="shared" ref="CJ275" si="4165">AB275/AB281</f>
        <v>9.5017032930331969E-3</v>
      </c>
      <c r="CK275" s="136">
        <f t="shared" ref="CK275" si="4166">AC275/AC281</f>
        <v>2.1556846139684345E-2</v>
      </c>
    </row>
    <row r="276" spans="1:89" x14ac:dyDescent="0.15">
      <c r="A276" s="137" t="s">
        <v>35</v>
      </c>
      <c r="B276" s="206">
        <v>0</v>
      </c>
      <c r="C276" s="190">
        <v>22</v>
      </c>
      <c r="D276" s="191">
        <v>1</v>
      </c>
      <c r="E276" s="192">
        <v>32</v>
      </c>
      <c r="F276" s="189">
        <v>0</v>
      </c>
      <c r="G276" s="193">
        <v>16</v>
      </c>
      <c r="H276" s="191">
        <v>4</v>
      </c>
      <c r="I276" s="192">
        <v>15</v>
      </c>
      <c r="J276" s="189">
        <v>1</v>
      </c>
      <c r="K276" s="190">
        <v>1</v>
      </c>
      <c r="L276" s="191">
        <v>5</v>
      </c>
      <c r="M276" s="189">
        <v>5</v>
      </c>
      <c r="N276" s="194">
        <v>7</v>
      </c>
      <c r="O276" s="207">
        <v>10</v>
      </c>
      <c r="P276" s="189">
        <v>4</v>
      </c>
      <c r="Q276" s="190">
        <v>7</v>
      </c>
      <c r="R276" s="191">
        <v>1</v>
      </c>
      <c r="S276" s="192">
        <v>5</v>
      </c>
      <c r="T276" s="189">
        <v>0</v>
      </c>
      <c r="U276" s="193">
        <v>3</v>
      </c>
      <c r="V276" s="191">
        <v>7</v>
      </c>
      <c r="W276" s="208">
        <v>5</v>
      </c>
      <c r="X276" s="189">
        <v>1</v>
      </c>
      <c r="Y276" s="193">
        <v>9</v>
      </c>
      <c r="Z276" s="191">
        <v>9</v>
      </c>
      <c r="AA276" s="189">
        <v>32</v>
      </c>
      <c r="AB276" s="172">
        <f t="shared" si="3675"/>
        <v>40</v>
      </c>
      <c r="AC276" s="173">
        <f t="shared" si="3676"/>
        <v>162</v>
      </c>
      <c r="BI276" s="137" t="s">
        <v>35</v>
      </c>
      <c r="BJ276" s="129">
        <f>B276/B281</f>
        <v>0</v>
      </c>
      <c r="BK276" s="130">
        <f t="shared" ref="BK276" si="4167">C276/C281</f>
        <v>3.7155885830096268E-3</v>
      </c>
      <c r="BL276" s="131">
        <f t="shared" ref="BL276" si="4168">D276/D281</f>
        <v>3.1665611146295124E-4</v>
      </c>
      <c r="BM276" s="132">
        <f t="shared" ref="BM276" si="4169">E276/E281</f>
        <v>8.3572734395403504E-3</v>
      </c>
      <c r="BN276" s="129">
        <f t="shared" ref="BN276" si="4170">F276/F281</f>
        <v>0</v>
      </c>
      <c r="BO276" s="130">
        <f t="shared" ref="BO276" si="4171">G276/G281</f>
        <v>3.4557235421166306E-3</v>
      </c>
      <c r="BP276" s="131">
        <f t="shared" ref="BP276" si="4172">H276/H281</f>
        <v>4.9218653869816662E-4</v>
      </c>
      <c r="BQ276" s="132">
        <f t="shared" ref="BQ276" si="4173">I276/I281</f>
        <v>1.94325689856199E-3</v>
      </c>
      <c r="BR276" s="129">
        <f t="shared" ref="BR276" si="4174">J276/J281</f>
        <v>5.9101654846335696E-4</v>
      </c>
      <c r="BS276" s="130">
        <f t="shared" ref="BS276" si="4175">K276/K281</f>
        <v>6.8446269678302531E-4</v>
      </c>
      <c r="BT276" s="131">
        <f t="shared" ref="BT276" si="4176">L276/L281</f>
        <v>1.3326226012793177E-3</v>
      </c>
      <c r="BU276" s="129">
        <f t="shared" ref="BU276" si="4177">M276/M281</f>
        <v>1.4310246136233543E-3</v>
      </c>
      <c r="BV276" s="133">
        <f t="shared" ref="BV276" si="4178">N276/N281</f>
        <v>9.6286107290233832E-4</v>
      </c>
      <c r="BW276" s="134">
        <f t="shared" ref="BW276" si="4179">O276/O281</f>
        <v>1.3599891200870393E-3</v>
      </c>
      <c r="BX276" s="129">
        <f t="shared" ref="BX276" si="4180">P276/P281</f>
        <v>9.3088201070514311E-4</v>
      </c>
      <c r="BY276" s="130">
        <f t="shared" ref="BY276" si="4181">Q276/Q281</f>
        <v>1.7663386323492304E-3</v>
      </c>
      <c r="BZ276" s="131">
        <f t="shared" ref="BZ276" si="4182">R276/R281</f>
        <v>2.1362956633198035E-4</v>
      </c>
      <c r="CA276" s="132">
        <f t="shared" ref="CA276" si="4183">S276/S281</f>
        <v>1.0313531353135313E-3</v>
      </c>
      <c r="CB276" s="129">
        <f t="shared" ref="CB276" si="4184">T276/T281</f>
        <v>0</v>
      </c>
      <c r="CC276" s="130">
        <f t="shared" ref="CC276" si="4185">U276/U281</f>
        <v>3.246753246753247E-3</v>
      </c>
      <c r="CD276" s="131">
        <f t="shared" ref="CD276" si="4186">V276/V281</f>
        <v>1.5092712376024149E-3</v>
      </c>
      <c r="CE276" s="132">
        <f t="shared" ref="CE276" si="4187">W276/W281</f>
        <v>1.1084016847705607E-3</v>
      </c>
      <c r="CF276" s="129">
        <f t="shared" ref="CF276" si="4188">X276/X281</f>
        <v>2.8081999438360012E-4</v>
      </c>
      <c r="CG276" s="130">
        <f t="shared" ref="CG276" si="4189">Y276/Y281</f>
        <v>3.2188841201716738E-3</v>
      </c>
      <c r="CH276" s="131">
        <f t="shared" ref="CH276" si="4190">Z276/Z281</f>
        <v>1.3339261894175188E-3</v>
      </c>
      <c r="CI276" s="129">
        <f t="shared" ref="CI276" si="4191">AA276/AA281</f>
        <v>3.8554216867469878E-3</v>
      </c>
      <c r="CJ276" s="135">
        <f t="shared" ref="CJ276" si="4192">AB276/AB281</f>
        <v>6.679580522343197E-4</v>
      </c>
      <c r="CK276" s="136">
        <f t="shared" ref="CK276" si="4193">AC276/AC281</f>
        <v>2.7113424492460126E-3</v>
      </c>
    </row>
    <row r="277" spans="1:89" x14ac:dyDescent="0.15">
      <c r="A277" s="146" t="s">
        <v>36</v>
      </c>
      <c r="B277" s="203">
        <v>0</v>
      </c>
      <c r="C277" s="197">
        <v>5</v>
      </c>
      <c r="D277" s="198">
        <v>0</v>
      </c>
      <c r="E277" s="199">
        <v>0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5</v>
      </c>
      <c r="BI277" s="146" t="s">
        <v>36</v>
      </c>
      <c r="BJ277" s="129">
        <f>B277/B281</f>
        <v>0</v>
      </c>
      <c r="BK277" s="130">
        <f t="shared" ref="BK277" si="4194">C277/C281</f>
        <v>8.444519506840061E-4</v>
      </c>
      <c r="BL277" s="131">
        <f t="shared" ref="BL277" si="4195">D277/D281</f>
        <v>0</v>
      </c>
      <c r="BM277" s="132">
        <f t="shared" ref="BM277" si="4196">E277/E281</f>
        <v>0</v>
      </c>
      <c r="BN277" s="129">
        <f t="shared" ref="BN277" si="4197">F277/F281</f>
        <v>0</v>
      </c>
      <c r="BO277" s="130">
        <f t="shared" ref="BO277" si="4198">G277/G281</f>
        <v>0</v>
      </c>
      <c r="BP277" s="131">
        <f t="shared" ref="BP277" si="4199">H277/H281</f>
        <v>0</v>
      </c>
      <c r="BQ277" s="132">
        <f t="shared" ref="BQ277" si="4200">I277/I281</f>
        <v>0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8.3683408927346064E-5</v>
      </c>
    </row>
    <row r="278" spans="1:89" x14ac:dyDescent="0.15">
      <c r="A278" s="137" t="s">
        <v>37</v>
      </c>
      <c r="B278" s="59">
        <v>0</v>
      </c>
      <c r="C278" s="60">
        <v>0</v>
      </c>
      <c r="D278" s="139">
        <v>0</v>
      </c>
      <c r="E278" s="140">
        <v>0</v>
      </c>
      <c r="F278" s="138">
        <v>0</v>
      </c>
      <c r="G278" s="141">
        <v>0</v>
      </c>
      <c r="H278" s="139">
        <v>0</v>
      </c>
      <c r="I278" s="140">
        <v>0</v>
      </c>
      <c r="J278" s="138">
        <v>0</v>
      </c>
      <c r="K278" s="141">
        <v>0</v>
      </c>
      <c r="L278" s="139">
        <v>0</v>
      </c>
      <c r="M278" s="138">
        <v>0</v>
      </c>
      <c r="N278" s="142">
        <v>0</v>
      </c>
      <c r="O278" s="143">
        <v>0</v>
      </c>
      <c r="P278" s="138">
        <v>0</v>
      </c>
      <c r="Q278" s="141">
        <v>0</v>
      </c>
      <c r="R278" s="139"/>
      <c r="S278" s="140">
        <v>0</v>
      </c>
      <c r="T278" s="138">
        <v>0</v>
      </c>
      <c r="U278" s="141">
        <v>0</v>
      </c>
      <c r="V278" s="139">
        <v>0</v>
      </c>
      <c r="W278" s="140">
        <v>0</v>
      </c>
      <c r="X278" s="138">
        <v>0</v>
      </c>
      <c r="Y278" s="141">
        <v>0</v>
      </c>
      <c r="Z278" s="144">
        <v>0</v>
      </c>
      <c r="AA278" s="145">
        <v>0</v>
      </c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15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4" thickBot="1" x14ac:dyDescent="0.2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5" thickTop="1" thickBot="1" x14ac:dyDescent="0.2">
      <c r="A281" s="269" t="s">
        <v>13</v>
      </c>
      <c r="B281" s="20">
        <f t="shared" ref="B281" si="4302">SUM(B258:B280)</f>
        <v>5677</v>
      </c>
      <c r="C281" s="21">
        <f t="shared" ref="C281" si="4303">SUM(C258:C280)</f>
        <v>5921</v>
      </c>
      <c r="D281" s="20">
        <f t="shared" ref="D281" si="4304">SUM(D258:D280)</f>
        <v>3158</v>
      </c>
      <c r="E281" s="21">
        <f t="shared" ref="E281" si="4305">SUM(E258:E280)</f>
        <v>3829</v>
      </c>
      <c r="F281" s="20">
        <f t="shared" ref="F281" si="4306">SUM(F258:F280)</f>
        <v>5110</v>
      </c>
      <c r="G281" s="21">
        <f t="shared" ref="G281" si="4307">SUM(G258:G280)</f>
        <v>4630</v>
      </c>
      <c r="H281" s="20">
        <f t="shared" ref="H281" si="4308">SUM(H258:H280)</f>
        <v>8127</v>
      </c>
      <c r="I281" s="21">
        <f t="shared" ref="I281" si="4309">SUM(I258:I280)</f>
        <v>7719</v>
      </c>
      <c r="J281" s="20">
        <f t="shared" ref="J281" si="4310">SUM(J258:J280)</f>
        <v>1692</v>
      </c>
      <c r="K281" s="21">
        <f t="shared" ref="K281" si="4311">SUM(K258:K280)</f>
        <v>1461</v>
      </c>
      <c r="L281" s="20">
        <f t="shared" ref="L281" si="4312">SUM(L258:L280)</f>
        <v>3752</v>
      </c>
      <c r="M281" s="21">
        <f t="shared" ref="M281" si="4313">SUM(M258:M280)</f>
        <v>3494</v>
      </c>
      <c r="N281" s="20">
        <f t="shared" ref="N281" si="4314">SUM(N258:N280)</f>
        <v>7270</v>
      </c>
      <c r="O281" s="21">
        <f t="shared" ref="O281" si="4315">SUM(O258:O280)</f>
        <v>7353</v>
      </c>
      <c r="P281" s="20">
        <f t="shared" ref="P281" si="4316">SUM(P258:P280)</f>
        <v>4297</v>
      </c>
      <c r="Q281" s="21">
        <f t="shared" ref="Q281" si="4317">SUM(Q258:Q280)</f>
        <v>3963</v>
      </c>
      <c r="R281" s="20">
        <f t="shared" ref="R281" si="4318">SUM(R258:R280)</f>
        <v>4681</v>
      </c>
      <c r="S281" s="21">
        <f t="shared" ref="S281" si="4319">SUM(S258:S280)</f>
        <v>4848</v>
      </c>
      <c r="T281" s="20">
        <f t="shared" ref="T281" si="4320">SUM(T258:T280)</f>
        <v>1174</v>
      </c>
      <c r="U281" s="21">
        <f t="shared" ref="U281" si="4321">SUM(U258:U280)</f>
        <v>924</v>
      </c>
      <c r="V281" s="20">
        <f t="shared" ref="V281" si="4322">SUM(V258:V280)</f>
        <v>4638</v>
      </c>
      <c r="W281" s="21">
        <f t="shared" ref="W281" si="4323">SUM(W258:W280)</f>
        <v>4511</v>
      </c>
      <c r="X281" s="20">
        <f t="shared" ref="X281" si="4324">SUM(X258:X280)</f>
        <v>3561</v>
      </c>
      <c r="Y281" s="21">
        <f t="shared" ref="Y281" si="4325">SUM(Y258:Y280)</f>
        <v>2796</v>
      </c>
      <c r="Z281" s="20">
        <f t="shared" ref="Z281" si="4326">SUM(Z258:Z280)</f>
        <v>6747</v>
      </c>
      <c r="AA281" s="21">
        <f t="shared" ref="AA281" si="4327">SUM(AA258:AA280)</f>
        <v>8300</v>
      </c>
      <c r="AB281" s="174">
        <f t="shared" ref="AB281:AC281" si="4328">SUM(AB257:AB280)</f>
        <v>59884</v>
      </c>
      <c r="AC281" s="175">
        <f t="shared" si="4328"/>
        <v>59749</v>
      </c>
      <c r="BI281" s="269" t="s">
        <v>13</v>
      </c>
      <c r="BJ281" s="155">
        <f>SUM(BJ257:BJ280)</f>
        <v>0.99999999999999989</v>
      </c>
      <c r="BK281" s="156">
        <f t="shared" ref="BK281:CK281" si="4329">SUM(BK257:BK280)</f>
        <v>1</v>
      </c>
      <c r="BL281" s="155">
        <f t="shared" si="4329"/>
        <v>1.0000000000000002</v>
      </c>
      <c r="BM281" s="156">
        <f t="shared" si="4329"/>
        <v>1</v>
      </c>
      <c r="BN281" s="155">
        <f t="shared" si="4329"/>
        <v>1</v>
      </c>
      <c r="BO281" s="156">
        <f t="shared" si="4329"/>
        <v>1</v>
      </c>
      <c r="BP281" s="155">
        <f t="shared" si="4329"/>
        <v>1</v>
      </c>
      <c r="BQ281" s="156">
        <f t="shared" si="4329"/>
        <v>1</v>
      </c>
      <c r="BR281" s="155">
        <f t="shared" si="4329"/>
        <v>1</v>
      </c>
      <c r="BS281" s="156">
        <f t="shared" si="4329"/>
        <v>0.99999999999999989</v>
      </c>
      <c r="BT281" s="155">
        <f t="shared" si="4329"/>
        <v>1.0000000000000002</v>
      </c>
      <c r="BU281" s="156">
        <f t="shared" si="4329"/>
        <v>0.99999999999999989</v>
      </c>
      <c r="BV281" s="155">
        <f t="shared" si="4329"/>
        <v>1</v>
      </c>
      <c r="BW281" s="156">
        <f t="shared" si="4329"/>
        <v>0.99999999999999989</v>
      </c>
      <c r="BX281" s="155">
        <f t="shared" si="4329"/>
        <v>1</v>
      </c>
      <c r="BY281" s="156">
        <f t="shared" si="4329"/>
        <v>1.0000000000000002</v>
      </c>
      <c r="BZ281" s="155">
        <f t="shared" si="4329"/>
        <v>0.99999999999999989</v>
      </c>
      <c r="CA281" s="156">
        <f t="shared" si="4329"/>
        <v>1</v>
      </c>
      <c r="CB281" s="155">
        <f t="shared" si="4329"/>
        <v>1</v>
      </c>
      <c r="CC281" s="156">
        <f t="shared" si="4329"/>
        <v>1</v>
      </c>
      <c r="CD281" s="155">
        <f t="shared" si="4329"/>
        <v>1</v>
      </c>
      <c r="CE281" s="156">
        <f t="shared" si="4329"/>
        <v>1</v>
      </c>
      <c r="CF281" s="155">
        <f t="shared" si="4329"/>
        <v>0.99999999999999989</v>
      </c>
      <c r="CG281" s="156">
        <f t="shared" si="4329"/>
        <v>1</v>
      </c>
      <c r="CH281" s="155">
        <f t="shared" si="4329"/>
        <v>1</v>
      </c>
      <c r="CI281" s="156">
        <f t="shared" si="4329"/>
        <v>1</v>
      </c>
      <c r="CJ281" s="155">
        <f t="shared" si="4329"/>
        <v>1</v>
      </c>
      <c r="CK281" s="156">
        <f t="shared" si="4329"/>
        <v>0.99999999999999989</v>
      </c>
    </row>
    <row r="282" spans="1:89" ht="14" thickTop="1" x14ac:dyDescent="0.15">
      <c r="A282" s="187"/>
    </row>
    <row r="284" spans="1:89" x14ac:dyDescent="0.15">
      <c r="A284" s="296">
        <f>+A253+1</f>
        <v>44084</v>
      </c>
      <c r="B284" s="296"/>
      <c r="C284" s="296"/>
      <c r="D284" s="296"/>
      <c r="BI284" s="301">
        <f>+BI253+1</f>
        <v>44084</v>
      </c>
      <c r="BJ284" s="301"/>
      <c r="BK284" s="301"/>
      <c r="BL284" s="301"/>
    </row>
    <row r="285" spans="1:89" ht="14" thickBot="1" x14ac:dyDescent="0.2">
      <c r="AE285" s="272" t="s">
        <v>84</v>
      </c>
    </row>
    <row r="286" spans="1:89" ht="15" thickTop="1" thickBot="1" x14ac:dyDescent="0.2">
      <c r="A286" s="292" t="s">
        <v>0</v>
      </c>
      <c r="B286" s="294" t="s">
        <v>1</v>
      </c>
      <c r="C286" s="295"/>
      <c r="D286" s="294" t="s">
        <v>2</v>
      </c>
      <c r="E286" s="295"/>
      <c r="F286" s="294" t="s">
        <v>3</v>
      </c>
      <c r="G286" s="295"/>
      <c r="H286" s="294" t="s">
        <v>4</v>
      </c>
      <c r="I286" s="295"/>
      <c r="J286" s="294" t="s">
        <v>5</v>
      </c>
      <c r="K286" s="295"/>
      <c r="L286" s="294" t="s">
        <v>6</v>
      </c>
      <c r="M286" s="295"/>
      <c r="N286" s="294" t="s">
        <v>7</v>
      </c>
      <c r="O286" s="295"/>
      <c r="P286" s="294" t="s">
        <v>8</v>
      </c>
      <c r="Q286" s="295"/>
      <c r="R286" s="294" t="s">
        <v>9</v>
      </c>
      <c r="S286" s="295"/>
      <c r="T286" s="294" t="s">
        <v>10</v>
      </c>
      <c r="U286" s="295"/>
      <c r="V286" s="294" t="s">
        <v>11</v>
      </c>
      <c r="W286" s="295"/>
      <c r="X286" s="294" t="s">
        <v>12</v>
      </c>
      <c r="Y286" s="295"/>
      <c r="Z286" s="297" t="s">
        <v>40</v>
      </c>
      <c r="AA286" s="298"/>
      <c r="AB286" s="299" t="s">
        <v>41</v>
      </c>
      <c r="AC286" s="300"/>
      <c r="AE286" s="292" t="s">
        <v>0</v>
      </c>
      <c r="AF286" s="294" t="s">
        <v>1</v>
      </c>
      <c r="AG286" s="295"/>
      <c r="AH286" s="294" t="s">
        <v>2</v>
      </c>
      <c r="AI286" s="295"/>
      <c r="AJ286" s="294" t="s">
        <v>3</v>
      </c>
      <c r="AK286" s="295"/>
      <c r="AL286" s="294" t="s">
        <v>4</v>
      </c>
      <c r="AM286" s="295"/>
      <c r="AN286" s="294" t="s">
        <v>5</v>
      </c>
      <c r="AO286" s="295"/>
      <c r="AP286" s="294" t="s">
        <v>6</v>
      </c>
      <c r="AQ286" s="295"/>
      <c r="AR286" s="294" t="s">
        <v>7</v>
      </c>
      <c r="AS286" s="295"/>
      <c r="AT286" s="294" t="s">
        <v>8</v>
      </c>
      <c r="AU286" s="295"/>
      <c r="AV286" s="294" t="s">
        <v>9</v>
      </c>
      <c r="AW286" s="295"/>
      <c r="AX286" s="294" t="s">
        <v>10</v>
      </c>
      <c r="AY286" s="295"/>
      <c r="AZ286" s="294" t="s">
        <v>11</v>
      </c>
      <c r="BA286" s="295"/>
      <c r="BB286" s="294" t="s">
        <v>12</v>
      </c>
      <c r="BC286" s="295"/>
      <c r="BD286" s="297" t="s">
        <v>40</v>
      </c>
      <c r="BE286" s="298"/>
      <c r="BF286" s="299" t="s">
        <v>41</v>
      </c>
      <c r="BG286" s="300"/>
      <c r="BI286" s="292" t="s">
        <v>0</v>
      </c>
      <c r="BJ286" s="294" t="s">
        <v>1</v>
      </c>
      <c r="BK286" s="295"/>
      <c r="BL286" s="294" t="s">
        <v>2</v>
      </c>
      <c r="BM286" s="295"/>
      <c r="BN286" s="294" t="s">
        <v>3</v>
      </c>
      <c r="BO286" s="295"/>
      <c r="BP286" s="294" t="s">
        <v>4</v>
      </c>
      <c r="BQ286" s="295"/>
      <c r="BR286" s="294" t="s">
        <v>5</v>
      </c>
      <c r="BS286" s="295"/>
      <c r="BT286" s="294" t="s">
        <v>6</v>
      </c>
      <c r="BU286" s="295"/>
      <c r="BV286" s="294" t="s">
        <v>7</v>
      </c>
      <c r="BW286" s="295"/>
      <c r="BX286" s="294" t="s">
        <v>8</v>
      </c>
      <c r="BY286" s="295"/>
      <c r="BZ286" s="294" t="s">
        <v>9</v>
      </c>
      <c r="CA286" s="295"/>
      <c r="CB286" s="294" t="s">
        <v>10</v>
      </c>
      <c r="CC286" s="295"/>
      <c r="CD286" s="294" t="s">
        <v>11</v>
      </c>
      <c r="CE286" s="295"/>
      <c r="CF286" s="294" t="s">
        <v>12</v>
      </c>
      <c r="CG286" s="295"/>
      <c r="CH286" s="297" t="s">
        <v>40</v>
      </c>
      <c r="CI286" s="298"/>
      <c r="CJ286" s="294" t="s">
        <v>41</v>
      </c>
      <c r="CK286" s="295"/>
    </row>
    <row r="287" spans="1:89" ht="15" thickTop="1" thickBot="1" x14ac:dyDescent="0.2">
      <c r="A287" s="293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3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3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4" thickTop="1" x14ac:dyDescent="0.15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557</v>
      </c>
      <c r="AG288" s="186">
        <f t="shared" ref="AG288:AV289" si="4330">SUMIF($A$9:$A$32,$AE288,C$288:C$311)</f>
        <v>325</v>
      </c>
      <c r="AH288" s="127">
        <f t="shared" si="4330"/>
        <v>254</v>
      </c>
      <c r="AI288" s="180">
        <f t="shared" si="4330"/>
        <v>254</v>
      </c>
      <c r="AJ288" s="126">
        <f t="shared" si="4330"/>
        <v>391</v>
      </c>
      <c r="AK288" s="128">
        <f t="shared" si="4330"/>
        <v>273</v>
      </c>
      <c r="AL288" s="127">
        <f t="shared" si="4330"/>
        <v>684</v>
      </c>
      <c r="AM288" s="180">
        <f t="shared" si="4330"/>
        <v>473</v>
      </c>
      <c r="AN288" s="126">
        <f t="shared" si="4330"/>
        <v>97</v>
      </c>
      <c r="AO288" s="128">
        <f t="shared" si="4330"/>
        <v>147</v>
      </c>
      <c r="AP288" s="127">
        <f t="shared" si="4330"/>
        <v>180</v>
      </c>
      <c r="AQ288" s="126">
        <f t="shared" si="4330"/>
        <v>391</v>
      </c>
      <c r="AR288" s="179">
        <f t="shared" si="4330"/>
        <v>511</v>
      </c>
      <c r="AS288" s="181">
        <f t="shared" si="4330"/>
        <v>651</v>
      </c>
      <c r="AT288" s="126">
        <f t="shared" si="4330"/>
        <v>371</v>
      </c>
      <c r="AU288" s="128">
        <f t="shared" si="4330"/>
        <v>349</v>
      </c>
      <c r="AV288" s="127">
        <f t="shared" si="4330"/>
        <v>333</v>
      </c>
      <c r="AW288" s="180">
        <f t="shared" ref="AW288:BE289" si="4331">SUMIF($A$9:$A$32,$AE288,S$288:S$311)</f>
        <v>293</v>
      </c>
      <c r="AX288" s="126">
        <f t="shared" si="4331"/>
        <v>94</v>
      </c>
      <c r="AY288" s="128">
        <f t="shared" si="4331"/>
        <v>138</v>
      </c>
      <c r="AZ288" s="127">
        <f t="shared" si="4331"/>
        <v>251</v>
      </c>
      <c r="BA288" s="180">
        <f t="shared" si="4331"/>
        <v>415</v>
      </c>
      <c r="BB288" s="126">
        <f t="shared" si="4331"/>
        <v>295</v>
      </c>
      <c r="BC288" s="128">
        <f t="shared" si="4331"/>
        <v>337</v>
      </c>
      <c r="BD288" s="184">
        <f t="shared" si="4331"/>
        <v>470</v>
      </c>
      <c r="BE288" s="185">
        <f t="shared" si="4331"/>
        <v>444</v>
      </c>
      <c r="BF288" s="170">
        <f>AF288+AH288+AJ288+AL288+AN288+AP288+AR288+AT288+AV288+AX288+AZ288+BB288+BD288</f>
        <v>4488</v>
      </c>
      <c r="BG288" s="171">
        <f>AG288+AI288+AK288+AM288+AO288+AQ288+AS288+AU288+AW288+AY288+BA288+BC288+BE288</f>
        <v>4490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15">
      <c r="A289" s="137" t="s">
        <v>17</v>
      </c>
      <c r="B289" s="189">
        <v>91</v>
      </c>
      <c r="C289" s="190">
        <v>0</v>
      </c>
      <c r="D289" s="191">
        <v>69</v>
      </c>
      <c r="E289" s="192">
        <v>0</v>
      </c>
      <c r="F289" s="189">
        <v>145</v>
      </c>
      <c r="G289" s="193">
        <v>3</v>
      </c>
      <c r="H289" s="191">
        <v>106</v>
      </c>
      <c r="I289" s="192">
        <v>6</v>
      </c>
      <c r="J289" s="189">
        <v>3</v>
      </c>
      <c r="K289" s="193">
        <v>7</v>
      </c>
      <c r="L289" s="191">
        <v>10</v>
      </c>
      <c r="M289" s="189">
        <v>15</v>
      </c>
      <c r="N289" s="194">
        <v>33</v>
      </c>
      <c r="O289" s="195">
        <v>24</v>
      </c>
      <c r="P289" s="189">
        <v>18</v>
      </c>
      <c r="Q289" s="193">
        <v>0</v>
      </c>
      <c r="R289" s="191">
        <v>4</v>
      </c>
      <c r="S289" s="192">
        <v>0</v>
      </c>
      <c r="T289" s="189">
        <v>0</v>
      </c>
      <c r="U289" s="193">
        <v>0</v>
      </c>
      <c r="V289" s="191">
        <v>0</v>
      </c>
      <c r="W289" s="192">
        <v>0</v>
      </c>
      <c r="X289" s="189">
        <v>0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479</v>
      </c>
      <c r="AC289" s="173">
        <f t="shared" ref="AC289:AC308" si="4360">SUM(C289,E289,G289,I289,K289,M289,O289,Q289,S289,U289,W289,Y289,AA289)</f>
        <v>55</v>
      </c>
      <c r="AE289" s="277" t="str">
        <f>$AE$10</f>
        <v>08:00 - 08:59</v>
      </c>
      <c r="AF289" s="126">
        <f>SUMIF($A$9:$A$32,$AE289,B$288:B$311)</f>
        <v>509</v>
      </c>
      <c r="AG289" s="190">
        <f t="shared" si="4330"/>
        <v>437</v>
      </c>
      <c r="AH289" s="191">
        <f t="shared" si="4330"/>
        <v>278</v>
      </c>
      <c r="AI289" s="192">
        <f t="shared" si="4330"/>
        <v>238</v>
      </c>
      <c r="AJ289" s="278">
        <f t="shared" si="4330"/>
        <v>404</v>
      </c>
      <c r="AK289" s="193">
        <f t="shared" si="4330"/>
        <v>274</v>
      </c>
      <c r="AL289" s="191">
        <f t="shared" si="4330"/>
        <v>644</v>
      </c>
      <c r="AM289" s="192">
        <f t="shared" si="4330"/>
        <v>464</v>
      </c>
      <c r="AN289" s="278">
        <f t="shared" si="4330"/>
        <v>106</v>
      </c>
      <c r="AO289" s="193">
        <f t="shared" si="4330"/>
        <v>163</v>
      </c>
      <c r="AP289" s="191">
        <f t="shared" si="4330"/>
        <v>172</v>
      </c>
      <c r="AQ289" s="278">
        <f t="shared" si="4330"/>
        <v>391</v>
      </c>
      <c r="AR289" s="194">
        <f t="shared" si="4330"/>
        <v>508</v>
      </c>
      <c r="AS289" s="195">
        <f t="shared" si="4330"/>
        <v>671</v>
      </c>
      <c r="AT289" s="278">
        <f t="shared" si="4330"/>
        <v>360</v>
      </c>
      <c r="AU289" s="193">
        <f t="shared" si="4330"/>
        <v>292</v>
      </c>
      <c r="AV289" s="191">
        <f t="shared" si="4330"/>
        <v>436</v>
      </c>
      <c r="AW289" s="192">
        <f t="shared" si="4331"/>
        <v>241</v>
      </c>
      <c r="AX289" s="278">
        <f t="shared" si="4331"/>
        <v>58</v>
      </c>
      <c r="AY289" s="193">
        <f t="shared" si="4331"/>
        <v>141</v>
      </c>
      <c r="AZ289" s="191">
        <f t="shared" si="4331"/>
        <v>220</v>
      </c>
      <c r="BA289" s="192">
        <f t="shared" si="4331"/>
        <v>392</v>
      </c>
      <c r="BB289" s="278">
        <f t="shared" si="4331"/>
        <v>255</v>
      </c>
      <c r="BC289" s="193">
        <f t="shared" si="4331"/>
        <v>245</v>
      </c>
      <c r="BD289" s="191">
        <f t="shared" si="4331"/>
        <v>437</v>
      </c>
      <c r="BE289" s="278">
        <f t="shared" si="4331"/>
        <v>448</v>
      </c>
      <c r="BF289" s="172">
        <f>SUM(AF289,AH289,AJ289,AL289,AN289,AP289,AR289,AT289,AV289,AX289,AZ289,BB289,BD289)</f>
        <v>4387</v>
      </c>
      <c r="BG289" s="173">
        <f>SUM(AG289,AI289,AK289,AM289,AO289,AQ289,AS289,AU289,AW289,AY289,BA289,BC289,BE289)</f>
        <v>4397</v>
      </c>
      <c r="BI289" s="137" t="s">
        <v>17</v>
      </c>
      <c r="BJ289" s="129">
        <f>B289/B312</f>
        <v>1.5990159901599015E-2</v>
      </c>
      <c r="BK289" s="130">
        <f t="shared" ref="BK289" si="4361">C289/C312</f>
        <v>0</v>
      </c>
      <c r="BL289" s="131">
        <f t="shared" ref="BL289" si="4362">D289/D312</f>
        <v>2.2037687639731716E-2</v>
      </c>
      <c r="BM289" s="132">
        <f t="shared" ref="BM289" si="4363">E289/E312</f>
        <v>0</v>
      </c>
      <c r="BN289" s="129">
        <f t="shared" ref="BN289" si="4364">F289/F312</f>
        <v>2.8752726551655762E-2</v>
      </c>
      <c r="BO289" s="130">
        <f t="shared" ref="BO289" si="4365">G289/G312</f>
        <v>6.6711140760506999E-4</v>
      </c>
      <c r="BP289" s="131">
        <f t="shared" ref="BP289" si="4366">H289/H312</f>
        <v>1.3088035559945673E-2</v>
      </c>
      <c r="BQ289" s="132">
        <f t="shared" ref="BQ289" si="4367">I289/I312</f>
        <v>7.7091095978414493E-4</v>
      </c>
      <c r="BR289" s="129">
        <f t="shared" ref="BR289" si="4368">J289/J312</f>
        <v>1.7699115044247787E-3</v>
      </c>
      <c r="BS289" s="130">
        <f t="shared" ref="BS289" si="4369">K289/K312</f>
        <v>4.8746518105849583E-3</v>
      </c>
      <c r="BT289" s="131">
        <f t="shared" ref="BT289" si="4370">L289/L312</f>
        <v>2.7255382938130282E-3</v>
      </c>
      <c r="BU289" s="129">
        <f t="shared" ref="BU289" si="4371">M289/M312</f>
        <v>4.2313117066290554E-3</v>
      </c>
      <c r="BV289" s="133">
        <f t="shared" ref="BV289" si="4372">N289/N312</f>
        <v>4.6186144156752972E-3</v>
      </c>
      <c r="BW289" s="134">
        <f t="shared" ref="BW289" si="4373">O289/O312</f>
        <v>3.3135441115559852E-3</v>
      </c>
      <c r="BX289" s="129">
        <f t="shared" ref="BX289" si="4374">P289/P312</f>
        <v>4.2342978122794639E-3</v>
      </c>
      <c r="BY289" s="130">
        <f t="shared" ref="BY289" si="4375">Q289/Q312</f>
        <v>0</v>
      </c>
      <c r="BZ289" s="131">
        <f t="shared" ref="BZ289" si="4376">R289/R312</f>
        <v>8.559811684142949E-4</v>
      </c>
      <c r="CA289" s="132">
        <f t="shared" ref="CA289" si="4377">S289/S312</f>
        <v>0</v>
      </c>
      <c r="CB289" s="129">
        <f t="shared" ref="CB289" si="4378">T289/T312</f>
        <v>0</v>
      </c>
      <c r="CC289" s="130">
        <f t="shared" ref="CC289" si="4379">U289/U312</f>
        <v>0</v>
      </c>
      <c r="CD289" s="131">
        <f t="shared" ref="CD289" si="4380">V289/V312</f>
        <v>0</v>
      </c>
      <c r="CE289" s="132">
        <f t="shared" ref="CE289" si="4381">W289/W312</f>
        <v>0</v>
      </c>
      <c r="CF289" s="129">
        <f t="shared" ref="CF289" si="4382">X289/X312</f>
        <v>0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8.0578686180502995E-3</v>
      </c>
      <c r="CK289" s="136">
        <f t="shared" ref="CK289" si="4387">AC289/AC312</f>
        <v>9.2715901619999663E-4</v>
      </c>
    </row>
    <row r="290" spans="1:89" ht="14" thickBot="1" x14ac:dyDescent="0.2">
      <c r="A290" s="146" t="s">
        <v>18</v>
      </c>
      <c r="B290" s="196">
        <v>344</v>
      </c>
      <c r="C290" s="197">
        <v>0</v>
      </c>
      <c r="D290" s="198">
        <v>184</v>
      </c>
      <c r="E290" s="199">
        <v>4</v>
      </c>
      <c r="F290" s="196">
        <v>371</v>
      </c>
      <c r="G290" s="200">
        <v>7</v>
      </c>
      <c r="H290" s="198">
        <v>360</v>
      </c>
      <c r="I290" s="199">
        <v>86</v>
      </c>
      <c r="J290" s="196">
        <v>33</v>
      </c>
      <c r="K290" s="200">
        <v>34</v>
      </c>
      <c r="L290" s="198">
        <v>61</v>
      </c>
      <c r="M290" s="196">
        <v>99</v>
      </c>
      <c r="N290" s="201">
        <v>291</v>
      </c>
      <c r="O290" s="202">
        <v>226</v>
      </c>
      <c r="P290" s="196">
        <v>157</v>
      </c>
      <c r="Q290" s="200">
        <v>198</v>
      </c>
      <c r="R290" s="198">
        <v>175</v>
      </c>
      <c r="S290" s="199">
        <v>134</v>
      </c>
      <c r="T290" s="196">
        <v>12</v>
      </c>
      <c r="U290" s="200">
        <v>56</v>
      </c>
      <c r="V290" s="198">
        <v>120</v>
      </c>
      <c r="W290" s="199">
        <v>163</v>
      </c>
      <c r="X290" s="196">
        <v>141</v>
      </c>
      <c r="Y290" s="200">
        <v>83</v>
      </c>
      <c r="Z290" s="198">
        <v>333</v>
      </c>
      <c r="AA290" s="196">
        <v>240</v>
      </c>
      <c r="AB290" s="172">
        <f t="shared" si="4359"/>
        <v>2582</v>
      </c>
      <c r="AC290" s="173">
        <f t="shared" si="4360"/>
        <v>1330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6.0446318748901773E-2</v>
      </c>
      <c r="BK290" s="130">
        <f t="shared" ref="BK290" si="4388">C290/C312</f>
        <v>0</v>
      </c>
      <c r="BL290" s="131">
        <f t="shared" ref="BL290" si="4389">D290/D312</f>
        <v>5.8767167039284571E-2</v>
      </c>
      <c r="BM290" s="132">
        <f t="shared" ref="BM290" si="4390">E290/E312</f>
        <v>1.0430247718383311E-3</v>
      </c>
      <c r="BN290" s="129">
        <f t="shared" ref="BN290" si="4391">F290/F312</f>
        <v>7.3567321039064049E-2</v>
      </c>
      <c r="BO290" s="130">
        <f t="shared" ref="BO290" si="4392">G290/G312</f>
        <v>1.55659328441183E-3</v>
      </c>
      <c r="BP290" s="131">
        <f t="shared" ref="BP290" si="4393">H290/H312</f>
        <v>4.4449932090381526E-2</v>
      </c>
      <c r="BQ290" s="132">
        <f t="shared" ref="BQ290" si="4394">I290/I312</f>
        <v>1.1049723756906077E-2</v>
      </c>
      <c r="BR290" s="129">
        <f t="shared" ref="BR290" si="4395">J290/J312</f>
        <v>1.9469026548672566E-2</v>
      </c>
      <c r="BS290" s="130">
        <f t="shared" ref="BS290" si="4396">K290/K312</f>
        <v>2.3676880222841225E-2</v>
      </c>
      <c r="BT290" s="131">
        <f t="shared" ref="BT290" si="4397">L290/L312</f>
        <v>1.6625783592259472E-2</v>
      </c>
      <c r="BU290" s="129">
        <f t="shared" ref="BU290" si="4398">M290/M312</f>
        <v>2.7926657263751764E-2</v>
      </c>
      <c r="BV290" s="133">
        <f t="shared" ref="BV290" si="4399">N290/N312</f>
        <v>4.0727781665500347E-2</v>
      </c>
      <c r="BW290" s="134">
        <f t="shared" ref="BW290" si="4400">O290/O312</f>
        <v>3.1202540383818859E-2</v>
      </c>
      <c r="BX290" s="129">
        <f t="shared" ref="BX290" si="4401">P290/P312</f>
        <v>3.6932486473770877E-2</v>
      </c>
      <c r="BY290" s="130">
        <f t="shared" ref="BY290" si="4402">Q290/Q312</f>
        <v>4.9315068493150684E-2</v>
      </c>
      <c r="BZ290" s="131">
        <f t="shared" ref="BZ290" si="4403">R290/R312</f>
        <v>3.7449176118125399E-2</v>
      </c>
      <c r="CA290" s="132">
        <f t="shared" ref="CA290" si="4404">S290/S312</f>
        <v>2.7714581178903828E-2</v>
      </c>
      <c r="CB290" s="129">
        <f t="shared" ref="CB290" si="4405">T290/T312</f>
        <v>9.74025974025974E-3</v>
      </c>
      <c r="CC290" s="130">
        <f t="shared" ref="CC290" si="4406">U290/U312</f>
        <v>6.0215053763440864E-2</v>
      </c>
      <c r="CD290" s="131">
        <f t="shared" ref="CD290" si="4407">V290/V312</f>
        <v>2.4994792751510102E-2</v>
      </c>
      <c r="CE290" s="132">
        <f t="shared" ref="CE290" si="4408">W290/W312</f>
        <v>3.5722112645189569E-2</v>
      </c>
      <c r="CF290" s="129">
        <f t="shared" ref="CF290" si="4409">X290/X312</f>
        <v>0.04</v>
      </c>
      <c r="CG290" s="130">
        <f t="shared" ref="CG290" si="4410">Y290/Y312</f>
        <v>3.0358449158741769E-2</v>
      </c>
      <c r="CH290" s="131">
        <f t="shared" ref="CH290" si="4411">Z290/Z312</f>
        <v>5.1309707241910633E-2</v>
      </c>
      <c r="CI290" s="129">
        <f t="shared" ref="CI290" si="4412">AA290/AA312</f>
        <v>2.9809961495466403E-2</v>
      </c>
      <c r="CJ290" s="135">
        <f t="shared" ref="CJ290" si="4413">AB290/AB312</f>
        <v>4.3435108083102025E-2</v>
      </c>
      <c r="CK290" s="136">
        <f t="shared" ref="CK290" si="4414">AC290/AC312</f>
        <v>2.2420390755381738E-2</v>
      </c>
    </row>
    <row r="291" spans="1:89" ht="15" thickTop="1" thickBot="1" x14ac:dyDescent="0.2">
      <c r="A291" s="137" t="s">
        <v>19</v>
      </c>
      <c r="B291" s="189">
        <v>576</v>
      </c>
      <c r="C291" s="190">
        <v>125</v>
      </c>
      <c r="D291" s="191">
        <v>225</v>
      </c>
      <c r="E291" s="192">
        <v>141</v>
      </c>
      <c r="F291" s="189">
        <v>318</v>
      </c>
      <c r="G291" s="193">
        <v>184</v>
      </c>
      <c r="H291" s="191">
        <v>367</v>
      </c>
      <c r="I291" s="192">
        <v>372</v>
      </c>
      <c r="J291" s="189">
        <v>66</v>
      </c>
      <c r="K291" s="193">
        <v>148</v>
      </c>
      <c r="L291" s="191">
        <v>176</v>
      </c>
      <c r="M291" s="189">
        <v>246</v>
      </c>
      <c r="N291" s="194">
        <v>433</v>
      </c>
      <c r="O291" s="195">
        <v>441</v>
      </c>
      <c r="P291" s="189">
        <v>306</v>
      </c>
      <c r="Q291" s="193">
        <v>177</v>
      </c>
      <c r="R291" s="191">
        <v>322</v>
      </c>
      <c r="S291" s="192">
        <v>161</v>
      </c>
      <c r="T291" s="189">
        <v>40</v>
      </c>
      <c r="U291" s="193">
        <v>77</v>
      </c>
      <c r="V291" s="191">
        <v>189</v>
      </c>
      <c r="W291" s="192">
        <v>217</v>
      </c>
      <c r="X291" s="189">
        <v>189</v>
      </c>
      <c r="Y291" s="193">
        <v>143</v>
      </c>
      <c r="Z291" s="191">
        <v>481</v>
      </c>
      <c r="AA291" s="189">
        <v>374</v>
      </c>
      <c r="AB291" s="172">
        <f t="shared" si="4359"/>
        <v>3688</v>
      </c>
      <c r="AC291" s="173">
        <f t="shared" si="4360"/>
        <v>2806</v>
      </c>
      <c r="AE291" s="269" t="s">
        <v>13</v>
      </c>
      <c r="AF291" s="20">
        <f t="shared" ref="AF291:BG291" si="4415">SUM(AF288:AF290)</f>
        <v>1066</v>
      </c>
      <c r="AG291" s="21">
        <f t="shared" si="4415"/>
        <v>762</v>
      </c>
      <c r="AH291" s="20">
        <f t="shared" si="4415"/>
        <v>532</v>
      </c>
      <c r="AI291" s="21">
        <f t="shared" si="4415"/>
        <v>492</v>
      </c>
      <c r="AJ291" s="20">
        <f t="shared" si="4415"/>
        <v>795</v>
      </c>
      <c r="AK291" s="21">
        <f t="shared" si="4415"/>
        <v>547</v>
      </c>
      <c r="AL291" s="20">
        <f t="shared" si="4415"/>
        <v>1328</v>
      </c>
      <c r="AM291" s="21">
        <f t="shared" si="4415"/>
        <v>937</v>
      </c>
      <c r="AN291" s="20">
        <f t="shared" si="4415"/>
        <v>203</v>
      </c>
      <c r="AO291" s="21">
        <f t="shared" si="4415"/>
        <v>310</v>
      </c>
      <c r="AP291" s="20">
        <f t="shared" si="4415"/>
        <v>352</v>
      </c>
      <c r="AQ291" s="21">
        <f t="shared" si="4415"/>
        <v>782</v>
      </c>
      <c r="AR291" s="20">
        <f t="shared" si="4415"/>
        <v>1019</v>
      </c>
      <c r="AS291" s="21">
        <f t="shared" si="4415"/>
        <v>1322</v>
      </c>
      <c r="AT291" s="20">
        <f t="shared" si="4415"/>
        <v>731</v>
      </c>
      <c r="AU291" s="21">
        <f t="shared" si="4415"/>
        <v>641</v>
      </c>
      <c r="AV291" s="20">
        <f t="shared" si="4415"/>
        <v>769</v>
      </c>
      <c r="AW291" s="21">
        <f t="shared" si="4415"/>
        <v>534</v>
      </c>
      <c r="AX291" s="20">
        <f t="shared" si="4415"/>
        <v>152</v>
      </c>
      <c r="AY291" s="21">
        <f t="shared" si="4415"/>
        <v>279</v>
      </c>
      <c r="AZ291" s="20">
        <f t="shared" si="4415"/>
        <v>471</v>
      </c>
      <c r="BA291" s="21">
        <f t="shared" si="4415"/>
        <v>807</v>
      </c>
      <c r="BB291" s="20">
        <f t="shared" si="4415"/>
        <v>550</v>
      </c>
      <c r="BC291" s="21">
        <f t="shared" si="4415"/>
        <v>582</v>
      </c>
      <c r="BD291" s="20">
        <f t="shared" si="4415"/>
        <v>907</v>
      </c>
      <c r="BE291" s="21">
        <f t="shared" si="4415"/>
        <v>892</v>
      </c>
      <c r="BF291" s="174">
        <f t="shared" si="4415"/>
        <v>8875</v>
      </c>
      <c r="BG291" s="175">
        <f t="shared" si="4415"/>
        <v>8887</v>
      </c>
      <c r="BI291" s="137" t="s">
        <v>19</v>
      </c>
      <c r="BJ291" s="129">
        <f>B291/B312</f>
        <v>0.10121244069583553</v>
      </c>
      <c r="BK291" s="130">
        <f t="shared" ref="BK291" si="4416">C291/C312</f>
        <v>2.1352921079603689E-2</v>
      </c>
      <c r="BL291" s="131">
        <f t="shared" ref="BL291" si="4417">D291/D312</f>
        <v>7.1862024912168643E-2</v>
      </c>
      <c r="BM291" s="132">
        <f t="shared" ref="BM291" si="4418">E291/E312</f>
        <v>3.6766623207301175E-2</v>
      </c>
      <c r="BN291" s="129">
        <f t="shared" ref="BN291" si="4419">F291/F312</f>
        <v>6.3057703747769187E-2</v>
      </c>
      <c r="BO291" s="130">
        <f t="shared" ref="BO291" si="4420">G291/G312</f>
        <v>4.0916166333110966E-2</v>
      </c>
      <c r="BP291" s="131">
        <f t="shared" ref="BP291" si="4421">H291/H312</f>
        <v>4.5314236325472282E-2</v>
      </c>
      <c r="BQ291" s="132">
        <f t="shared" ref="BQ291" si="4422">I291/I312</f>
        <v>4.7796479506616987E-2</v>
      </c>
      <c r="BR291" s="129">
        <f t="shared" ref="BR291" si="4423">J291/J312</f>
        <v>3.8938053097345132E-2</v>
      </c>
      <c r="BS291" s="130">
        <f t="shared" ref="BS291" si="4424">K291/K312</f>
        <v>0.10306406685236769</v>
      </c>
      <c r="BT291" s="131">
        <f t="shared" ref="BT291" si="4425">L291/L312</f>
        <v>4.7969473971109296E-2</v>
      </c>
      <c r="BU291" s="129">
        <f t="shared" ref="BU291" si="4426">M291/M312</f>
        <v>6.9393511988716503E-2</v>
      </c>
      <c r="BV291" s="133">
        <f t="shared" ref="BV291" si="4427">N291/N312</f>
        <v>6.0601819454163749E-2</v>
      </c>
      <c r="BW291" s="134">
        <f t="shared" ref="BW291" si="4428">O291/O312</f>
        <v>6.0886373049841229E-2</v>
      </c>
      <c r="BX291" s="129">
        <f t="shared" ref="BX291" si="4429">P291/P312</f>
        <v>7.1983062808750886E-2</v>
      </c>
      <c r="BY291" s="130">
        <f t="shared" ref="BY291" si="4430">Q291/Q312</f>
        <v>4.4084682440846824E-2</v>
      </c>
      <c r="BZ291" s="131">
        <f t="shared" ref="BZ291" si="4431">R291/R312</f>
        <v>6.8906484057350739E-2</v>
      </c>
      <c r="CA291" s="132">
        <f t="shared" ref="CA291" si="4432">S291/S312</f>
        <v>3.3298862461220269E-2</v>
      </c>
      <c r="CB291" s="129">
        <f t="shared" ref="CB291" si="4433">T291/T312</f>
        <v>3.2467532467532464E-2</v>
      </c>
      <c r="CC291" s="130">
        <f t="shared" ref="CC291" si="4434">U291/U312</f>
        <v>8.2795698924731181E-2</v>
      </c>
      <c r="CD291" s="131">
        <f t="shared" ref="CD291" si="4435">V291/V312</f>
        <v>3.9366798583628411E-2</v>
      </c>
      <c r="CE291" s="132">
        <f t="shared" ref="CE291" si="4436">W291/W312</f>
        <v>4.7556432171816786E-2</v>
      </c>
      <c r="CF291" s="129">
        <f t="shared" ref="CF291" si="4437">X291/X312</f>
        <v>5.3617021276595747E-2</v>
      </c>
      <c r="CG291" s="130">
        <f t="shared" ref="CG291" si="4438">Y291/Y312</f>
        <v>5.2304316020482806E-2</v>
      </c>
      <c r="CH291" s="131">
        <f t="shared" ref="CH291" si="4439">Z291/Z312</f>
        <v>7.4114021571648689E-2</v>
      </c>
      <c r="CI291" s="129">
        <f t="shared" ref="CI291" si="4440">AA291/AA312</f>
        <v>4.6453856663768479E-2</v>
      </c>
      <c r="CJ291" s="135">
        <f t="shared" ref="CJ291" si="4441">AB291/AB312</f>
        <v>6.2040541677180587E-2</v>
      </c>
      <c r="CK291" s="136">
        <f t="shared" ref="CK291" si="4442">AC291/AC312</f>
        <v>4.7301967262858007E-2</v>
      </c>
    </row>
    <row r="292" spans="1:89" ht="14" thickTop="1" x14ac:dyDescent="0.15">
      <c r="A292" s="146" t="s">
        <v>20</v>
      </c>
      <c r="B292" s="196">
        <v>557</v>
      </c>
      <c r="C292" s="197">
        <v>325</v>
      </c>
      <c r="D292" s="198">
        <v>254</v>
      </c>
      <c r="E292" s="199">
        <v>254</v>
      </c>
      <c r="F292" s="196">
        <v>391</v>
      </c>
      <c r="G292" s="200">
        <v>273</v>
      </c>
      <c r="H292" s="198">
        <v>684</v>
      </c>
      <c r="I292" s="199">
        <v>473</v>
      </c>
      <c r="J292" s="196">
        <v>97</v>
      </c>
      <c r="K292" s="200">
        <v>147</v>
      </c>
      <c r="L292" s="198">
        <v>180</v>
      </c>
      <c r="M292" s="196">
        <v>391</v>
      </c>
      <c r="N292" s="201">
        <v>511</v>
      </c>
      <c r="O292" s="202">
        <v>651</v>
      </c>
      <c r="P292" s="196">
        <v>371</v>
      </c>
      <c r="Q292" s="200">
        <v>349</v>
      </c>
      <c r="R292" s="198">
        <v>333</v>
      </c>
      <c r="S292" s="199">
        <v>293</v>
      </c>
      <c r="T292" s="196">
        <v>94</v>
      </c>
      <c r="U292" s="200">
        <v>138</v>
      </c>
      <c r="V292" s="198">
        <v>251</v>
      </c>
      <c r="W292" s="199">
        <v>415</v>
      </c>
      <c r="X292" s="196">
        <v>295</v>
      </c>
      <c r="Y292" s="200">
        <v>337</v>
      </c>
      <c r="Z292" s="198">
        <v>470</v>
      </c>
      <c r="AA292" s="196">
        <v>444</v>
      </c>
      <c r="AB292" s="172">
        <f t="shared" si="4359"/>
        <v>4488</v>
      </c>
      <c r="AC292" s="173">
        <f t="shared" si="4360"/>
        <v>4490</v>
      </c>
      <c r="BI292" s="146" t="s">
        <v>20</v>
      </c>
      <c r="BJ292" s="129">
        <f>B292/B312</f>
        <v>9.7873835881215954E-2</v>
      </c>
      <c r="BK292" s="130">
        <f t="shared" ref="BK292" si="4443">C292/C312</f>
        <v>5.5517594806969592E-2</v>
      </c>
      <c r="BL292" s="131">
        <f t="shared" ref="BL292" si="4444">D292/D312</f>
        <v>8.1124241456403706E-2</v>
      </c>
      <c r="BM292" s="132">
        <f t="shared" ref="BM292" si="4445">E292/E312</f>
        <v>6.6232073011734033E-2</v>
      </c>
      <c r="BN292" s="129">
        <f t="shared" ref="BN292" si="4446">F292/F312</f>
        <v>7.7533214356533806E-2</v>
      </c>
      <c r="BO292" s="130">
        <f t="shared" ref="BO292" si="4447">G292/G312</f>
        <v>6.0707138092061373E-2</v>
      </c>
      <c r="BP292" s="131">
        <f t="shared" ref="BP292" si="4448">H292/H312</f>
        <v>8.445487097172491E-2</v>
      </c>
      <c r="BQ292" s="132">
        <f t="shared" ref="BQ292" si="4449">I292/I312</f>
        <v>6.0773480662983423E-2</v>
      </c>
      <c r="BR292" s="129">
        <f t="shared" ref="BR292" si="4450">J292/J312</f>
        <v>5.7227138643067846E-2</v>
      </c>
      <c r="BS292" s="130">
        <f t="shared" ref="BS292" si="4451">K292/K312</f>
        <v>0.10236768802228412</v>
      </c>
      <c r="BT292" s="131">
        <f t="shared" ref="BT292" si="4452">L292/L312</f>
        <v>4.9059689288634509E-2</v>
      </c>
      <c r="BU292" s="129">
        <f t="shared" ref="BU292" si="4453">M292/M312</f>
        <v>0.11029619181946404</v>
      </c>
      <c r="BV292" s="133">
        <f t="shared" ref="BV292" si="4454">N292/N312</f>
        <v>7.1518544436668996E-2</v>
      </c>
      <c r="BW292" s="134">
        <f t="shared" ref="BW292" si="4455">O292/O312</f>
        <v>8.9879884025956092E-2</v>
      </c>
      <c r="BX292" s="129">
        <f t="shared" ref="BX292" si="4456">P292/P312</f>
        <v>8.7273582686426723E-2</v>
      </c>
      <c r="BY292" s="130">
        <f t="shared" ref="BY292" si="4457">Q292/Q312</f>
        <v>8.6924034869240344E-2</v>
      </c>
      <c r="BZ292" s="131">
        <f t="shared" ref="BZ292" si="4458">R292/R312</f>
        <v>7.1260432270490046E-2</v>
      </c>
      <c r="CA292" s="132">
        <f t="shared" ref="CA292" si="4459">S292/S312</f>
        <v>6.0599793174767325E-2</v>
      </c>
      <c r="CB292" s="129">
        <f t="shared" ref="CB292" si="4460">T292/T312</f>
        <v>7.6298701298701296E-2</v>
      </c>
      <c r="CC292" s="130">
        <f t="shared" ref="CC292" si="4461">U292/U312</f>
        <v>0.14838709677419354</v>
      </c>
      <c r="CD292" s="131">
        <f t="shared" ref="CD292" si="4462">V292/V312</f>
        <v>5.2280774838575295E-2</v>
      </c>
      <c r="CE292" s="132">
        <f t="shared" ref="CE292" si="4463">W292/W312</f>
        <v>9.0948937102783262E-2</v>
      </c>
      <c r="CF292" s="129">
        <f t="shared" ref="CF292" si="4464">X292/X312</f>
        <v>8.3687943262411343E-2</v>
      </c>
      <c r="CG292" s="130">
        <f t="shared" ref="CG292" si="4465">Y292/Y312</f>
        <v>0.1232626188734455</v>
      </c>
      <c r="CH292" s="131">
        <f t="shared" ref="CH292" si="4466">Z292/Z312</f>
        <v>7.24191063174114E-2</v>
      </c>
      <c r="CI292" s="129">
        <f t="shared" ref="CI292" si="4467">AA292/AA312</f>
        <v>5.5148428766612842E-2</v>
      </c>
      <c r="CJ292" s="135">
        <f t="shared" ref="CJ292" si="4468">AB292/AB312</f>
        <v>7.5498359828412825E-2</v>
      </c>
      <c r="CK292" s="136">
        <f t="shared" ref="CK292" si="4469">AC292/AC312</f>
        <v>7.5689890595236092E-2</v>
      </c>
    </row>
    <row r="293" spans="1:89" ht="14" thickBot="1" x14ac:dyDescent="0.2">
      <c r="A293" s="137" t="s">
        <v>21</v>
      </c>
      <c r="B293" s="189">
        <v>509</v>
      </c>
      <c r="C293" s="190">
        <v>437</v>
      </c>
      <c r="D293" s="191">
        <v>278</v>
      </c>
      <c r="E293" s="192">
        <v>238</v>
      </c>
      <c r="F293" s="189">
        <v>404</v>
      </c>
      <c r="G293" s="193">
        <v>274</v>
      </c>
      <c r="H293" s="191">
        <v>644</v>
      </c>
      <c r="I293" s="192">
        <v>464</v>
      </c>
      <c r="J293" s="189">
        <v>106</v>
      </c>
      <c r="K293" s="193">
        <v>163</v>
      </c>
      <c r="L293" s="191">
        <v>172</v>
      </c>
      <c r="M293" s="189">
        <v>391</v>
      </c>
      <c r="N293" s="194">
        <v>508</v>
      </c>
      <c r="O293" s="195">
        <v>671</v>
      </c>
      <c r="P293" s="189">
        <v>360</v>
      </c>
      <c r="Q293" s="193">
        <v>292</v>
      </c>
      <c r="R293" s="191">
        <v>436</v>
      </c>
      <c r="S293" s="192">
        <v>241</v>
      </c>
      <c r="T293" s="189">
        <v>58</v>
      </c>
      <c r="U293" s="193">
        <v>141</v>
      </c>
      <c r="V293" s="191">
        <v>220</v>
      </c>
      <c r="W293" s="192">
        <v>392</v>
      </c>
      <c r="X293" s="189">
        <v>255</v>
      </c>
      <c r="Y293" s="193">
        <v>245</v>
      </c>
      <c r="Z293" s="191">
        <v>437</v>
      </c>
      <c r="AA293" s="189">
        <v>448</v>
      </c>
      <c r="AB293" s="172">
        <f t="shared" si="4359"/>
        <v>4387</v>
      </c>
      <c r="AC293" s="173">
        <f t="shared" si="4360"/>
        <v>4397</v>
      </c>
      <c r="AE293" s="272" t="s">
        <v>85</v>
      </c>
      <c r="BI293" s="137" t="s">
        <v>21</v>
      </c>
      <c r="BJ293" s="129">
        <f>B293/B312</f>
        <v>8.9439465823229661E-2</v>
      </c>
      <c r="BK293" s="130">
        <f t="shared" ref="BK293" si="4470">C293/C312</f>
        <v>7.4649812094294499E-2</v>
      </c>
      <c r="BL293" s="131">
        <f t="shared" ref="BL293" si="4471">D293/D312</f>
        <v>8.8789524113701696E-2</v>
      </c>
      <c r="BM293" s="132">
        <f t="shared" ref="BM293" si="4472">E293/E312</f>
        <v>6.2059973924380701E-2</v>
      </c>
      <c r="BN293" s="129">
        <f t="shared" ref="BN293" si="4473">F293/F312</f>
        <v>8.0111045012889154E-2</v>
      </c>
      <c r="BO293" s="130">
        <f t="shared" ref="BO293" si="4474">G293/G312</f>
        <v>6.0929508561263064E-2</v>
      </c>
      <c r="BP293" s="131">
        <f t="shared" ref="BP293" si="4475">H293/H312</f>
        <v>7.9515989628349174E-2</v>
      </c>
      <c r="BQ293" s="132">
        <f t="shared" ref="BQ293" si="4476">I293/I312</f>
        <v>5.9617114223307205E-2</v>
      </c>
      <c r="BR293" s="129">
        <f t="shared" ref="BR293" si="4477">J293/J312</f>
        <v>6.2536873156342182E-2</v>
      </c>
      <c r="BS293" s="130">
        <f t="shared" ref="BS293" si="4478">K293/K312</f>
        <v>0.11350974930362116</v>
      </c>
      <c r="BT293" s="131">
        <f t="shared" ref="BT293" si="4479">L293/L312</f>
        <v>4.6879258653584083E-2</v>
      </c>
      <c r="BU293" s="129">
        <f t="shared" ref="BU293" si="4480">M293/M312</f>
        <v>0.11029619181946404</v>
      </c>
      <c r="BV293" s="133">
        <f t="shared" ref="BV293" si="4481">N293/N312</f>
        <v>7.1098670398880334E-2</v>
      </c>
      <c r="BW293" s="134">
        <f t="shared" ref="BW293" si="4482">O293/O312</f>
        <v>9.2641170785586077E-2</v>
      </c>
      <c r="BX293" s="129">
        <f t="shared" ref="BX293" si="4483">P293/P312</f>
        <v>8.4685956245589278E-2</v>
      </c>
      <c r="BY293" s="130">
        <f t="shared" ref="BY293" si="4484">Q293/Q312</f>
        <v>7.2727272727272724E-2</v>
      </c>
      <c r="BZ293" s="131">
        <f t="shared" ref="BZ293" si="4485">R293/R312</f>
        <v>9.3301947357158146E-2</v>
      </c>
      <c r="CA293" s="132">
        <f t="shared" ref="CA293" si="4486">S293/S312</f>
        <v>4.9844881075491211E-2</v>
      </c>
      <c r="CB293" s="129">
        <f t="shared" ref="CB293" si="4487">T293/T312</f>
        <v>4.707792207792208E-2</v>
      </c>
      <c r="CC293" s="130">
        <f t="shared" ref="CC293" si="4488">U293/U312</f>
        <v>0.15161290322580645</v>
      </c>
      <c r="CD293" s="131">
        <f t="shared" ref="CD293" si="4489">V293/V312</f>
        <v>4.5823786711101856E-2</v>
      </c>
      <c r="CE293" s="132">
        <f t="shared" ref="CE293" si="4490">W293/W312</f>
        <v>8.5908393600701294E-2</v>
      </c>
      <c r="CF293" s="129">
        <f t="shared" ref="CF293" si="4491">X293/X312</f>
        <v>7.2340425531914887E-2</v>
      </c>
      <c r="CG293" s="130">
        <f t="shared" ref="CG293" si="4492">Y293/Y312</f>
        <v>8.9612289685442575E-2</v>
      </c>
      <c r="CH293" s="131">
        <f t="shared" ref="CH293" si="4493">Z293/Z312</f>
        <v>6.7334360554699532E-2</v>
      </c>
      <c r="CI293" s="129">
        <f t="shared" ref="CI293" si="4494">AA293/AA312</f>
        <v>5.5645261458203948E-2</v>
      </c>
      <c r="CJ293" s="135">
        <f t="shared" ref="CJ293" si="4495">AB293/AB312</f>
        <v>7.3799310286819755E-2</v>
      </c>
      <c r="CK293" s="136">
        <f t="shared" ref="CK293" si="4496">AC293/AC312</f>
        <v>7.4122148986025191E-2</v>
      </c>
    </row>
    <row r="294" spans="1:89" ht="15" thickTop="1" thickBot="1" x14ac:dyDescent="0.2">
      <c r="A294" s="146" t="s">
        <v>22</v>
      </c>
      <c r="B294" s="196">
        <v>419</v>
      </c>
      <c r="C294" s="197">
        <v>473</v>
      </c>
      <c r="D294" s="198">
        <v>275</v>
      </c>
      <c r="E294" s="199">
        <v>207</v>
      </c>
      <c r="F294" s="196">
        <v>312</v>
      </c>
      <c r="G294" s="200">
        <v>172</v>
      </c>
      <c r="H294" s="198">
        <v>568</v>
      </c>
      <c r="I294" s="199">
        <v>490</v>
      </c>
      <c r="J294" s="196">
        <v>96</v>
      </c>
      <c r="K294" s="200">
        <v>163</v>
      </c>
      <c r="L294" s="198">
        <v>145</v>
      </c>
      <c r="M294" s="196">
        <v>378</v>
      </c>
      <c r="N294" s="201">
        <v>483</v>
      </c>
      <c r="O294" s="202">
        <v>681</v>
      </c>
      <c r="P294" s="196">
        <v>346</v>
      </c>
      <c r="Q294" s="200">
        <v>253</v>
      </c>
      <c r="R294" s="198">
        <v>449</v>
      </c>
      <c r="S294" s="199">
        <v>298</v>
      </c>
      <c r="T294" s="196">
        <v>64</v>
      </c>
      <c r="U294" s="200">
        <v>85</v>
      </c>
      <c r="V294" s="198">
        <v>240</v>
      </c>
      <c r="W294" s="199">
        <v>488</v>
      </c>
      <c r="X294" s="196">
        <v>229</v>
      </c>
      <c r="Y294" s="200">
        <v>236</v>
      </c>
      <c r="Z294" s="198">
        <v>420</v>
      </c>
      <c r="AA294" s="196">
        <v>480</v>
      </c>
      <c r="AB294" s="172">
        <f t="shared" si="4359"/>
        <v>4046</v>
      </c>
      <c r="AC294" s="173">
        <f t="shared" si="4360"/>
        <v>4404</v>
      </c>
      <c r="AE294" s="292" t="s">
        <v>0</v>
      </c>
      <c r="AF294" s="294" t="s">
        <v>1</v>
      </c>
      <c r="AG294" s="295"/>
      <c r="AH294" s="294" t="s">
        <v>2</v>
      </c>
      <c r="AI294" s="295"/>
      <c r="AJ294" s="294" t="s">
        <v>3</v>
      </c>
      <c r="AK294" s="295"/>
      <c r="AL294" s="294" t="s">
        <v>4</v>
      </c>
      <c r="AM294" s="295"/>
      <c r="AN294" s="294" t="s">
        <v>5</v>
      </c>
      <c r="AO294" s="295"/>
      <c r="AP294" s="294" t="s">
        <v>6</v>
      </c>
      <c r="AQ294" s="295"/>
      <c r="AR294" s="294" t="s">
        <v>7</v>
      </c>
      <c r="AS294" s="295"/>
      <c r="AT294" s="294" t="s">
        <v>8</v>
      </c>
      <c r="AU294" s="295"/>
      <c r="AV294" s="294" t="s">
        <v>9</v>
      </c>
      <c r="AW294" s="295"/>
      <c r="AX294" s="294" t="s">
        <v>10</v>
      </c>
      <c r="AY294" s="295"/>
      <c r="AZ294" s="294" t="s">
        <v>11</v>
      </c>
      <c r="BA294" s="295"/>
      <c r="BB294" s="294" t="s">
        <v>12</v>
      </c>
      <c r="BC294" s="295"/>
      <c r="BD294" s="297" t="s">
        <v>40</v>
      </c>
      <c r="BE294" s="298"/>
      <c r="BF294" s="299" t="s">
        <v>41</v>
      </c>
      <c r="BG294" s="300"/>
      <c r="BI294" s="146" t="s">
        <v>22</v>
      </c>
      <c r="BJ294" s="129">
        <f>B294/B312</f>
        <v>7.3625021964505363E-2</v>
      </c>
      <c r="BK294" s="130">
        <f t="shared" ref="BK294" si="4497">C294/C312</f>
        <v>8.0799453365220361E-2</v>
      </c>
      <c r="BL294" s="131">
        <f t="shared" ref="BL294" si="4498">D294/D312</f>
        <v>8.783136378153944E-2</v>
      </c>
      <c r="BM294" s="132">
        <f t="shared" ref="BM294" si="4499">E294/E312</f>
        <v>5.3976531942633639E-2</v>
      </c>
      <c r="BN294" s="129">
        <f t="shared" ref="BN294" si="4500">F294/F312</f>
        <v>6.1867935752528254E-2</v>
      </c>
      <c r="BO294" s="130">
        <f t="shared" ref="BO294" si="4501">G294/G312</f>
        <v>3.8247720702690682E-2</v>
      </c>
      <c r="BP294" s="131">
        <f t="shared" ref="BP294" si="4502">H294/H312</f>
        <v>7.0132115075935295E-2</v>
      </c>
      <c r="BQ294" s="132">
        <f t="shared" ref="BQ294" si="4503">I294/I312</f>
        <v>6.2957728382371833E-2</v>
      </c>
      <c r="BR294" s="129">
        <f t="shared" ref="BR294" si="4504">J294/J312</f>
        <v>5.663716814159292E-2</v>
      </c>
      <c r="BS294" s="130">
        <f t="shared" ref="BS294" si="4505">K294/K312</f>
        <v>0.11350974930362116</v>
      </c>
      <c r="BT294" s="131">
        <f t="shared" ref="BT294" si="4506">L294/L312</f>
        <v>3.9520305260288907E-2</v>
      </c>
      <c r="BU294" s="129">
        <f t="shared" ref="BU294" si="4507">M294/M312</f>
        <v>0.10662905500705219</v>
      </c>
      <c r="BV294" s="133">
        <f t="shared" ref="BV294" si="4508">N294/N312</f>
        <v>6.7599720083974801E-2</v>
      </c>
      <c r="BW294" s="134">
        <f t="shared" ref="BW294" si="4509">O294/O312</f>
        <v>9.4021814165401077E-2</v>
      </c>
      <c r="BX294" s="129">
        <f t="shared" ref="BX294" si="4510">P294/P312</f>
        <v>8.1392613502705241E-2</v>
      </c>
      <c r="BY294" s="130">
        <f t="shared" ref="BY294" si="4511">Q294/Q312</f>
        <v>6.3013698630136991E-2</v>
      </c>
      <c r="BZ294" s="131">
        <f t="shared" ref="BZ294" si="4512">R294/R312</f>
        <v>9.6083886154504597E-2</v>
      </c>
      <c r="CA294" s="132">
        <f t="shared" ref="CA294" si="4513">S294/S312</f>
        <v>6.1633919338159253E-2</v>
      </c>
      <c r="CB294" s="129">
        <f t="shared" ref="CB294" si="4514">T294/T312</f>
        <v>5.1948051948051951E-2</v>
      </c>
      <c r="CC294" s="130">
        <f t="shared" ref="CC294" si="4515">U294/U312</f>
        <v>9.1397849462365593E-2</v>
      </c>
      <c r="CD294" s="131">
        <f t="shared" ref="CD294" si="4516">V294/V312</f>
        <v>4.9989585503020205E-2</v>
      </c>
      <c r="CE294" s="132">
        <f t="shared" ref="CE294" si="4517">W294/W312</f>
        <v>0.1069471838702608</v>
      </c>
      <c r="CF294" s="129">
        <f t="shared" ref="CF294" si="4518">X294/X312</f>
        <v>6.4964539007092204E-2</v>
      </c>
      <c r="CG294" s="130">
        <f t="shared" ref="CG294" si="4519">Y294/Y312</f>
        <v>8.6320409656181415E-2</v>
      </c>
      <c r="CH294" s="131">
        <f t="shared" ref="CH294" si="4520">Z294/Z312</f>
        <v>6.4714946070878271E-2</v>
      </c>
      <c r="CI294" s="129">
        <f t="shared" ref="CI294" si="4521">AA294/AA312</f>
        <v>5.9619922990932807E-2</v>
      </c>
      <c r="CJ294" s="135">
        <f t="shared" ref="CJ294" si="4522">AB294/AB312</f>
        <v>6.8062915299857016E-2</v>
      </c>
      <c r="CK294" s="136">
        <f t="shared" ref="CK294" si="4523">AC294/AC312</f>
        <v>7.4240151042632457E-2</v>
      </c>
    </row>
    <row r="295" spans="1:89" ht="15" thickTop="1" thickBot="1" x14ac:dyDescent="0.2">
      <c r="A295" s="137" t="s">
        <v>23</v>
      </c>
      <c r="B295" s="189">
        <v>357</v>
      </c>
      <c r="C295" s="190">
        <v>320</v>
      </c>
      <c r="D295" s="191">
        <v>231</v>
      </c>
      <c r="E295" s="192">
        <v>191</v>
      </c>
      <c r="F295" s="189">
        <v>390</v>
      </c>
      <c r="G295" s="193">
        <v>169</v>
      </c>
      <c r="H295" s="191">
        <v>449</v>
      </c>
      <c r="I295" s="192">
        <v>525</v>
      </c>
      <c r="J295" s="189">
        <v>113</v>
      </c>
      <c r="K295" s="193">
        <v>157</v>
      </c>
      <c r="L295" s="191">
        <v>162</v>
      </c>
      <c r="M295" s="189">
        <v>374</v>
      </c>
      <c r="N295" s="194">
        <v>359</v>
      </c>
      <c r="O295" s="195">
        <v>614</v>
      </c>
      <c r="P295" s="189">
        <v>242</v>
      </c>
      <c r="Q295" s="193">
        <v>241</v>
      </c>
      <c r="R295" s="191">
        <v>398</v>
      </c>
      <c r="S295" s="192">
        <v>282</v>
      </c>
      <c r="T295" s="189">
        <v>99</v>
      </c>
      <c r="U295" s="193">
        <v>59</v>
      </c>
      <c r="V295" s="191">
        <v>194</v>
      </c>
      <c r="W295" s="192">
        <v>437</v>
      </c>
      <c r="X295" s="189">
        <v>198</v>
      </c>
      <c r="Y295" s="193">
        <v>150</v>
      </c>
      <c r="Z295" s="191">
        <v>389</v>
      </c>
      <c r="AA295" s="189">
        <v>488</v>
      </c>
      <c r="AB295" s="172">
        <f t="shared" si="4359"/>
        <v>3581</v>
      </c>
      <c r="AC295" s="173">
        <f t="shared" si="4360"/>
        <v>4007</v>
      </c>
      <c r="AE295" s="293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6.273062730627306E-2</v>
      </c>
      <c r="BK295" s="130">
        <f t="shared" ref="BK295" si="4524">C295/C312</f>
        <v>5.4663477963785449E-2</v>
      </c>
      <c r="BL295" s="131">
        <f t="shared" ref="BL295" si="4525">D295/D312</f>
        <v>7.377834557649314E-2</v>
      </c>
      <c r="BM295" s="132">
        <f t="shared" ref="BM295" si="4526">E295/E312</f>
        <v>4.9804432855280314E-2</v>
      </c>
      <c r="BN295" s="129">
        <f t="shared" ref="BN295" si="4527">F295/F312</f>
        <v>7.7334919690660323E-2</v>
      </c>
      <c r="BO295" s="130">
        <f t="shared" ref="BO295" si="4528">G295/G312</f>
        <v>3.758060929508561E-2</v>
      </c>
      <c r="BP295" s="131">
        <f t="shared" ref="BP295" si="4529">H295/H312</f>
        <v>5.5438943079392518E-2</v>
      </c>
      <c r="BQ295" s="132">
        <f t="shared" ref="BQ295" si="4530">I295/I312</f>
        <v>6.7454708981112679E-2</v>
      </c>
      <c r="BR295" s="129">
        <f t="shared" ref="BR295" si="4531">J295/J312</f>
        <v>6.6666666666666666E-2</v>
      </c>
      <c r="BS295" s="130">
        <f t="shared" ref="BS295" si="4532">K295/K312</f>
        <v>0.10933147632311978</v>
      </c>
      <c r="BT295" s="131">
        <f t="shared" ref="BT295" si="4533">L295/L312</f>
        <v>4.4153720359771054E-2</v>
      </c>
      <c r="BU295" s="129">
        <f t="shared" ref="BU295" si="4534">M295/M312</f>
        <v>0.10550070521861778</v>
      </c>
      <c r="BV295" s="133">
        <f t="shared" ref="BV295" si="4535">N295/N312</f>
        <v>5.024492652204339E-2</v>
      </c>
      <c r="BW295" s="134">
        <f t="shared" ref="BW295" si="4536">O295/O312</f>
        <v>8.4771503520640612E-2</v>
      </c>
      <c r="BX295" s="129">
        <f t="shared" ref="BX295" si="4537">P295/P312</f>
        <v>5.6927781698423899E-2</v>
      </c>
      <c r="BY295" s="130">
        <f t="shared" ref="BY295" si="4538">Q295/Q312</f>
        <v>6.0024906600249069E-2</v>
      </c>
      <c r="BZ295" s="131">
        <f t="shared" ref="BZ295" si="4539">R295/R312</f>
        <v>8.5170126257222339E-2</v>
      </c>
      <c r="CA295" s="132">
        <f t="shared" ref="CA295" si="4540">S295/S312</f>
        <v>5.832471561530507E-2</v>
      </c>
      <c r="CB295" s="129">
        <f t="shared" ref="CB295" si="4541">T295/T312</f>
        <v>8.0357142857142863E-2</v>
      </c>
      <c r="CC295" s="130">
        <f t="shared" ref="CC295" si="4542">U295/U312</f>
        <v>6.3440860215053768E-2</v>
      </c>
      <c r="CD295" s="131">
        <f t="shared" ref="CD295" si="4543">V295/V312</f>
        <v>4.0408248281608002E-2</v>
      </c>
      <c r="CE295" s="132">
        <f t="shared" ref="CE295" si="4544">W295/W312</f>
        <v>9.5770326539557304E-2</v>
      </c>
      <c r="CF295" s="129">
        <f t="shared" ref="CF295" si="4545">X295/X312</f>
        <v>5.6170212765957447E-2</v>
      </c>
      <c r="CG295" s="130">
        <f t="shared" ref="CG295" si="4546">Y295/Y312</f>
        <v>5.4864667154352599E-2</v>
      </c>
      <c r="CH295" s="131">
        <f t="shared" ref="CH295" si="4547">Z295/Z312</f>
        <v>5.9938366718027734E-2</v>
      </c>
      <c r="CI295" s="129">
        <f t="shared" ref="CI295" si="4548">AA295/AA312</f>
        <v>6.061358837411502E-2</v>
      </c>
      <c r="CJ295" s="135">
        <f t="shared" ref="CJ295" si="4549">AB295/AB312</f>
        <v>6.0240558499453277E-2</v>
      </c>
      <c r="CK295" s="136">
        <f t="shared" ref="CK295" si="4550">AC295/AC312</f>
        <v>6.7547748689334303E-2</v>
      </c>
    </row>
    <row r="296" spans="1:89" ht="14" thickTop="1" x14ac:dyDescent="0.15">
      <c r="A296" s="146" t="s">
        <v>24</v>
      </c>
      <c r="B296" s="203">
        <v>277</v>
      </c>
      <c r="C296" s="197">
        <v>250</v>
      </c>
      <c r="D296" s="198">
        <v>219</v>
      </c>
      <c r="E296" s="199">
        <v>169</v>
      </c>
      <c r="F296" s="196">
        <v>343</v>
      </c>
      <c r="G296" s="200">
        <v>145</v>
      </c>
      <c r="H296" s="198">
        <v>364</v>
      </c>
      <c r="I296" s="199">
        <v>420</v>
      </c>
      <c r="J296" s="196">
        <v>114</v>
      </c>
      <c r="K296" s="200">
        <v>94</v>
      </c>
      <c r="L296" s="198">
        <v>164</v>
      </c>
      <c r="M296" s="196">
        <v>257</v>
      </c>
      <c r="N296" s="201">
        <v>378</v>
      </c>
      <c r="O296" s="204">
        <v>452</v>
      </c>
      <c r="P296" s="196">
        <v>229</v>
      </c>
      <c r="Q296" s="200">
        <v>191</v>
      </c>
      <c r="R296" s="198">
        <v>293</v>
      </c>
      <c r="S296" s="199">
        <v>295</v>
      </c>
      <c r="T296" s="196">
        <v>50</v>
      </c>
      <c r="U296" s="200">
        <v>75</v>
      </c>
      <c r="V296" s="198">
        <v>227</v>
      </c>
      <c r="W296" s="205">
        <v>314</v>
      </c>
      <c r="X296" s="196">
        <v>171</v>
      </c>
      <c r="Y296" s="200">
        <v>143</v>
      </c>
      <c r="Z296" s="198">
        <v>370</v>
      </c>
      <c r="AA296" s="196">
        <v>598</v>
      </c>
      <c r="AB296" s="172">
        <f t="shared" si="4359"/>
        <v>3199</v>
      </c>
      <c r="AC296" s="173">
        <f t="shared" si="4360"/>
        <v>3403</v>
      </c>
      <c r="AE296" s="275" t="str">
        <f>$AE$17</f>
        <v>17:00 - 17:59</v>
      </c>
      <c r="AF296" s="126">
        <f t="shared" ref="AF296:AU297" si="4551">SUMIF($A$9:$A$32,$AE296,B$288:B$311)</f>
        <v>380</v>
      </c>
      <c r="AG296" s="186">
        <f t="shared" si="4551"/>
        <v>504</v>
      </c>
      <c r="AH296" s="127">
        <f t="shared" si="4551"/>
        <v>219</v>
      </c>
      <c r="AI296" s="180">
        <f t="shared" si="4551"/>
        <v>270</v>
      </c>
      <c r="AJ296" s="126">
        <f t="shared" si="4551"/>
        <v>359</v>
      </c>
      <c r="AK296" s="128">
        <f t="shared" si="4551"/>
        <v>467</v>
      </c>
      <c r="AL296" s="127">
        <f t="shared" si="4551"/>
        <v>655</v>
      </c>
      <c r="AM296" s="180">
        <f t="shared" si="4551"/>
        <v>600</v>
      </c>
      <c r="AN296" s="126">
        <f t="shared" si="4551"/>
        <v>177</v>
      </c>
      <c r="AO296" s="128">
        <f t="shared" si="4551"/>
        <v>48</v>
      </c>
      <c r="AP296" s="127">
        <f t="shared" si="4551"/>
        <v>349</v>
      </c>
      <c r="AQ296" s="126">
        <f t="shared" si="4551"/>
        <v>144</v>
      </c>
      <c r="AR296" s="179">
        <f t="shared" si="4551"/>
        <v>502</v>
      </c>
      <c r="AS296" s="181">
        <f t="shared" si="4551"/>
        <v>445</v>
      </c>
      <c r="AT296" s="126">
        <f t="shared" si="4551"/>
        <v>325</v>
      </c>
      <c r="AU296" s="128">
        <f t="shared" si="4551"/>
        <v>259</v>
      </c>
      <c r="AV296" s="127">
        <f t="shared" ref="AP296:BE297" si="4552">SUMIF($A$9:$A$32,$AE296,R$288:R$311)</f>
        <v>341</v>
      </c>
      <c r="AW296" s="180">
        <f t="shared" si="4552"/>
        <v>417</v>
      </c>
      <c r="AX296" s="126">
        <f t="shared" si="4552"/>
        <v>168</v>
      </c>
      <c r="AY296" s="128">
        <f t="shared" si="4552"/>
        <v>29</v>
      </c>
      <c r="AZ296" s="127">
        <f t="shared" si="4552"/>
        <v>450</v>
      </c>
      <c r="BA296" s="180">
        <f t="shared" si="4552"/>
        <v>270</v>
      </c>
      <c r="BB296" s="126">
        <f t="shared" si="4552"/>
        <v>260</v>
      </c>
      <c r="BC296" s="128">
        <f t="shared" si="4552"/>
        <v>193</v>
      </c>
      <c r="BD296" s="184">
        <f t="shared" si="4552"/>
        <v>477</v>
      </c>
      <c r="BE296" s="185">
        <f t="shared" si="4552"/>
        <v>605</v>
      </c>
      <c r="BF296" s="170">
        <f>AF296+AH296+AJ296+AL296+AN296+AP296+AR296+AT296+AV296+AX296+AZ296+BB296+BD296</f>
        <v>4662</v>
      </c>
      <c r="BG296" s="171">
        <f>AG296+AI296+AK296+AM296+AO296+AQ296+AS296+AU296+AW296+AY296+BA296+BC296+BE296</f>
        <v>4251</v>
      </c>
      <c r="BI296" s="146" t="s">
        <v>24</v>
      </c>
      <c r="BJ296" s="129">
        <f>B296/B312</f>
        <v>4.8673343876295905E-2</v>
      </c>
      <c r="BK296" s="130">
        <f t="shared" ref="BK296" si="4553">C296/C312</f>
        <v>4.2705842159207377E-2</v>
      </c>
      <c r="BL296" s="131">
        <f t="shared" ref="BL296" si="4554">D296/D312</f>
        <v>6.9945704247844145E-2</v>
      </c>
      <c r="BM296" s="132">
        <f t="shared" ref="BM296" si="4555">E296/E312</f>
        <v>4.4067796610169491E-2</v>
      </c>
      <c r="BN296" s="129">
        <f t="shared" ref="BN296" si="4556">F296/F312</f>
        <v>6.8015070394606386E-2</v>
      </c>
      <c r="BO296" s="130">
        <f t="shared" ref="BO296" si="4557">G296/G312</f>
        <v>3.2243718034245049E-2</v>
      </c>
      <c r="BP296" s="131">
        <f t="shared" ref="BP296" si="4558">H296/H312</f>
        <v>4.49438202247191E-2</v>
      </c>
      <c r="BQ296" s="132">
        <f t="shared" ref="BQ296" si="4559">I296/I312</f>
        <v>5.3963767184890148E-2</v>
      </c>
      <c r="BR296" s="129">
        <f t="shared" ref="BR296" si="4560">J296/J312</f>
        <v>6.7256637168141592E-2</v>
      </c>
      <c r="BS296" s="130">
        <f t="shared" ref="BS296" si="4561">K296/K312</f>
        <v>6.545961002785515E-2</v>
      </c>
      <c r="BT296" s="131">
        <f t="shared" ref="BT296" si="4562">L296/L312</f>
        <v>4.4698828018533664E-2</v>
      </c>
      <c r="BU296" s="129">
        <f t="shared" ref="BU296" si="4563">M296/M312</f>
        <v>7.2496473906911149E-2</v>
      </c>
      <c r="BV296" s="133">
        <f t="shared" ref="BV296" si="4564">N296/N312</f>
        <v>5.2904128761371585E-2</v>
      </c>
      <c r="BW296" s="134">
        <f t="shared" ref="BW296" si="4565">O296/O312</f>
        <v>6.2405080767637719E-2</v>
      </c>
      <c r="BX296" s="129">
        <f t="shared" ref="BX296" si="4566">P296/P312</f>
        <v>5.3869677722888733E-2</v>
      </c>
      <c r="BY296" s="130">
        <f t="shared" ref="BY296" si="4567">Q296/Q312</f>
        <v>4.7571606475716066E-2</v>
      </c>
      <c r="BZ296" s="131">
        <f t="shared" ref="BZ296" si="4568">R296/R312</f>
        <v>6.2700620586347094E-2</v>
      </c>
      <c r="CA296" s="132">
        <f t="shared" ref="CA296" si="4569">S296/S312</f>
        <v>6.1013443640124093E-2</v>
      </c>
      <c r="CB296" s="129">
        <f t="shared" ref="CB296" si="4570">T296/T312</f>
        <v>4.0584415584415584E-2</v>
      </c>
      <c r="CC296" s="130">
        <f t="shared" ref="CC296" si="4571">U296/U312</f>
        <v>8.0645161290322578E-2</v>
      </c>
      <c r="CD296" s="131">
        <f t="shared" ref="CD296" si="4572">V296/V312</f>
        <v>4.7281816288273278E-2</v>
      </c>
      <c r="CE296" s="132">
        <f t="shared" ref="CE296" si="4573">W296/W312</f>
        <v>6.8814376506684205E-2</v>
      </c>
      <c r="CF296" s="129">
        <f t="shared" ref="CF296" si="4574">X296/X312</f>
        <v>4.851063829787234E-2</v>
      </c>
      <c r="CG296" s="130">
        <f t="shared" ref="CG296" si="4575">Y296/Y312</f>
        <v>5.2304316020482806E-2</v>
      </c>
      <c r="CH296" s="131">
        <f t="shared" ref="CH296" si="4576">Z296/Z312</f>
        <v>5.7010785824345149E-2</v>
      </c>
      <c r="CI296" s="129">
        <f t="shared" ref="CI296" si="4577">AA296/AA312</f>
        <v>7.4276487392870447E-2</v>
      </c>
      <c r="CJ296" s="135">
        <f t="shared" ref="CJ296" si="4578">AB296/AB312</f>
        <v>5.3814450332239888E-2</v>
      </c>
      <c r="CK296" s="136">
        <f t="shared" ref="CK296" si="4579">AC296/AC312</f>
        <v>5.7365856947792518E-2</v>
      </c>
    </row>
    <row r="297" spans="1:89" x14ac:dyDescent="0.15">
      <c r="A297" s="137" t="s">
        <v>25</v>
      </c>
      <c r="B297" s="206">
        <v>226</v>
      </c>
      <c r="C297" s="190">
        <v>295</v>
      </c>
      <c r="D297" s="191">
        <v>181</v>
      </c>
      <c r="E297" s="192">
        <v>227</v>
      </c>
      <c r="F297" s="189">
        <v>318</v>
      </c>
      <c r="G297" s="193">
        <v>189</v>
      </c>
      <c r="H297" s="191">
        <v>431</v>
      </c>
      <c r="I297" s="192">
        <v>447</v>
      </c>
      <c r="J297" s="189">
        <v>86</v>
      </c>
      <c r="K297" s="190">
        <v>64</v>
      </c>
      <c r="L297" s="191">
        <v>187</v>
      </c>
      <c r="M297" s="189">
        <v>221</v>
      </c>
      <c r="N297" s="194">
        <v>354</v>
      </c>
      <c r="O297" s="207">
        <v>379</v>
      </c>
      <c r="P297" s="189">
        <v>214</v>
      </c>
      <c r="Q297" s="190">
        <v>188</v>
      </c>
      <c r="R297" s="191">
        <v>261</v>
      </c>
      <c r="S297" s="192">
        <v>306</v>
      </c>
      <c r="T297" s="198">
        <v>55</v>
      </c>
      <c r="U297" s="189">
        <v>38</v>
      </c>
      <c r="V297" s="191">
        <v>236</v>
      </c>
      <c r="W297" s="208">
        <v>263</v>
      </c>
      <c r="X297" s="189">
        <v>172</v>
      </c>
      <c r="Y297" s="193">
        <v>114</v>
      </c>
      <c r="Z297" s="191">
        <v>367</v>
      </c>
      <c r="AA297" s="189">
        <v>497</v>
      </c>
      <c r="AB297" s="172">
        <f t="shared" si="4359"/>
        <v>3088</v>
      </c>
      <c r="AC297" s="173">
        <f t="shared" si="4360"/>
        <v>3228</v>
      </c>
      <c r="AE297" s="277" t="str">
        <f>$AE$18</f>
        <v>18:00 - 18:59</v>
      </c>
      <c r="AF297" s="126">
        <f t="shared" si="4551"/>
        <v>452</v>
      </c>
      <c r="AG297" s="190">
        <f t="shared" si="4551"/>
        <v>411</v>
      </c>
      <c r="AH297" s="191">
        <f t="shared" si="4551"/>
        <v>193</v>
      </c>
      <c r="AI297" s="192">
        <f t="shared" si="4551"/>
        <v>250</v>
      </c>
      <c r="AJ297" s="278">
        <f t="shared" si="4551"/>
        <v>289</v>
      </c>
      <c r="AK297" s="193">
        <f t="shared" si="4551"/>
        <v>468</v>
      </c>
      <c r="AL297" s="191">
        <f t="shared" si="4551"/>
        <v>559</v>
      </c>
      <c r="AM297" s="192">
        <f t="shared" si="4551"/>
        <v>665</v>
      </c>
      <c r="AN297" s="278">
        <f t="shared" si="4551"/>
        <v>160</v>
      </c>
      <c r="AO297" s="193">
        <f t="shared" si="4551"/>
        <v>44</v>
      </c>
      <c r="AP297" s="191">
        <f t="shared" si="4552"/>
        <v>325</v>
      </c>
      <c r="AQ297" s="278">
        <f t="shared" si="4552"/>
        <v>137</v>
      </c>
      <c r="AR297" s="194">
        <f t="shared" si="4552"/>
        <v>514</v>
      </c>
      <c r="AS297" s="195">
        <f t="shared" si="4552"/>
        <v>507</v>
      </c>
      <c r="AT297" s="278">
        <f t="shared" si="4552"/>
        <v>270</v>
      </c>
      <c r="AU297" s="193">
        <f t="shared" si="4552"/>
        <v>377</v>
      </c>
      <c r="AV297" s="191">
        <f t="shared" si="4552"/>
        <v>230</v>
      </c>
      <c r="AW297" s="192">
        <f t="shared" si="4552"/>
        <v>428</v>
      </c>
      <c r="AX297" s="278">
        <f t="shared" si="4552"/>
        <v>111</v>
      </c>
      <c r="AY297" s="193">
        <f t="shared" si="4552"/>
        <v>23</v>
      </c>
      <c r="AZ297" s="191">
        <f t="shared" si="4552"/>
        <v>400</v>
      </c>
      <c r="BA297" s="192">
        <f t="shared" si="4552"/>
        <v>247</v>
      </c>
      <c r="BB297" s="278">
        <f t="shared" si="4552"/>
        <v>370</v>
      </c>
      <c r="BC297" s="193">
        <f t="shared" si="4552"/>
        <v>254</v>
      </c>
      <c r="BD297" s="191">
        <f t="shared" si="4552"/>
        <v>382</v>
      </c>
      <c r="BE297" s="278">
        <f t="shared" si="4552"/>
        <v>669</v>
      </c>
      <c r="BF297" s="172">
        <f>SUM(AF297,AH297,AJ297,AL297,AN297,AP297,AR297,AT297,AV297,AX297,AZ297,BB297,BD297)</f>
        <v>4255</v>
      </c>
      <c r="BG297" s="173">
        <f>SUM(AG297,AI297,AK297,AM297,AO297,AQ297,AS297,AU297,AW297,AY297,BA297,BC297,BE297)</f>
        <v>4480</v>
      </c>
      <c r="BI297" s="137" t="s">
        <v>25</v>
      </c>
      <c r="BJ297" s="129">
        <f>B297/B312</f>
        <v>3.9711825689685468E-2</v>
      </c>
      <c r="BK297" s="130">
        <f t="shared" ref="BK297" si="4580">C297/C312</f>
        <v>5.0392893747864709E-2</v>
      </c>
      <c r="BL297" s="131">
        <f t="shared" ref="BL297" si="4581">D297/D312</f>
        <v>5.7809006707122322E-2</v>
      </c>
      <c r="BM297" s="132">
        <f t="shared" ref="BM297" si="4582">E297/E312</f>
        <v>5.9191655801825296E-2</v>
      </c>
      <c r="BN297" s="129">
        <f t="shared" ref="BN297" si="4583">F297/F312</f>
        <v>6.3057703747769187E-2</v>
      </c>
      <c r="BO297" s="130">
        <f t="shared" ref="BO297" si="4584">G297/G312</f>
        <v>4.2028018679119414E-2</v>
      </c>
      <c r="BP297" s="131">
        <f t="shared" ref="BP297" si="4585">H297/H312</f>
        <v>5.321644647487344E-2</v>
      </c>
      <c r="BQ297" s="132">
        <f t="shared" ref="BQ297" si="4586">I297/I312</f>
        <v>5.7432866503918795E-2</v>
      </c>
      <c r="BR297" s="129">
        <f t="shared" ref="BR297" si="4587">J297/J312</f>
        <v>5.0737463126843657E-2</v>
      </c>
      <c r="BS297" s="130">
        <f t="shared" ref="BS297" si="4588">K297/K312</f>
        <v>4.456824512534819E-2</v>
      </c>
      <c r="BT297" s="131">
        <f t="shared" ref="BT297" si="4589">L297/L312</f>
        <v>5.0967566094303626E-2</v>
      </c>
      <c r="BU297" s="129">
        <f t="shared" ref="BU297" si="4590">M297/M312</f>
        <v>6.2341325811001408E-2</v>
      </c>
      <c r="BV297" s="133">
        <f t="shared" ref="BV297" si="4591">N297/N312</f>
        <v>4.9545136459062285E-2</v>
      </c>
      <c r="BW297" s="134">
        <f t="shared" ref="BW297" si="4592">O297/O312</f>
        <v>5.2326384094988264E-2</v>
      </c>
      <c r="BX297" s="129">
        <f t="shared" ref="BX297" si="4593">P297/P312</f>
        <v>5.0341096212655846E-2</v>
      </c>
      <c r="BY297" s="130">
        <f t="shared" ref="BY297" si="4594">Q297/Q312</f>
        <v>4.6824408468244087E-2</v>
      </c>
      <c r="BZ297" s="131">
        <f t="shared" ref="BZ297" si="4595">R297/R312</f>
        <v>5.585277123903274E-2</v>
      </c>
      <c r="CA297" s="132">
        <f t="shared" ref="CA297" si="4596">S297/S312</f>
        <v>6.3288521199586348E-2</v>
      </c>
      <c r="CB297" s="129">
        <f t="shared" ref="CB297" si="4597">T297/T312</f>
        <v>4.4642857142857144E-2</v>
      </c>
      <c r="CC297" s="130">
        <f t="shared" ref="CC297" si="4598">U297/U312</f>
        <v>4.0860215053763443E-2</v>
      </c>
      <c r="CD297" s="131">
        <f t="shared" ref="CD297" si="4599">V297/V312</f>
        <v>4.9156425744636537E-2</v>
      </c>
      <c r="CE297" s="132">
        <f t="shared" ref="CE297" si="4600">W297/W312</f>
        <v>5.7637519175980714E-2</v>
      </c>
      <c r="CF297" s="129">
        <f t="shared" ref="CF297" si="4601">X297/X312</f>
        <v>4.879432624113475E-2</v>
      </c>
      <c r="CG297" s="130">
        <f t="shared" ref="CG297" si="4602">Y297/Y312</f>
        <v>4.1697147037307973E-2</v>
      </c>
      <c r="CH297" s="131">
        <f t="shared" ref="CH297" si="4603">Z297/Z312</f>
        <v>5.6548536209553156E-2</v>
      </c>
      <c r="CI297" s="129">
        <f t="shared" ref="CI297" si="4604">AA297/AA312</f>
        <v>6.1731461930195006E-2</v>
      </c>
      <c r="CJ297" s="135">
        <f t="shared" ref="CJ297" si="4605">AB297/AB312</f>
        <v>5.1947178063756413E-2</v>
      </c>
      <c r="CK297" s="136">
        <f t="shared" ref="CK297" si="4606">AC297/AC312</f>
        <v>5.441580553261071E-2</v>
      </c>
    </row>
    <row r="298" spans="1:89" ht="14" thickBot="1" x14ac:dyDescent="0.2">
      <c r="A298" s="146" t="s">
        <v>26</v>
      </c>
      <c r="B298" s="203">
        <v>217</v>
      </c>
      <c r="C298" s="197">
        <v>362</v>
      </c>
      <c r="D298" s="198">
        <v>159</v>
      </c>
      <c r="E298" s="199">
        <v>243</v>
      </c>
      <c r="F298" s="196">
        <v>265</v>
      </c>
      <c r="G298" s="200">
        <v>164</v>
      </c>
      <c r="H298" s="198">
        <v>438</v>
      </c>
      <c r="I298" s="199">
        <v>388</v>
      </c>
      <c r="J298" s="196">
        <v>98</v>
      </c>
      <c r="K298" s="197">
        <v>83</v>
      </c>
      <c r="L298" s="198">
        <v>182</v>
      </c>
      <c r="M298" s="196">
        <v>176</v>
      </c>
      <c r="N298" s="201">
        <v>355</v>
      </c>
      <c r="O298" s="204">
        <v>342</v>
      </c>
      <c r="P298" s="196">
        <v>207</v>
      </c>
      <c r="Q298" s="197">
        <v>157</v>
      </c>
      <c r="R298" s="198">
        <v>261</v>
      </c>
      <c r="S298" s="199">
        <v>218</v>
      </c>
      <c r="T298" s="196">
        <v>46</v>
      </c>
      <c r="U298" s="200">
        <v>48</v>
      </c>
      <c r="V298" s="198">
        <v>224</v>
      </c>
      <c r="W298" s="205">
        <v>219</v>
      </c>
      <c r="X298" s="196">
        <v>161</v>
      </c>
      <c r="Y298" s="200">
        <v>87</v>
      </c>
      <c r="Z298" s="198">
        <v>437</v>
      </c>
      <c r="AA298" s="196">
        <v>407</v>
      </c>
      <c r="AB298" s="172">
        <f t="shared" si="4359"/>
        <v>3050</v>
      </c>
      <c r="AC298" s="173">
        <f t="shared" si="4360"/>
        <v>2894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3.8130381303813035E-2</v>
      </c>
      <c r="BK298" s="130">
        <f t="shared" ref="BK298" si="4607">C298/C312</f>
        <v>6.1838059446532284E-2</v>
      </c>
      <c r="BL298" s="131">
        <f t="shared" ref="BL298" si="4608">D298/D312</f>
        <v>5.0782497604599172E-2</v>
      </c>
      <c r="BM298" s="132">
        <f t="shared" ref="BM298" si="4609">E298/E312</f>
        <v>6.3363754889178614E-2</v>
      </c>
      <c r="BN298" s="129">
        <f t="shared" ref="BN298" si="4610">F298/F312</f>
        <v>5.2548086456474317E-2</v>
      </c>
      <c r="BO298" s="130">
        <f t="shared" ref="BO298" si="4611">G298/G312</f>
        <v>3.6468756949077162E-2</v>
      </c>
      <c r="BP298" s="131">
        <f t="shared" ref="BP298" si="4612">H298/H312</f>
        <v>5.4080750709964195E-2</v>
      </c>
      <c r="BQ298" s="132">
        <f t="shared" ref="BQ298" si="4613">I298/I312</f>
        <v>4.9852242066041372E-2</v>
      </c>
      <c r="BR298" s="129">
        <f t="shared" ref="BR298" si="4614">J298/J312</f>
        <v>5.7817109144542772E-2</v>
      </c>
      <c r="BS298" s="130">
        <f t="shared" ref="BS298" si="4615">K298/K312</f>
        <v>5.7799442896935935E-2</v>
      </c>
      <c r="BT298" s="131">
        <f t="shared" ref="BT298" si="4616">L298/L312</f>
        <v>4.9604796947397112E-2</v>
      </c>
      <c r="BU298" s="129">
        <f t="shared" ref="BU298" si="4617">M298/M312</f>
        <v>4.9647390691114249E-2</v>
      </c>
      <c r="BV298" s="133">
        <f t="shared" ref="BV298" si="4618">N298/N312</f>
        <v>4.9685094471658503E-2</v>
      </c>
      <c r="BW298" s="134">
        <f t="shared" ref="BW298" si="4619">O298/O312</f>
        <v>4.7218003589672784E-2</v>
      </c>
      <c r="BX298" s="129">
        <f t="shared" ref="BX298" si="4620">P298/P312</f>
        <v>4.8694424841213835E-2</v>
      </c>
      <c r="BY298" s="130">
        <f t="shared" ref="BY298" si="4621">Q298/Q312</f>
        <v>3.9103362391033625E-2</v>
      </c>
      <c r="BZ298" s="131">
        <f t="shared" ref="BZ298" si="4622">R298/R312</f>
        <v>5.585277123903274E-2</v>
      </c>
      <c r="CA298" s="132">
        <f t="shared" ref="CA298" si="4623">S298/S312</f>
        <v>4.5087900723888318E-2</v>
      </c>
      <c r="CB298" s="129">
        <f t="shared" ref="CB298" si="4624">T298/T312</f>
        <v>3.7337662337662336E-2</v>
      </c>
      <c r="CC298" s="130">
        <f t="shared" ref="CC298" si="4625">U298/U312</f>
        <v>5.1612903225806452E-2</v>
      </c>
      <c r="CD298" s="131">
        <f t="shared" ref="CD298" si="4626">V298/V312</f>
        <v>4.6656946469485525E-2</v>
      </c>
      <c r="CE298" s="132">
        <f t="shared" ref="CE298" si="4627">W298/W312</f>
        <v>4.7994740302432608E-2</v>
      </c>
      <c r="CF298" s="129">
        <f t="shared" ref="CF298" si="4628">X298/X312</f>
        <v>4.5673758865248229E-2</v>
      </c>
      <c r="CG298" s="130">
        <f t="shared" ref="CG298" si="4629">Y298/Y312</f>
        <v>3.1821506949524507E-2</v>
      </c>
      <c r="CH298" s="131">
        <f t="shared" ref="CH298" si="4630">Z298/Z312</f>
        <v>6.7334360554699532E-2</v>
      </c>
      <c r="CI298" s="129">
        <f t="shared" ref="CI298" si="4631">AA298/AA312</f>
        <v>5.0552726369395104E-2</v>
      </c>
      <c r="CJ298" s="135">
        <f t="shared" ref="CJ298" si="4632">AB298/AB312</f>
        <v>5.1307931701572884E-2</v>
      </c>
      <c r="CK298" s="136">
        <f t="shared" ref="CK298" si="4633">AC298/AC312</f>
        <v>4.8785421688778002E-2</v>
      </c>
    </row>
    <row r="299" spans="1:89" ht="15" thickTop="1" thickBot="1" x14ac:dyDescent="0.2">
      <c r="A299" s="137" t="s">
        <v>27</v>
      </c>
      <c r="B299" s="206">
        <v>219</v>
      </c>
      <c r="C299" s="190">
        <v>346</v>
      </c>
      <c r="D299" s="191">
        <v>142</v>
      </c>
      <c r="E299" s="192">
        <v>249</v>
      </c>
      <c r="F299" s="189">
        <v>241</v>
      </c>
      <c r="G299" s="193">
        <v>221</v>
      </c>
      <c r="H299" s="191">
        <v>463</v>
      </c>
      <c r="I299" s="192">
        <v>452</v>
      </c>
      <c r="J299" s="189">
        <v>98</v>
      </c>
      <c r="K299" s="190">
        <v>47</v>
      </c>
      <c r="L299" s="191">
        <v>206</v>
      </c>
      <c r="M299" s="189">
        <v>173</v>
      </c>
      <c r="N299" s="194">
        <v>419</v>
      </c>
      <c r="O299" s="207">
        <v>305</v>
      </c>
      <c r="P299" s="189">
        <v>222</v>
      </c>
      <c r="Q299" s="190">
        <v>175</v>
      </c>
      <c r="R299" s="191">
        <v>220</v>
      </c>
      <c r="S299" s="192">
        <v>258</v>
      </c>
      <c r="T299" s="189">
        <v>63</v>
      </c>
      <c r="U299" s="193">
        <v>34</v>
      </c>
      <c r="V299" s="191">
        <v>282</v>
      </c>
      <c r="W299" s="208">
        <v>256</v>
      </c>
      <c r="X299" s="189">
        <v>127</v>
      </c>
      <c r="Y299" s="193">
        <v>122</v>
      </c>
      <c r="Z299" s="191">
        <v>365</v>
      </c>
      <c r="AA299" s="189">
        <v>463</v>
      </c>
      <c r="AB299" s="172">
        <f t="shared" si="4359"/>
        <v>3067</v>
      </c>
      <c r="AC299" s="173">
        <f t="shared" si="4360"/>
        <v>3101</v>
      </c>
      <c r="AE299" s="269" t="s">
        <v>13</v>
      </c>
      <c r="AF299" s="20">
        <f t="shared" ref="AF299:BG299" si="4634">SUM(AF296:AF298)</f>
        <v>832</v>
      </c>
      <c r="AG299" s="21">
        <f t="shared" si="4634"/>
        <v>915</v>
      </c>
      <c r="AH299" s="20">
        <f t="shared" si="4634"/>
        <v>412</v>
      </c>
      <c r="AI299" s="21">
        <f t="shared" si="4634"/>
        <v>520</v>
      </c>
      <c r="AJ299" s="20">
        <f t="shared" si="4634"/>
        <v>648</v>
      </c>
      <c r="AK299" s="21">
        <f t="shared" si="4634"/>
        <v>935</v>
      </c>
      <c r="AL299" s="20">
        <f t="shared" si="4634"/>
        <v>1214</v>
      </c>
      <c r="AM299" s="21">
        <f t="shared" si="4634"/>
        <v>1265</v>
      </c>
      <c r="AN299" s="20">
        <f t="shared" si="4634"/>
        <v>337</v>
      </c>
      <c r="AO299" s="21">
        <f t="shared" si="4634"/>
        <v>92</v>
      </c>
      <c r="AP299" s="20">
        <f t="shared" si="4634"/>
        <v>674</v>
      </c>
      <c r="AQ299" s="21">
        <f t="shared" si="4634"/>
        <v>281</v>
      </c>
      <c r="AR299" s="20">
        <f t="shared" si="4634"/>
        <v>1016</v>
      </c>
      <c r="AS299" s="21">
        <f t="shared" si="4634"/>
        <v>952</v>
      </c>
      <c r="AT299" s="20">
        <f t="shared" si="4634"/>
        <v>595</v>
      </c>
      <c r="AU299" s="21">
        <f t="shared" si="4634"/>
        <v>636</v>
      </c>
      <c r="AV299" s="20">
        <f t="shared" si="4634"/>
        <v>571</v>
      </c>
      <c r="AW299" s="21">
        <f t="shared" si="4634"/>
        <v>845</v>
      </c>
      <c r="AX299" s="20">
        <f t="shared" si="4634"/>
        <v>279</v>
      </c>
      <c r="AY299" s="21">
        <f t="shared" si="4634"/>
        <v>52</v>
      </c>
      <c r="AZ299" s="20">
        <f t="shared" si="4634"/>
        <v>850</v>
      </c>
      <c r="BA299" s="21">
        <f t="shared" si="4634"/>
        <v>517</v>
      </c>
      <c r="BB299" s="20">
        <f t="shared" si="4634"/>
        <v>630</v>
      </c>
      <c r="BC299" s="21">
        <f t="shared" si="4634"/>
        <v>447</v>
      </c>
      <c r="BD299" s="20">
        <f t="shared" si="4634"/>
        <v>859</v>
      </c>
      <c r="BE299" s="21">
        <f t="shared" si="4634"/>
        <v>1274</v>
      </c>
      <c r="BF299" s="174">
        <f t="shared" si="4634"/>
        <v>8917</v>
      </c>
      <c r="BG299" s="175">
        <f t="shared" si="4634"/>
        <v>8731</v>
      </c>
      <c r="BI299" s="137" t="s">
        <v>27</v>
      </c>
      <c r="BJ299" s="129">
        <f>B299/B312</f>
        <v>3.8481813389562469E-2</v>
      </c>
      <c r="BK299" s="130">
        <f t="shared" ref="BK299" si="4635">C299/C312</f>
        <v>5.9104885548343013E-2</v>
      </c>
      <c r="BL299" s="131">
        <f t="shared" ref="BL299" si="4636">D299/D312</f>
        <v>4.5352922389013096E-2</v>
      </c>
      <c r="BM299" s="132">
        <f t="shared" ref="BM299" si="4637">E299/E312</f>
        <v>6.492829204693612E-2</v>
      </c>
      <c r="BN299" s="129">
        <f t="shared" ref="BN299" si="4638">F299/F312</f>
        <v>4.7789014475510608E-2</v>
      </c>
      <c r="BO299" s="130">
        <f t="shared" ref="BO299" si="4639">G299/G312</f>
        <v>4.9143873693573495E-2</v>
      </c>
      <c r="BP299" s="131">
        <f t="shared" ref="BP299" si="4640">H299/H312</f>
        <v>5.7167551549574022E-2</v>
      </c>
      <c r="BQ299" s="132">
        <f t="shared" ref="BQ299" si="4641">I299/I312</f>
        <v>5.8075292303738917E-2</v>
      </c>
      <c r="BR299" s="129">
        <f t="shared" ref="BR299" si="4642">J299/J312</f>
        <v>5.7817109144542772E-2</v>
      </c>
      <c r="BS299" s="130">
        <f t="shared" ref="BS299" si="4643">K299/K312</f>
        <v>3.2729805013927575E-2</v>
      </c>
      <c r="BT299" s="131">
        <f t="shared" ref="BT299" si="4644">L299/L312</f>
        <v>5.6146088852548376E-2</v>
      </c>
      <c r="BU299" s="129">
        <f t="shared" ref="BU299" si="4645">M299/M312</f>
        <v>4.8801128349788434E-2</v>
      </c>
      <c r="BV299" s="133">
        <f t="shared" ref="BV299" si="4646">N299/N312</f>
        <v>5.8642407277816652E-2</v>
      </c>
      <c r="BW299" s="134">
        <f t="shared" ref="BW299" si="4647">O299/O312</f>
        <v>4.2109623084357312E-2</v>
      </c>
      <c r="BX299" s="129">
        <f t="shared" ref="BX299" si="4648">P299/P312</f>
        <v>5.2223006351446721E-2</v>
      </c>
      <c r="BY299" s="130">
        <f t="shared" ref="BY299" si="4649">Q299/Q312</f>
        <v>4.3586550435865505E-2</v>
      </c>
      <c r="BZ299" s="131">
        <f t="shared" ref="BZ299" si="4650">R299/R312</f>
        <v>4.7078964262786217E-2</v>
      </c>
      <c r="CA299" s="132">
        <f t="shared" ref="CA299" si="4651">S299/S312</f>
        <v>5.3360910031023785E-2</v>
      </c>
      <c r="CB299" s="129">
        <f t="shared" ref="CB299" si="4652">T299/T312</f>
        <v>5.113636363636364E-2</v>
      </c>
      <c r="CC299" s="130">
        <f t="shared" ref="CC299" si="4653">U299/U312</f>
        <v>3.6559139784946237E-2</v>
      </c>
      <c r="CD299" s="131">
        <f t="shared" ref="CD299" si="4654">V299/V312</f>
        <v>5.873776296604874E-2</v>
      </c>
      <c r="CE299" s="132">
        <f t="shared" ref="CE299" si="4655">W299/W312</f>
        <v>5.6103440718825337E-2</v>
      </c>
      <c r="CF299" s="129">
        <f t="shared" ref="CF299" si="4656">X299/X312</f>
        <v>3.6028368794326242E-2</v>
      </c>
      <c r="CG299" s="130">
        <f t="shared" ref="CG299" si="4657">Y299/Y312</f>
        <v>4.4623262618873442E-2</v>
      </c>
      <c r="CH299" s="131">
        <f t="shared" ref="CH299" si="4658">Z299/Z312</f>
        <v>5.6240369799691832E-2</v>
      </c>
      <c r="CI299" s="129">
        <f t="shared" ref="CI299" si="4659">AA299/AA312</f>
        <v>5.7508384051670601E-2</v>
      </c>
      <c r="CJ299" s="135">
        <f t="shared" ref="CJ299" si="4660">AB299/AB312</f>
        <v>5.1593910337286567E-2</v>
      </c>
      <c r="CK299" s="136">
        <f t="shared" ref="CK299" si="4661">AC299/AC312</f>
        <v>5.2274911077021625E-2</v>
      </c>
    </row>
    <row r="300" spans="1:89" ht="14" thickTop="1" x14ac:dyDescent="0.15">
      <c r="A300" s="146" t="s">
        <v>28</v>
      </c>
      <c r="B300" s="203">
        <v>179</v>
      </c>
      <c r="C300" s="197">
        <v>399</v>
      </c>
      <c r="D300" s="198">
        <v>133</v>
      </c>
      <c r="E300" s="199">
        <v>273</v>
      </c>
      <c r="F300" s="196">
        <v>225</v>
      </c>
      <c r="G300" s="200">
        <v>323</v>
      </c>
      <c r="H300" s="198">
        <v>443</v>
      </c>
      <c r="I300" s="199">
        <v>498</v>
      </c>
      <c r="J300" s="196">
        <v>83</v>
      </c>
      <c r="K300" s="197">
        <v>45</v>
      </c>
      <c r="L300" s="198">
        <v>301</v>
      </c>
      <c r="M300" s="196">
        <v>134</v>
      </c>
      <c r="N300" s="201">
        <v>463</v>
      </c>
      <c r="O300" s="204">
        <v>291</v>
      </c>
      <c r="P300" s="196">
        <v>238</v>
      </c>
      <c r="Q300" s="197">
        <v>181</v>
      </c>
      <c r="R300" s="198">
        <v>248</v>
      </c>
      <c r="S300" s="199">
        <v>311</v>
      </c>
      <c r="T300" s="196">
        <v>96</v>
      </c>
      <c r="U300" s="200">
        <v>24</v>
      </c>
      <c r="V300" s="198">
        <v>391</v>
      </c>
      <c r="W300" s="205">
        <v>215</v>
      </c>
      <c r="X300" s="196">
        <v>217</v>
      </c>
      <c r="Y300" s="200">
        <v>114</v>
      </c>
      <c r="Z300" s="198">
        <v>445</v>
      </c>
      <c r="AA300" s="196">
        <v>415</v>
      </c>
      <c r="AB300" s="172">
        <f t="shared" si="4359"/>
        <v>3462</v>
      </c>
      <c r="AC300" s="173">
        <f t="shared" si="4360"/>
        <v>3223</v>
      </c>
      <c r="BI300" s="146" t="s">
        <v>28</v>
      </c>
      <c r="BJ300" s="129">
        <f>B300/B312</f>
        <v>3.1453171674573892E-2</v>
      </c>
      <c r="BK300" s="130">
        <f t="shared" ref="BK300" si="4662">C300/C312</f>
        <v>6.8158524086094976E-2</v>
      </c>
      <c r="BL300" s="131">
        <f t="shared" ref="BL300" si="4663">D300/D312</f>
        <v>4.247844139252635E-2</v>
      </c>
      <c r="BM300" s="132">
        <f t="shared" ref="BM300" si="4664">E300/E312</f>
        <v>7.1186440677966104E-2</v>
      </c>
      <c r="BN300" s="129">
        <f t="shared" ref="BN300" si="4665">F300/F312</f>
        <v>4.4616299821534804E-2</v>
      </c>
      <c r="BO300" s="130">
        <f t="shared" ref="BO300" si="4666">G300/G312</f>
        <v>7.182566155214587E-2</v>
      </c>
      <c r="BP300" s="131">
        <f t="shared" ref="BP300" si="4667">H300/H312</f>
        <v>5.4698110877886161E-2</v>
      </c>
      <c r="BQ300" s="132">
        <f t="shared" ref="BQ300" si="4668">I300/I312</f>
        <v>6.3985609662084025E-2</v>
      </c>
      <c r="BR300" s="129">
        <f t="shared" ref="BR300" si="4669">J300/J312</f>
        <v>4.8967551622418878E-2</v>
      </c>
      <c r="BS300" s="130">
        <f t="shared" ref="BS300" si="4670">K300/K312</f>
        <v>3.1337047353760444E-2</v>
      </c>
      <c r="BT300" s="131">
        <f t="shared" ref="BT300" si="4671">L300/L312</f>
        <v>8.2038702643772152E-2</v>
      </c>
      <c r="BU300" s="129">
        <f t="shared" ref="BU300" si="4672">M300/M312</f>
        <v>3.7799717912552891E-2</v>
      </c>
      <c r="BV300" s="133">
        <f t="shared" ref="BV300" si="4673">N300/N312</f>
        <v>6.4800559832050381E-2</v>
      </c>
      <c r="BW300" s="134">
        <f t="shared" ref="BW300" si="4674">O300/O312</f>
        <v>4.0176722352616316E-2</v>
      </c>
      <c r="BX300" s="129">
        <f t="shared" ref="BX300" si="4675">P300/P312</f>
        <v>5.5986826629028465E-2</v>
      </c>
      <c r="BY300" s="130">
        <f t="shared" ref="BY300" si="4676">Q300/Q312</f>
        <v>4.5080946450809463E-2</v>
      </c>
      <c r="BZ300" s="131">
        <f t="shared" ref="BZ300" si="4677">R300/R312</f>
        <v>5.3070832441686283E-2</v>
      </c>
      <c r="CA300" s="132">
        <f t="shared" ref="CA300" si="4678">S300/S312</f>
        <v>6.4322647362978283E-2</v>
      </c>
      <c r="CB300" s="129">
        <f t="shared" ref="CB300" si="4679">T300/T312</f>
        <v>7.792207792207792E-2</v>
      </c>
      <c r="CC300" s="130">
        <f t="shared" ref="CC300" si="4680">U300/U312</f>
        <v>2.5806451612903226E-2</v>
      </c>
      <c r="CD300" s="131">
        <f t="shared" ref="CD300" si="4681">V300/V312</f>
        <v>8.1441366382003749E-2</v>
      </c>
      <c r="CE300" s="132">
        <f t="shared" ref="CE300" si="4682">W300/W312</f>
        <v>4.7118124041200964E-2</v>
      </c>
      <c r="CF300" s="129">
        <f t="shared" ref="CF300" si="4683">X300/X312</f>
        <v>6.1560283687943265E-2</v>
      </c>
      <c r="CG300" s="130">
        <f t="shared" ref="CG300" si="4684">Y300/Y312</f>
        <v>4.1697147037307973E-2</v>
      </c>
      <c r="CH300" s="131">
        <f t="shared" ref="CH300" si="4685">Z300/Z312</f>
        <v>6.8567026194144842E-2</v>
      </c>
      <c r="CI300" s="129">
        <f t="shared" ref="CI300" si="4686">AA300/AA312</f>
        <v>5.1546391752577317E-2</v>
      </c>
      <c r="CJ300" s="135">
        <f t="shared" ref="CJ300" si="4687">AB300/AB312</f>
        <v>5.823870804945748E-2</v>
      </c>
      <c r="CK300" s="136">
        <f t="shared" ref="CK300" si="4688">AC300/AC312</f>
        <v>5.4331518349319805E-2</v>
      </c>
    </row>
    <row r="301" spans="1:89" x14ac:dyDescent="0.15">
      <c r="A301" s="137" t="s">
        <v>29</v>
      </c>
      <c r="B301" s="206">
        <v>273</v>
      </c>
      <c r="C301" s="190">
        <v>523</v>
      </c>
      <c r="D301" s="191">
        <v>208</v>
      </c>
      <c r="E301" s="192">
        <v>379</v>
      </c>
      <c r="F301" s="189">
        <v>337</v>
      </c>
      <c r="G301" s="193">
        <v>324</v>
      </c>
      <c r="H301" s="191">
        <v>594</v>
      </c>
      <c r="I301" s="192">
        <v>554</v>
      </c>
      <c r="J301" s="189">
        <v>186</v>
      </c>
      <c r="K301" s="190">
        <v>56</v>
      </c>
      <c r="L301" s="191">
        <v>356</v>
      </c>
      <c r="M301" s="189">
        <v>139</v>
      </c>
      <c r="N301" s="194">
        <v>478</v>
      </c>
      <c r="O301" s="207">
        <v>386</v>
      </c>
      <c r="P301" s="189">
        <v>300</v>
      </c>
      <c r="Q301" s="190">
        <v>269</v>
      </c>
      <c r="R301" s="191">
        <v>291</v>
      </c>
      <c r="S301" s="192">
        <v>363</v>
      </c>
      <c r="T301" s="189">
        <v>187</v>
      </c>
      <c r="U301" s="193">
        <v>26</v>
      </c>
      <c r="V301" s="191">
        <v>457</v>
      </c>
      <c r="W301" s="208">
        <v>277</v>
      </c>
      <c r="X301" s="189">
        <v>318</v>
      </c>
      <c r="Y301" s="193">
        <v>140</v>
      </c>
      <c r="Z301" s="191">
        <v>510</v>
      </c>
      <c r="AA301" s="189">
        <v>610</v>
      </c>
      <c r="AB301" s="172">
        <f t="shared" si="4359"/>
        <v>4495</v>
      </c>
      <c r="AC301" s="173">
        <f t="shared" si="4360"/>
        <v>4046</v>
      </c>
      <c r="BI301" s="137" t="s">
        <v>29</v>
      </c>
      <c r="BJ301" s="129">
        <f>B301/B312</f>
        <v>4.797047970479705E-2</v>
      </c>
      <c r="BK301" s="130">
        <f t="shared" ref="BK301" si="4689">C301/C312</f>
        <v>8.9340621797061842E-2</v>
      </c>
      <c r="BL301" s="131">
        <f t="shared" ref="BL301" si="4690">D301/D312</f>
        <v>6.643244969658256E-2</v>
      </c>
      <c r="BM301" s="132">
        <f t="shared" ref="BM301" si="4691">E301/E312</f>
        <v>9.8826597131681876E-2</v>
      </c>
      <c r="BN301" s="129">
        <f t="shared" ref="BN301" si="4692">F301/F312</f>
        <v>6.682530239936546E-2</v>
      </c>
      <c r="BO301" s="130">
        <f t="shared" ref="BO301" si="4693">G301/G312</f>
        <v>7.2048032021347561E-2</v>
      </c>
      <c r="BP301" s="131">
        <f t="shared" ref="BP301" si="4694">H301/H312</f>
        <v>7.334238794912952E-2</v>
      </c>
      <c r="BQ301" s="132">
        <f t="shared" ref="BQ301" si="4695">I301/I312</f>
        <v>7.1180778620069385E-2</v>
      </c>
      <c r="BR301" s="129">
        <f t="shared" ref="BR301" si="4696">J301/J312</f>
        <v>0.10973451327433628</v>
      </c>
      <c r="BS301" s="130">
        <f t="shared" ref="BS301" si="4697">K301/K312</f>
        <v>3.8997214484679667E-2</v>
      </c>
      <c r="BT301" s="131">
        <f t="shared" ref="BT301" si="4698">L301/L312</f>
        <v>9.7029163259743798E-2</v>
      </c>
      <c r="BU301" s="129">
        <f t="shared" ref="BU301" si="4699">M301/M312</f>
        <v>3.9210155148095907E-2</v>
      </c>
      <c r="BV301" s="133">
        <f t="shared" ref="BV301" si="4700">N301/N312</f>
        <v>6.6899930020993703E-2</v>
      </c>
      <c r="BW301" s="134">
        <f t="shared" ref="BW301" si="4701">O301/O312</f>
        <v>5.3292834460858758E-2</v>
      </c>
      <c r="BX301" s="129">
        <f t="shared" ref="BX301" si="4702">P301/P312</f>
        <v>7.0571630204657732E-2</v>
      </c>
      <c r="BY301" s="130">
        <f t="shared" ref="BY301" si="4703">Q301/Q312</f>
        <v>6.6998754669987545E-2</v>
      </c>
      <c r="BZ301" s="131">
        <f t="shared" ref="BZ301" si="4704">R301/R312</f>
        <v>6.227263000213995E-2</v>
      </c>
      <c r="CA301" s="132">
        <f t="shared" ref="CA301" si="4705">S301/S312</f>
        <v>7.507755946225439E-2</v>
      </c>
      <c r="CB301" s="129">
        <f t="shared" ref="CB301" si="4706">T301/T312</f>
        <v>0.15178571428571427</v>
      </c>
      <c r="CC301" s="130">
        <f t="shared" ref="CC301" si="4707">U301/U312</f>
        <v>2.7956989247311829E-2</v>
      </c>
      <c r="CD301" s="131">
        <f t="shared" ref="CD301" si="4708">V301/V312</f>
        <v>9.5188502395334301E-2</v>
      </c>
      <c r="CE301" s="132">
        <f t="shared" ref="CE301" si="4709">W301/W312</f>
        <v>6.0705676090291476E-2</v>
      </c>
      <c r="CF301" s="129">
        <f t="shared" ref="CF301" si="4710">X301/X312</f>
        <v>9.0212765957446803E-2</v>
      </c>
      <c r="CG301" s="130">
        <f t="shared" ref="CG301" si="4711">Y301/Y312</f>
        <v>5.1207022677395755E-2</v>
      </c>
      <c r="CH301" s="131">
        <f t="shared" ref="CH301" si="4712">Z301/Z312</f>
        <v>7.8582434514637908E-2</v>
      </c>
      <c r="CI301" s="129">
        <f t="shared" ref="CI301" si="4713">AA301/AA312</f>
        <v>7.5766985467643766E-2</v>
      </c>
      <c r="CJ301" s="135">
        <f t="shared" ref="CJ301" si="4714">AB301/AB312</f>
        <v>7.5616115737236103E-2</v>
      </c>
      <c r="CK301" s="136">
        <f t="shared" ref="CK301" si="4715">AC301/AC312</f>
        <v>6.8205188719003385E-2</v>
      </c>
    </row>
    <row r="302" spans="1:89" x14ac:dyDescent="0.15">
      <c r="A302" s="146" t="s">
        <v>30</v>
      </c>
      <c r="B302" s="203">
        <v>380</v>
      </c>
      <c r="C302" s="197">
        <v>504</v>
      </c>
      <c r="D302" s="198">
        <v>219</v>
      </c>
      <c r="E302" s="199">
        <v>270</v>
      </c>
      <c r="F302" s="196">
        <v>359</v>
      </c>
      <c r="G302" s="200">
        <v>467</v>
      </c>
      <c r="H302" s="198">
        <v>655</v>
      </c>
      <c r="I302" s="199">
        <v>600</v>
      </c>
      <c r="J302" s="196">
        <v>177</v>
      </c>
      <c r="K302" s="197">
        <v>48</v>
      </c>
      <c r="L302" s="198">
        <v>349</v>
      </c>
      <c r="M302" s="196">
        <v>144</v>
      </c>
      <c r="N302" s="201">
        <v>502</v>
      </c>
      <c r="O302" s="204">
        <v>445</v>
      </c>
      <c r="P302" s="196">
        <v>325</v>
      </c>
      <c r="Q302" s="197">
        <v>259</v>
      </c>
      <c r="R302" s="198">
        <v>341</v>
      </c>
      <c r="S302" s="199">
        <v>417</v>
      </c>
      <c r="T302" s="196">
        <v>168</v>
      </c>
      <c r="U302" s="200">
        <v>29</v>
      </c>
      <c r="V302" s="198">
        <v>450</v>
      </c>
      <c r="W302" s="205">
        <v>270</v>
      </c>
      <c r="X302" s="196">
        <v>260</v>
      </c>
      <c r="Y302" s="200">
        <v>193</v>
      </c>
      <c r="Z302" s="198">
        <v>477</v>
      </c>
      <c r="AA302" s="196">
        <v>605</v>
      </c>
      <c r="AB302" s="172">
        <f t="shared" si="4359"/>
        <v>4662</v>
      </c>
      <c r="AC302" s="173">
        <f t="shared" si="4360"/>
        <v>4251</v>
      </c>
      <c r="BI302" s="146" t="s">
        <v>30</v>
      </c>
      <c r="BJ302" s="129">
        <f>B302/B312</f>
        <v>6.6772096292391489E-2</v>
      </c>
      <c r="BK302" s="130">
        <f t="shared" ref="BK302" si="4716">C302/C312</f>
        <v>8.6094977792962074E-2</v>
      </c>
      <c r="BL302" s="131">
        <f t="shared" ref="BL302" si="4717">D302/D312</f>
        <v>6.9945704247844145E-2</v>
      </c>
      <c r="BM302" s="132">
        <f t="shared" ref="BM302" si="4718">E302/E312</f>
        <v>7.040417209908735E-2</v>
      </c>
      <c r="BN302" s="129">
        <f t="shared" ref="BN302" si="4719">F302/F312</f>
        <v>7.1187785048582197E-2</v>
      </c>
      <c r="BO302" s="130">
        <f t="shared" ref="BO302" si="4720">G302/G312</f>
        <v>0.10384700911718923</v>
      </c>
      <c r="BP302" s="131">
        <f t="shared" ref="BP302" si="4721">H302/H312</f>
        <v>8.0874181997777503E-2</v>
      </c>
      <c r="BQ302" s="132">
        <f t="shared" ref="BQ302" si="4722">I302/I312</f>
        <v>7.7091095978414487E-2</v>
      </c>
      <c r="BR302" s="129">
        <f t="shared" ref="BR302" si="4723">J302/J312</f>
        <v>0.10442477876106195</v>
      </c>
      <c r="BS302" s="130">
        <f t="shared" ref="BS302" si="4724">K302/K312</f>
        <v>3.3426183844011144E-2</v>
      </c>
      <c r="BT302" s="131">
        <f t="shared" ref="BT302" si="4725">L302/L312</f>
        <v>9.512128645407468E-2</v>
      </c>
      <c r="BU302" s="129">
        <f t="shared" ref="BU302" si="4726">M302/M312</f>
        <v>4.062059238363893E-2</v>
      </c>
      <c r="BV302" s="133">
        <f t="shared" ref="BV302" si="4727">N302/N312</f>
        <v>7.0258922323303011E-2</v>
      </c>
      <c r="BW302" s="134">
        <f t="shared" ref="BW302" si="4728">O302/O312</f>
        <v>6.1438630401767225E-2</v>
      </c>
      <c r="BX302" s="129">
        <f t="shared" ref="BX302" si="4729">P302/P312</f>
        <v>7.64525993883792E-2</v>
      </c>
      <c r="BY302" s="130">
        <f t="shared" ref="BY302" si="4730">Q302/Q312</f>
        <v>6.4508094645080949E-2</v>
      </c>
      <c r="BZ302" s="131">
        <f t="shared" ref="BZ302" si="4731">R302/R312</f>
        <v>7.2972394607318636E-2</v>
      </c>
      <c r="CA302" s="132">
        <f t="shared" ref="CA302" si="4732">S302/S312</f>
        <v>8.6246122026887279E-2</v>
      </c>
      <c r="CB302" s="129">
        <f t="shared" ref="CB302" si="4733">T302/T312</f>
        <v>0.13636363636363635</v>
      </c>
      <c r="CC302" s="130">
        <f t="shared" ref="CC302" si="4734">U302/U312</f>
        <v>3.118279569892473E-2</v>
      </c>
      <c r="CD302" s="131">
        <f t="shared" ref="CD302" si="4735">V302/V312</f>
        <v>9.373047281816288E-2</v>
      </c>
      <c r="CE302" s="132">
        <f t="shared" ref="CE302" si="4736">W302/W312</f>
        <v>5.9171597633136092E-2</v>
      </c>
      <c r="CF302" s="129">
        <f t="shared" ref="CF302" si="4737">X302/X312</f>
        <v>7.3758865248226946E-2</v>
      </c>
      <c r="CG302" s="130">
        <f t="shared" ref="CG302" si="4738">Y302/Y312</f>
        <v>7.0592538405267011E-2</v>
      </c>
      <c r="CH302" s="131">
        <f t="shared" ref="CH302" si="4739">Z302/Z312</f>
        <v>7.3497688751926041E-2</v>
      </c>
      <c r="CI302" s="129">
        <f t="shared" ref="CI302" si="4740">AA302/AA312</f>
        <v>7.5145944603154893E-2</v>
      </c>
      <c r="CJ302" s="135">
        <f t="shared" ref="CJ302" si="4741">AB302/AB312</f>
        <v>7.8425435276305827E-2</v>
      </c>
      <c r="CK302" s="136">
        <f t="shared" ref="CK302" si="4742">AC302/AC312</f>
        <v>7.1660963233930647E-2</v>
      </c>
    </row>
    <row r="303" spans="1:89" x14ac:dyDescent="0.15">
      <c r="A303" s="137" t="s">
        <v>31</v>
      </c>
      <c r="B303" s="206">
        <v>452</v>
      </c>
      <c r="C303" s="190">
        <v>411</v>
      </c>
      <c r="D303" s="191">
        <v>193</v>
      </c>
      <c r="E303" s="192">
        <v>250</v>
      </c>
      <c r="F303" s="189">
        <v>289</v>
      </c>
      <c r="G303" s="193">
        <v>468</v>
      </c>
      <c r="H303" s="191">
        <v>559</v>
      </c>
      <c r="I303" s="192">
        <v>665</v>
      </c>
      <c r="J303" s="189">
        <v>160</v>
      </c>
      <c r="K303" s="190">
        <v>44</v>
      </c>
      <c r="L303" s="191">
        <v>325</v>
      </c>
      <c r="M303" s="189">
        <v>137</v>
      </c>
      <c r="N303" s="194">
        <v>514</v>
      </c>
      <c r="O303" s="207">
        <v>507</v>
      </c>
      <c r="P303" s="189">
        <v>270</v>
      </c>
      <c r="Q303" s="190">
        <v>377</v>
      </c>
      <c r="R303" s="191">
        <v>230</v>
      </c>
      <c r="S303" s="192">
        <v>428</v>
      </c>
      <c r="T303" s="189">
        <v>111</v>
      </c>
      <c r="U303" s="193">
        <v>23</v>
      </c>
      <c r="V303" s="191">
        <v>400</v>
      </c>
      <c r="W303" s="208">
        <v>247</v>
      </c>
      <c r="X303" s="189">
        <v>370</v>
      </c>
      <c r="Y303" s="193">
        <v>254</v>
      </c>
      <c r="Z303" s="191">
        <v>382</v>
      </c>
      <c r="AA303" s="189">
        <v>669</v>
      </c>
      <c r="AB303" s="172">
        <f t="shared" si="4359"/>
        <v>4255</v>
      </c>
      <c r="AC303" s="173">
        <f t="shared" si="4360"/>
        <v>4480</v>
      </c>
      <c r="BI303" s="137" t="s">
        <v>31</v>
      </c>
      <c r="BJ303" s="129">
        <f>B303/B312</f>
        <v>7.9423651379370935E-2</v>
      </c>
      <c r="BK303" s="130">
        <f t="shared" ref="BK303" si="4743">C303/C312</f>
        <v>7.0208404509736935E-2</v>
      </c>
      <c r="BL303" s="131">
        <f t="shared" ref="BL303" si="4744">D303/D312</f>
        <v>6.1641648035771317E-2</v>
      </c>
      <c r="BM303" s="132">
        <f t="shared" ref="BM303" si="4745">E303/E312</f>
        <v>6.51890482398957E-2</v>
      </c>
      <c r="BN303" s="129">
        <f t="shared" ref="BN303" si="4746">F303/F312</f>
        <v>5.7307158437438034E-2</v>
      </c>
      <c r="BO303" s="130">
        <f t="shared" ref="BO303" si="4747">G303/G312</f>
        <v>0.10406937958639093</v>
      </c>
      <c r="BP303" s="131">
        <f t="shared" ref="BP303" si="4748">H303/H312</f>
        <v>6.9020866773675763E-2</v>
      </c>
      <c r="BQ303" s="132">
        <f t="shared" ref="BQ303" si="4749">I303/I312</f>
        <v>8.5442631376076064E-2</v>
      </c>
      <c r="BR303" s="129">
        <f t="shared" ref="BR303" si="4750">J303/J312</f>
        <v>9.4395280235988199E-2</v>
      </c>
      <c r="BS303" s="130">
        <f t="shared" ref="BS303" si="4751">K303/K312</f>
        <v>3.0640668523676879E-2</v>
      </c>
      <c r="BT303" s="131">
        <f t="shared" ref="BT303" si="4752">L303/L312</f>
        <v>8.8579994548923416E-2</v>
      </c>
      <c r="BU303" s="129">
        <f t="shared" ref="BU303" si="4753">M303/M312</f>
        <v>3.8645980253878699E-2</v>
      </c>
      <c r="BV303" s="133">
        <f t="shared" ref="BV303" si="4754">N303/N312</f>
        <v>7.1938418474457658E-2</v>
      </c>
      <c r="BW303" s="134">
        <f t="shared" ref="BW303" si="4755">O303/O312</f>
        <v>6.999861935662019E-2</v>
      </c>
      <c r="BX303" s="129">
        <f t="shared" ref="BX303" si="4756">P303/P312</f>
        <v>6.3514467184191958E-2</v>
      </c>
      <c r="BY303" s="130">
        <f t="shared" ref="BY303" si="4757">Q303/Q312</f>
        <v>9.3897882938978827E-2</v>
      </c>
      <c r="BZ303" s="131">
        <f t="shared" ref="BZ303" si="4758">R303/R312</f>
        <v>4.9218917183821959E-2</v>
      </c>
      <c r="CA303" s="132">
        <f t="shared" ref="CA303" si="4759">S303/S312</f>
        <v>8.8521199586349533E-2</v>
      </c>
      <c r="CB303" s="129">
        <f t="shared" ref="CB303" si="4760">T303/T312</f>
        <v>9.0097402597402593E-2</v>
      </c>
      <c r="CC303" s="130">
        <f t="shared" ref="CC303" si="4761">U303/U312</f>
        <v>2.4731182795698924E-2</v>
      </c>
      <c r="CD303" s="131">
        <f t="shared" ref="CD303" si="4762">V303/V312</f>
        <v>8.3315975838367001E-2</v>
      </c>
      <c r="CE303" s="132">
        <f t="shared" ref="CE303" si="4763">W303/W312</f>
        <v>5.4131054131054131E-2</v>
      </c>
      <c r="CF303" s="129">
        <f t="shared" ref="CF303" si="4764">X303/X312</f>
        <v>0.1049645390070922</v>
      </c>
      <c r="CG303" s="130">
        <f t="shared" ref="CG303" si="4765">Y303/Y312</f>
        <v>9.2904169714703735E-2</v>
      </c>
      <c r="CH303" s="131">
        <f t="shared" ref="CH303" si="4766">Z303/Z312</f>
        <v>5.88597842835131E-2</v>
      </c>
      <c r="CI303" s="129">
        <f t="shared" ref="CI303" si="4767">AA303/AA312</f>
        <v>8.3095267668612596E-2</v>
      </c>
      <c r="CJ303" s="135">
        <f t="shared" ref="CJ303" si="4768">AB303/AB312</f>
        <v>7.1578770291866434E-2</v>
      </c>
      <c r="CK303" s="136">
        <f t="shared" ref="CK303" si="4769">AC303/AC312</f>
        <v>7.5521316228654267E-2</v>
      </c>
    </row>
    <row r="304" spans="1:89" x14ac:dyDescent="0.15">
      <c r="A304" s="146" t="s">
        <v>32</v>
      </c>
      <c r="B304" s="203">
        <v>388</v>
      </c>
      <c r="C304" s="197">
        <v>519</v>
      </c>
      <c r="D304" s="198">
        <v>104</v>
      </c>
      <c r="E304" s="199">
        <v>334</v>
      </c>
      <c r="F304" s="196">
        <v>175</v>
      </c>
      <c r="G304" s="200">
        <v>527</v>
      </c>
      <c r="H304" s="198">
        <v>580</v>
      </c>
      <c r="I304" s="199">
        <v>641</v>
      </c>
      <c r="J304" s="196">
        <v>141</v>
      </c>
      <c r="K304" s="197">
        <v>52</v>
      </c>
      <c r="L304" s="198">
        <v>319</v>
      </c>
      <c r="M304" s="196">
        <v>108</v>
      </c>
      <c r="N304" s="201">
        <v>606</v>
      </c>
      <c r="O304" s="204">
        <v>431</v>
      </c>
      <c r="P304" s="196">
        <v>256</v>
      </c>
      <c r="Q304" s="197">
        <v>378</v>
      </c>
      <c r="R304" s="198">
        <v>229</v>
      </c>
      <c r="S304" s="199">
        <v>435</v>
      </c>
      <c r="T304" s="196">
        <v>44</v>
      </c>
      <c r="U304" s="200">
        <v>14</v>
      </c>
      <c r="V304" s="198">
        <v>436</v>
      </c>
      <c r="W304" s="205">
        <v>201</v>
      </c>
      <c r="X304" s="196">
        <v>270</v>
      </c>
      <c r="Y304" s="200">
        <v>178</v>
      </c>
      <c r="Z304" s="198">
        <v>282</v>
      </c>
      <c r="AA304" s="196">
        <v>631</v>
      </c>
      <c r="AB304" s="172">
        <f t="shared" si="4359"/>
        <v>3830</v>
      </c>
      <c r="AC304" s="173">
        <f t="shared" si="4360"/>
        <v>4449</v>
      </c>
      <c r="BI304" s="146" t="s">
        <v>32</v>
      </c>
      <c r="BJ304" s="129">
        <f>B304/B312</f>
        <v>6.8177824635389211E-2</v>
      </c>
      <c r="BK304" s="130">
        <f t="shared" ref="BK304" si="4770">C304/C312</f>
        <v>8.8657328322514523E-2</v>
      </c>
      <c r="BL304" s="131">
        <f t="shared" ref="BL304" si="4771">D304/D312</f>
        <v>3.321622484829128E-2</v>
      </c>
      <c r="BM304" s="132">
        <f t="shared" ref="BM304" si="4772">E304/E312</f>
        <v>8.7092568448500648E-2</v>
      </c>
      <c r="BN304" s="129">
        <f t="shared" ref="BN304" si="4773">F304/F312</f>
        <v>3.4701566527860397E-2</v>
      </c>
      <c r="BO304" s="130">
        <f t="shared" ref="BO304" si="4774">G304/G312</f>
        <v>0.11718923726929063</v>
      </c>
      <c r="BP304" s="131">
        <f t="shared" ref="BP304" si="4775">H304/H312</f>
        <v>7.1613779478948023E-2</v>
      </c>
      <c r="BQ304" s="132">
        <f t="shared" ref="BQ304" si="4776">I304/I312</f>
        <v>8.2358987536939487E-2</v>
      </c>
      <c r="BR304" s="129">
        <f t="shared" ref="BR304" si="4777">J304/J312</f>
        <v>8.3185840707964601E-2</v>
      </c>
      <c r="BS304" s="130">
        <f t="shared" ref="BS304" si="4778">K304/K312</f>
        <v>3.6211699164345405E-2</v>
      </c>
      <c r="BT304" s="131">
        <f t="shared" ref="BT304" si="4779">L304/L312</f>
        <v>8.6944671572635593E-2</v>
      </c>
      <c r="BU304" s="129">
        <f t="shared" ref="BU304" si="4780">M304/M312</f>
        <v>3.0465444287729196E-2</v>
      </c>
      <c r="BV304" s="133">
        <f t="shared" ref="BV304" si="4781">N304/N312</f>
        <v>8.4814555633310001E-2</v>
      </c>
      <c r="BW304" s="134">
        <f t="shared" ref="BW304" si="4782">O304/O312</f>
        <v>5.9505729670026229E-2</v>
      </c>
      <c r="BX304" s="129">
        <f t="shared" ref="BX304" si="4783">P304/P312</f>
        <v>6.0221124441307929E-2</v>
      </c>
      <c r="BY304" s="130">
        <f t="shared" ref="BY304" si="4784">Q304/Q312</f>
        <v>9.4146948941469494E-2</v>
      </c>
      <c r="BZ304" s="131">
        <f t="shared" ref="BZ304" si="4785">R304/R312</f>
        <v>4.900492189171838E-2</v>
      </c>
      <c r="CA304" s="132">
        <f t="shared" ref="CA304" si="4786">S304/S312</f>
        <v>8.9968976215098237E-2</v>
      </c>
      <c r="CB304" s="129">
        <f t="shared" ref="CB304" si="4787">T304/T312</f>
        <v>3.5714285714285712E-2</v>
      </c>
      <c r="CC304" s="130">
        <f t="shared" ref="CC304" si="4788">U304/U312</f>
        <v>1.5053763440860216E-2</v>
      </c>
      <c r="CD304" s="131">
        <f t="shared" ref="CD304" si="4789">V304/V312</f>
        <v>9.0814413663820037E-2</v>
      </c>
      <c r="CE304" s="132">
        <f t="shared" ref="CE304" si="4790">W304/W312</f>
        <v>4.4049967126890202E-2</v>
      </c>
      <c r="CF304" s="129">
        <f t="shared" ref="CF304" si="4791">X304/X312</f>
        <v>7.6595744680851063E-2</v>
      </c>
      <c r="CG304" s="130">
        <f t="shared" ref="CG304" si="4792">Y304/Y312</f>
        <v>6.5106071689831749E-2</v>
      </c>
      <c r="CH304" s="131">
        <f t="shared" ref="CH304" si="4793">Z304/Z312</f>
        <v>4.3451463790446843E-2</v>
      </c>
      <c r="CI304" s="129">
        <f t="shared" ref="CI304" si="4794">AA304/AA312</f>
        <v>7.8375357098497078E-2</v>
      </c>
      <c r="CJ304" s="135">
        <f t="shared" ref="CJ304" si="4795">AB304/AB312</f>
        <v>6.4429304399024306E-2</v>
      </c>
      <c r="CK304" s="136">
        <f t="shared" ref="CK304" si="4796">AC304/AC312</f>
        <v>7.4998735692250643E-2</v>
      </c>
    </row>
    <row r="305" spans="1:89" x14ac:dyDescent="0.15">
      <c r="A305" s="137" t="s">
        <v>33</v>
      </c>
      <c r="B305" s="206">
        <v>221</v>
      </c>
      <c r="C305" s="190">
        <v>439</v>
      </c>
      <c r="D305" s="191">
        <v>46</v>
      </c>
      <c r="E305" s="192">
        <v>282</v>
      </c>
      <c r="F305" s="189">
        <v>144</v>
      </c>
      <c r="G305" s="193">
        <v>476</v>
      </c>
      <c r="H305" s="191">
        <v>342</v>
      </c>
      <c r="I305" s="192">
        <v>562</v>
      </c>
      <c r="J305" s="189">
        <v>26</v>
      </c>
      <c r="K305" s="190">
        <v>64</v>
      </c>
      <c r="L305" s="191">
        <v>282</v>
      </c>
      <c r="M305" s="189">
        <v>125</v>
      </c>
      <c r="N305" s="194">
        <v>391</v>
      </c>
      <c r="O305" s="207">
        <v>303</v>
      </c>
      <c r="P305" s="189">
        <v>145</v>
      </c>
      <c r="Q305" s="190">
        <v>244</v>
      </c>
      <c r="R305" s="191">
        <v>142</v>
      </c>
      <c r="S305" s="192">
        <v>292</v>
      </c>
      <c r="T305" s="189">
        <v>26</v>
      </c>
      <c r="U305" s="193">
        <v>30</v>
      </c>
      <c r="V305" s="191">
        <v>381</v>
      </c>
      <c r="W305" s="208">
        <v>130</v>
      </c>
      <c r="X305" s="189">
        <v>117</v>
      </c>
      <c r="Y305" s="193">
        <v>119</v>
      </c>
      <c r="Z305" s="191">
        <v>206</v>
      </c>
      <c r="AA305" s="189">
        <v>433</v>
      </c>
      <c r="AB305" s="172">
        <f t="shared" si="4359"/>
        <v>2469</v>
      </c>
      <c r="AC305" s="173">
        <f t="shared" si="4360"/>
        <v>3499</v>
      </c>
      <c r="BI305" s="137" t="s">
        <v>33</v>
      </c>
      <c r="BJ305" s="129">
        <f>B305/B312</f>
        <v>3.8833245475311896E-2</v>
      </c>
      <c r="BK305" s="130">
        <f t="shared" ref="BK305" si="4797">C305/C312</f>
        <v>7.4991458831568159E-2</v>
      </c>
      <c r="BL305" s="131">
        <f t="shared" ref="BL305" si="4798">D305/D312</f>
        <v>1.4691791759821143E-2</v>
      </c>
      <c r="BM305" s="132">
        <f t="shared" ref="BM305" si="4799">E305/E312</f>
        <v>7.3533246414602349E-2</v>
      </c>
      <c r="BN305" s="129">
        <f t="shared" ref="BN305" si="4800">F305/F312</f>
        <v>2.8554431885782272E-2</v>
      </c>
      <c r="BO305" s="130">
        <f t="shared" ref="BO305" si="4801">G305/G312</f>
        <v>0.10584834334000445</v>
      </c>
      <c r="BP305" s="131">
        <f t="shared" ref="BP305" si="4802">H305/H312</f>
        <v>4.2227435485862455E-2</v>
      </c>
      <c r="BQ305" s="132">
        <f t="shared" ref="BQ305" si="4803">I305/I312</f>
        <v>7.2208659899781577E-2</v>
      </c>
      <c r="BR305" s="129">
        <f t="shared" ref="BR305" si="4804">J305/J312</f>
        <v>1.5339233038348082E-2</v>
      </c>
      <c r="BS305" s="130">
        <f t="shared" ref="BS305" si="4805">K305/K312</f>
        <v>4.456824512534819E-2</v>
      </c>
      <c r="BT305" s="131">
        <f t="shared" ref="BT305" si="4806">L305/L312</f>
        <v>7.6860179885527388E-2</v>
      </c>
      <c r="BU305" s="129">
        <f t="shared" ref="BU305" si="4807">M305/M312</f>
        <v>3.5260930888575459E-2</v>
      </c>
      <c r="BV305" s="133">
        <f t="shared" ref="BV305" si="4808">N305/N312</f>
        <v>5.4723582925122465E-2</v>
      </c>
      <c r="BW305" s="134">
        <f t="shared" ref="BW305" si="4809">O305/O312</f>
        <v>4.183349440839431E-2</v>
      </c>
      <c r="BX305" s="129">
        <f t="shared" ref="BX305" si="4810">P305/P312</f>
        <v>3.4109621265584568E-2</v>
      </c>
      <c r="BY305" s="130">
        <f t="shared" ref="BY305" si="4811">Q305/Q312</f>
        <v>6.0772104607721047E-2</v>
      </c>
      <c r="BZ305" s="131">
        <f t="shared" ref="BZ305" si="4812">R305/R312</f>
        <v>3.038733147870747E-2</v>
      </c>
      <c r="CA305" s="132">
        <f t="shared" ref="CA305" si="4813">S305/S312</f>
        <v>6.0392967942088933E-2</v>
      </c>
      <c r="CB305" s="129">
        <f t="shared" ref="CB305" si="4814">T305/T312</f>
        <v>2.1103896103896104E-2</v>
      </c>
      <c r="CC305" s="130">
        <f t="shared" ref="CC305" si="4815">U305/U312</f>
        <v>3.2258064516129031E-2</v>
      </c>
      <c r="CD305" s="131">
        <f t="shared" ref="CD305" si="4816">V305/V312</f>
        <v>7.9358466986044568E-2</v>
      </c>
      <c r="CE305" s="132">
        <f t="shared" ref="CE305" si="4817">W305/W312</f>
        <v>2.8490028490028491E-2</v>
      </c>
      <c r="CF305" s="129">
        <f t="shared" ref="CF305" si="4818">X305/X312</f>
        <v>3.3191489361702124E-2</v>
      </c>
      <c r="CG305" s="130">
        <f t="shared" ref="CG305" si="4819">Y305/Y312</f>
        <v>4.3525969275786391E-2</v>
      </c>
      <c r="CH305" s="131">
        <f t="shared" ref="CH305" si="4820">Z305/Z312</f>
        <v>3.1741140215716487E-2</v>
      </c>
      <c r="CI305" s="129">
        <f t="shared" ref="CI305" si="4821">AA305/AA312</f>
        <v>5.3782138864737303E-2</v>
      </c>
      <c r="CJ305" s="135">
        <f t="shared" ref="CJ305" si="4822">AB305/AB312</f>
        <v>4.1534191269240475E-2</v>
      </c>
      <c r="CK305" s="136">
        <f t="shared" ref="CK305" si="4823">AC305/AC312</f>
        <v>5.8984170866977964E-2</v>
      </c>
    </row>
    <row r="306" spans="1:89" x14ac:dyDescent="0.15">
      <c r="A306" s="146" t="s">
        <v>34</v>
      </c>
      <c r="B306" s="203">
        <v>6</v>
      </c>
      <c r="C306" s="197">
        <v>101</v>
      </c>
      <c r="D306" s="198">
        <v>10</v>
      </c>
      <c r="E306" s="199">
        <v>75</v>
      </c>
      <c r="F306" s="196">
        <v>16</v>
      </c>
      <c r="G306" s="200">
        <v>103</v>
      </c>
      <c r="H306" s="198">
        <v>48</v>
      </c>
      <c r="I306" s="199">
        <v>121</v>
      </c>
      <c r="J306" s="196">
        <v>10</v>
      </c>
      <c r="K306" s="197">
        <v>14</v>
      </c>
      <c r="L306" s="198">
        <v>85</v>
      </c>
      <c r="M306" s="196">
        <v>35</v>
      </c>
      <c r="N306" s="201">
        <v>65</v>
      </c>
      <c r="O306" s="204">
        <v>86</v>
      </c>
      <c r="P306" s="196">
        <v>41</v>
      </c>
      <c r="Q306" s="197">
        <v>80</v>
      </c>
      <c r="R306" s="198">
        <v>36</v>
      </c>
      <c r="S306" s="199">
        <v>98</v>
      </c>
      <c r="T306" s="196">
        <v>18</v>
      </c>
      <c r="U306" s="200">
        <v>26</v>
      </c>
      <c r="V306" s="198">
        <v>95</v>
      </c>
      <c r="W306" s="205">
        <v>58</v>
      </c>
      <c r="X306" s="196">
        <v>34</v>
      </c>
      <c r="Y306" s="200">
        <v>70</v>
      </c>
      <c r="Z306" s="198">
        <v>108</v>
      </c>
      <c r="AA306" s="196">
        <v>214</v>
      </c>
      <c r="AB306" s="172">
        <f t="shared" si="4359"/>
        <v>572</v>
      </c>
      <c r="AC306" s="173">
        <f t="shared" si="4360"/>
        <v>1081</v>
      </c>
      <c r="BI306" s="146" t="s">
        <v>34</v>
      </c>
      <c r="BJ306" s="129">
        <f>B306/B312</f>
        <v>1.0542962572482868E-3</v>
      </c>
      <c r="BK306" s="130">
        <f t="shared" ref="BK306" si="4824">C306/C312</f>
        <v>1.7253160232319781E-2</v>
      </c>
      <c r="BL306" s="131">
        <f t="shared" ref="BL306" si="4825">D306/D312</f>
        <v>3.1938677738741618E-3</v>
      </c>
      <c r="BM306" s="132">
        <f t="shared" ref="BM306" si="4826">E306/E312</f>
        <v>1.955671447196871E-2</v>
      </c>
      <c r="BN306" s="129">
        <f t="shared" ref="BN306" si="4827">F306/F312</f>
        <v>3.1727146539758081E-3</v>
      </c>
      <c r="BO306" s="130">
        <f t="shared" ref="BO306" si="4828">G306/G312</f>
        <v>2.2904158327774073E-2</v>
      </c>
      <c r="BP306" s="131">
        <f t="shared" ref="BP306" si="4829">H306/H312</f>
        <v>5.9266576120508702E-3</v>
      </c>
      <c r="BQ306" s="132">
        <f t="shared" ref="BQ306" si="4830">I306/I312</f>
        <v>1.5546704355646923E-2</v>
      </c>
      <c r="BR306" s="129">
        <f t="shared" ref="BR306" si="4831">J306/J312</f>
        <v>5.8997050147492625E-3</v>
      </c>
      <c r="BS306" s="130">
        <f t="shared" ref="BS306" si="4832">K306/K312</f>
        <v>9.7493036211699167E-3</v>
      </c>
      <c r="BT306" s="131">
        <f t="shared" ref="BT306" si="4833">L306/L312</f>
        <v>2.316707549741074E-2</v>
      </c>
      <c r="BU306" s="129">
        <f t="shared" ref="BU306" si="4834">M306/M312</f>
        <v>9.8730606488011286E-3</v>
      </c>
      <c r="BV306" s="133">
        <f t="shared" ref="BV306" si="4835">N306/N312</f>
        <v>9.0972708187543744E-3</v>
      </c>
      <c r="BW306" s="134">
        <f t="shared" ref="BW306" si="4836">O306/O312</f>
        <v>1.1873533066408946E-2</v>
      </c>
      <c r="BX306" s="129">
        <f t="shared" ref="BX306" si="4837">P306/P312</f>
        <v>9.6447894613032222E-3</v>
      </c>
      <c r="BY306" s="130">
        <f t="shared" ref="BY306" si="4838">Q306/Q312</f>
        <v>1.9925280199252802E-2</v>
      </c>
      <c r="BZ306" s="131">
        <f t="shared" ref="BZ306" si="4839">R306/R312</f>
        <v>7.7038305157286543E-3</v>
      </c>
      <c r="CA306" s="132">
        <f t="shared" ref="CA306" si="4840">S306/S312</f>
        <v>2.0268872802481904E-2</v>
      </c>
      <c r="CB306" s="129">
        <f t="shared" ref="CB306" si="4841">T306/T312</f>
        <v>1.461038961038961E-2</v>
      </c>
      <c r="CC306" s="130">
        <f t="shared" ref="CC306" si="4842">U306/U312</f>
        <v>2.7956989247311829E-2</v>
      </c>
      <c r="CD306" s="131">
        <f t="shared" ref="CD306" si="4843">V306/V312</f>
        <v>1.9787544261612163E-2</v>
      </c>
      <c r="CE306" s="132">
        <f t="shared" ref="CE306" si="4844">W306/W312</f>
        <v>1.2710935787858865E-2</v>
      </c>
      <c r="CF306" s="129">
        <f t="shared" ref="CF306" si="4845">X306/X312</f>
        <v>9.6453900709219855E-3</v>
      </c>
      <c r="CG306" s="130">
        <f t="shared" ref="CG306" si="4846">Y306/Y312</f>
        <v>2.5603511338697878E-2</v>
      </c>
      <c r="CH306" s="131">
        <f t="shared" ref="CH306" si="4847">Z306/Z312</f>
        <v>1.6640986132511557E-2</v>
      </c>
      <c r="CI306" s="129">
        <f t="shared" ref="CI306" si="4848">AA306/AA312</f>
        <v>2.6580549000124208E-2</v>
      </c>
      <c r="CJ306" s="135">
        <f t="shared" ref="CJ306" si="4849">AB306/AB312</f>
        <v>9.6223399781310455E-3</v>
      </c>
      <c r="CK306" s="136">
        <f t="shared" ref="CK306" si="4850">AC306/AC312</f>
        <v>1.8222889027494478E-2</v>
      </c>
    </row>
    <row r="307" spans="1:89" x14ac:dyDescent="0.15">
      <c r="A307" s="137" t="s">
        <v>35</v>
      </c>
      <c r="B307" s="206">
        <v>0</v>
      </c>
      <c r="C307" s="190">
        <v>24</v>
      </c>
      <c r="D307" s="191">
        <v>1</v>
      </c>
      <c r="E307" s="192">
        <v>49</v>
      </c>
      <c r="F307" s="189">
        <v>0</v>
      </c>
      <c r="G307" s="193">
        <v>8</v>
      </c>
      <c r="H307" s="191">
        <v>4</v>
      </c>
      <c r="I307" s="192">
        <v>19</v>
      </c>
      <c r="J307" s="189">
        <v>2</v>
      </c>
      <c r="K307" s="190">
        <v>6</v>
      </c>
      <c r="L307" s="191">
        <v>7</v>
      </c>
      <c r="M307" s="189">
        <v>2</v>
      </c>
      <c r="N307" s="194">
        <v>2</v>
      </c>
      <c r="O307" s="207">
        <v>8</v>
      </c>
      <c r="P307" s="189">
        <v>4</v>
      </c>
      <c r="Q307" s="190">
        <v>6</v>
      </c>
      <c r="R307" s="191">
        <v>4</v>
      </c>
      <c r="S307" s="192">
        <v>5</v>
      </c>
      <c r="T307" s="189">
        <v>1</v>
      </c>
      <c r="U307" s="193">
        <v>7</v>
      </c>
      <c r="V307" s="191">
        <v>8</v>
      </c>
      <c r="W307" s="208">
        <v>1</v>
      </c>
      <c r="X307" s="189">
        <v>1</v>
      </c>
      <c r="Y307" s="193">
        <v>6</v>
      </c>
      <c r="Z307" s="191">
        <v>11</v>
      </c>
      <c r="AA307" s="189">
        <v>35</v>
      </c>
      <c r="AB307" s="172">
        <f t="shared" si="4359"/>
        <v>45</v>
      </c>
      <c r="AC307" s="173">
        <f t="shared" si="4360"/>
        <v>176</v>
      </c>
      <c r="BI307" s="137" t="s">
        <v>35</v>
      </c>
      <c r="BJ307" s="129">
        <f>B307/B312</f>
        <v>0</v>
      </c>
      <c r="BK307" s="130">
        <f t="shared" ref="BK307" si="4851">C307/C312</f>
        <v>4.0997608472839089E-3</v>
      </c>
      <c r="BL307" s="131">
        <f t="shared" ref="BL307" si="4852">D307/D312</f>
        <v>3.1938677738741617E-4</v>
      </c>
      <c r="BM307" s="132">
        <f t="shared" ref="BM307" si="4853">E307/E312</f>
        <v>1.2777053455019557E-2</v>
      </c>
      <c r="BN307" s="129">
        <f t="shared" ref="BN307" si="4854">F307/F312</f>
        <v>0</v>
      </c>
      <c r="BO307" s="130">
        <f t="shared" ref="BO307" si="4855">G307/G312</f>
        <v>1.7789637536135201E-3</v>
      </c>
      <c r="BP307" s="131">
        <f t="shared" ref="BP307" si="4856">H307/H312</f>
        <v>4.9388813433757259E-4</v>
      </c>
      <c r="BQ307" s="132">
        <f t="shared" ref="BQ307" si="4857">I307/I312</f>
        <v>2.4412180393164591E-3</v>
      </c>
      <c r="BR307" s="129">
        <f t="shared" ref="BR307" si="4858">J307/J312</f>
        <v>1.1799410029498525E-3</v>
      </c>
      <c r="BS307" s="130">
        <f t="shared" ref="BS307" si="4859">K307/K312</f>
        <v>4.178272980501393E-3</v>
      </c>
      <c r="BT307" s="131">
        <f t="shared" ref="BT307" si="4860">L307/L312</f>
        <v>1.9078768056691197E-3</v>
      </c>
      <c r="BU307" s="129">
        <f t="shared" ref="BU307" si="4861">M307/M312</f>
        <v>5.641748942172073E-4</v>
      </c>
      <c r="BV307" s="133">
        <f t="shared" ref="BV307" si="4862">N307/N312</f>
        <v>2.7991602519244227E-4</v>
      </c>
      <c r="BW307" s="134">
        <f t="shared" ref="BW307" si="4863">O307/O312</f>
        <v>1.1045147038519949E-3</v>
      </c>
      <c r="BX307" s="129">
        <f t="shared" ref="BX307" si="4864">P307/P312</f>
        <v>9.4095506939543638E-4</v>
      </c>
      <c r="BY307" s="130">
        <f t="shared" ref="BY307" si="4865">Q307/Q312</f>
        <v>1.4943960149439602E-3</v>
      </c>
      <c r="BZ307" s="131">
        <f t="shared" ref="BZ307" si="4866">R307/R312</f>
        <v>8.559811684142949E-4</v>
      </c>
      <c r="CA307" s="132">
        <f t="shared" ref="CA307" si="4867">S307/S312</f>
        <v>1.0341261633919339E-3</v>
      </c>
      <c r="CB307" s="129">
        <f t="shared" ref="CB307" si="4868">T307/T312</f>
        <v>8.1168831168831174E-4</v>
      </c>
      <c r="CC307" s="130">
        <f t="shared" ref="CC307" si="4869">U307/U312</f>
        <v>7.526881720430108E-3</v>
      </c>
      <c r="CD307" s="131">
        <f t="shared" ref="CD307" si="4870">V307/V312</f>
        <v>1.6663195167673402E-3</v>
      </c>
      <c r="CE307" s="132">
        <f t="shared" ref="CE307" si="4871">W307/W312</f>
        <v>2.1915406530791147E-4</v>
      </c>
      <c r="CF307" s="129">
        <f t="shared" ref="CF307" si="4872">X307/X312</f>
        <v>2.8368794326241134E-4</v>
      </c>
      <c r="CG307" s="130">
        <f t="shared" ref="CG307" si="4873">Y307/Y312</f>
        <v>2.1945866861741038E-3</v>
      </c>
      <c r="CH307" s="131">
        <f t="shared" ref="CH307" si="4874">Z307/Z312</f>
        <v>1.6949152542372881E-3</v>
      </c>
      <c r="CI307" s="129">
        <f t="shared" ref="CI307" si="4875">AA307/AA312</f>
        <v>4.3472860514221839E-3</v>
      </c>
      <c r="CJ307" s="135">
        <f t="shared" ref="CJ307" si="4876">AB307/AB312</f>
        <v>7.5700227100681302E-4</v>
      </c>
      <c r="CK307" s="136">
        <f t="shared" ref="CK307" si="4877">AC307/AC312</f>
        <v>2.966908851839989E-3</v>
      </c>
    </row>
    <row r="308" spans="1:89" x14ac:dyDescent="0.15">
      <c r="A308" s="146" t="s">
        <v>36</v>
      </c>
      <c r="B308" s="203">
        <v>0</v>
      </c>
      <c r="C308" s="197">
        <v>1</v>
      </c>
      <c r="D308" s="198">
        <v>0</v>
      </c>
      <c r="E308" s="199">
        <v>0</v>
      </c>
      <c r="F308" s="196">
        <v>0</v>
      </c>
      <c r="G308" s="200">
        <v>0</v>
      </c>
      <c r="H308" s="198">
        <v>0</v>
      </c>
      <c r="I308" s="199">
        <v>0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359"/>
        <v>0</v>
      </c>
      <c r="AC308" s="173">
        <f t="shared" si="4360"/>
        <v>1</v>
      </c>
      <c r="BI308" s="146" t="s">
        <v>36</v>
      </c>
      <c r="BJ308" s="129">
        <f>B308/B312</f>
        <v>0</v>
      </c>
      <c r="BK308" s="130">
        <f t="shared" ref="BK308" si="4878">C308/C312</f>
        <v>1.7082336863682952E-4</v>
      </c>
      <c r="BL308" s="131">
        <f t="shared" ref="BL308" si="4879">D308/D312</f>
        <v>0</v>
      </c>
      <c r="BM308" s="132">
        <f t="shared" ref="BM308" si="4880">E308/E312</f>
        <v>0</v>
      </c>
      <c r="BN308" s="129">
        <f t="shared" ref="BN308" si="4881">F308/F312</f>
        <v>0</v>
      </c>
      <c r="BO308" s="130">
        <f t="shared" ref="BO308" si="4882">G308/G312</f>
        <v>0</v>
      </c>
      <c r="BP308" s="131">
        <f t="shared" ref="BP308" si="4883">H308/H312</f>
        <v>0</v>
      </c>
      <c r="BQ308" s="132">
        <f t="shared" ref="BQ308" si="4884">I308/I312</f>
        <v>0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0</v>
      </c>
      <c r="CK308" s="136">
        <f t="shared" ref="CK308" si="4904">AC308/AC312</f>
        <v>1.6857436658181758E-5</v>
      </c>
    </row>
    <row r="309" spans="1:89" x14ac:dyDescent="0.15">
      <c r="A309" s="137" t="s">
        <v>37</v>
      </c>
      <c r="B309" s="59">
        <v>0</v>
      </c>
      <c r="C309" s="60">
        <v>0</v>
      </c>
      <c r="D309" s="139">
        <v>0</v>
      </c>
      <c r="E309" s="140">
        <v>0</v>
      </c>
      <c r="F309" s="138">
        <v>0</v>
      </c>
      <c r="G309" s="141">
        <v>0</v>
      </c>
      <c r="H309" s="139">
        <v>0</v>
      </c>
      <c r="I309" s="140">
        <v>0</v>
      </c>
      <c r="J309" s="138">
        <v>0</v>
      </c>
      <c r="K309" s="141">
        <v>0</v>
      </c>
      <c r="L309" s="139">
        <v>0</v>
      </c>
      <c r="M309" s="138">
        <v>0</v>
      </c>
      <c r="N309" s="142">
        <v>0</v>
      </c>
      <c r="O309" s="143">
        <v>0</v>
      </c>
      <c r="P309" s="138">
        <v>0</v>
      </c>
      <c r="Q309" s="141">
        <v>0</v>
      </c>
      <c r="R309" s="139"/>
      <c r="S309" s="140">
        <v>0</v>
      </c>
      <c r="T309" s="138">
        <v>0</v>
      </c>
      <c r="U309" s="141">
        <v>0</v>
      </c>
      <c r="V309" s="139">
        <v>0</v>
      </c>
      <c r="W309" s="140">
        <v>0</v>
      </c>
      <c r="X309" s="138">
        <v>0</v>
      </c>
      <c r="Y309" s="141">
        <v>0</v>
      </c>
      <c r="Z309" s="144">
        <v>0</v>
      </c>
      <c r="AA309" s="145">
        <v>0</v>
      </c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15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4" thickBot="1" x14ac:dyDescent="0.2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5" thickTop="1" thickBot="1" x14ac:dyDescent="0.2">
      <c r="A312" s="269" t="s">
        <v>13</v>
      </c>
      <c r="B312" s="20">
        <f t="shared" ref="B312:AA312" si="4986">SUM(B289:B311)</f>
        <v>5691</v>
      </c>
      <c r="C312" s="20">
        <f t="shared" si="4986"/>
        <v>5854</v>
      </c>
      <c r="D312" s="20">
        <f t="shared" si="4986"/>
        <v>3131</v>
      </c>
      <c r="E312" s="20">
        <f t="shared" si="4986"/>
        <v>3835</v>
      </c>
      <c r="F312" s="20">
        <f t="shared" si="4986"/>
        <v>5043</v>
      </c>
      <c r="G312" s="20">
        <f t="shared" si="4986"/>
        <v>4497</v>
      </c>
      <c r="H312" s="20">
        <f t="shared" si="4986"/>
        <v>8099</v>
      </c>
      <c r="I312" s="20">
        <f t="shared" si="4986"/>
        <v>7783</v>
      </c>
      <c r="J312" s="20">
        <f t="shared" si="4986"/>
        <v>1695</v>
      </c>
      <c r="K312" s="20">
        <f t="shared" si="4986"/>
        <v>1436</v>
      </c>
      <c r="L312" s="20">
        <f t="shared" si="4986"/>
        <v>3669</v>
      </c>
      <c r="M312" s="20">
        <f t="shared" si="4986"/>
        <v>3545</v>
      </c>
      <c r="N312" s="20">
        <f t="shared" si="4986"/>
        <v>7145</v>
      </c>
      <c r="O312" s="20">
        <f t="shared" si="4986"/>
        <v>7243</v>
      </c>
      <c r="P312" s="20">
        <f t="shared" si="4986"/>
        <v>4251</v>
      </c>
      <c r="Q312" s="20">
        <f t="shared" si="4986"/>
        <v>4015</v>
      </c>
      <c r="R312" s="20">
        <f t="shared" si="4986"/>
        <v>4673</v>
      </c>
      <c r="S312" s="20">
        <f t="shared" si="4986"/>
        <v>4835</v>
      </c>
      <c r="T312" s="20">
        <f t="shared" si="4986"/>
        <v>1232</v>
      </c>
      <c r="U312" s="20">
        <f t="shared" si="4986"/>
        <v>930</v>
      </c>
      <c r="V312" s="20">
        <f t="shared" si="4986"/>
        <v>4801</v>
      </c>
      <c r="W312" s="20">
        <f t="shared" si="4986"/>
        <v>4563</v>
      </c>
      <c r="X312" s="20">
        <f t="shared" si="4986"/>
        <v>3525</v>
      </c>
      <c r="Y312" s="20">
        <f t="shared" si="4986"/>
        <v>2734</v>
      </c>
      <c r="Z312" s="20">
        <f t="shared" si="4986"/>
        <v>6490</v>
      </c>
      <c r="AA312" s="20">
        <f t="shared" si="4986"/>
        <v>8051</v>
      </c>
      <c r="AB312" s="174">
        <f t="shared" ref="AB312:AC312" si="4987">SUM(AB288:AB311)</f>
        <v>59445</v>
      </c>
      <c r="AC312" s="175">
        <f t="shared" si="4987"/>
        <v>59321</v>
      </c>
      <c r="BI312" s="269" t="s">
        <v>13</v>
      </c>
      <c r="BJ312" s="155">
        <f>SUM(BJ288:BJ311)</f>
        <v>0.99999999999999989</v>
      </c>
      <c r="BK312" s="156">
        <f t="shared" ref="BK312:CK312" si="4988">SUM(BK288:BK311)</f>
        <v>1</v>
      </c>
      <c r="BL312" s="155">
        <f t="shared" si="4988"/>
        <v>1.0000000000000002</v>
      </c>
      <c r="BM312" s="156">
        <f t="shared" si="4988"/>
        <v>0.99999999999999989</v>
      </c>
      <c r="BN312" s="155">
        <f t="shared" si="4988"/>
        <v>1</v>
      </c>
      <c r="BO312" s="156">
        <f t="shared" si="4988"/>
        <v>1</v>
      </c>
      <c r="BP312" s="155">
        <f t="shared" si="4988"/>
        <v>1</v>
      </c>
      <c r="BQ312" s="156">
        <f t="shared" si="4988"/>
        <v>0.99999999999999989</v>
      </c>
      <c r="BR312" s="155">
        <f t="shared" si="4988"/>
        <v>0.99999999999999978</v>
      </c>
      <c r="BS312" s="156">
        <f t="shared" si="4988"/>
        <v>1</v>
      </c>
      <c r="BT312" s="155">
        <f t="shared" si="4988"/>
        <v>1</v>
      </c>
      <c r="BU312" s="156">
        <f t="shared" si="4988"/>
        <v>0.99999999999999989</v>
      </c>
      <c r="BV312" s="155">
        <f t="shared" si="4988"/>
        <v>0.99999999999999989</v>
      </c>
      <c r="BW312" s="156">
        <f t="shared" si="4988"/>
        <v>0.99999999999999989</v>
      </c>
      <c r="BX312" s="155">
        <f t="shared" si="4988"/>
        <v>1</v>
      </c>
      <c r="BY312" s="156">
        <f t="shared" si="4988"/>
        <v>1</v>
      </c>
      <c r="BZ312" s="155">
        <f t="shared" si="4988"/>
        <v>1</v>
      </c>
      <c r="CA312" s="156">
        <f t="shared" si="4988"/>
        <v>1</v>
      </c>
      <c r="CB312" s="155">
        <f t="shared" si="4988"/>
        <v>1</v>
      </c>
      <c r="CC312" s="156">
        <f t="shared" si="4988"/>
        <v>1</v>
      </c>
      <c r="CD312" s="155">
        <f t="shared" si="4988"/>
        <v>0.99999999999999978</v>
      </c>
      <c r="CE312" s="156">
        <f t="shared" si="4988"/>
        <v>0.99999999999999989</v>
      </c>
      <c r="CF312" s="155">
        <f t="shared" si="4988"/>
        <v>1.0000000000000002</v>
      </c>
      <c r="CG312" s="156">
        <f t="shared" si="4988"/>
        <v>1</v>
      </c>
      <c r="CH312" s="155">
        <f t="shared" si="4988"/>
        <v>1.0000000000000002</v>
      </c>
      <c r="CI312" s="156">
        <f t="shared" si="4988"/>
        <v>1</v>
      </c>
      <c r="CJ312" s="155">
        <f t="shared" si="4988"/>
        <v>1.0000000000000002</v>
      </c>
      <c r="CK312" s="156">
        <f t="shared" si="4988"/>
        <v>1</v>
      </c>
    </row>
    <row r="313" spans="1:89" ht="14" thickTop="1" x14ac:dyDescent="0.15">
      <c r="A313" s="187"/>
    </row>
    <row r="315" spans="1:89" x14ac:dyDescent="0.15">
      <c r="A315" s="296">
        <f>+A284+1</f>
        <v>44085</v>
      </c>
      <c r="B315" s="296"/>
      <c r="C315" s="296"/>
      <c r="D315" s="296"/>
      <c r="BI315" s="301">
        <f>+BI284+1</f>
        <v>44085</v>
      </c>
      <c r="BJ315" s="301"/>
      <c r="BK315" s="301"/>
      <c r="BL315" s="301"/>
    </row>
    <row r="316" spans="1:89" ht="14" thickBot="1" x14ac:dyDescent="0.2">
      <c r="AE316" s="272" t="s">
        <v>84</v>
      </c>
    </row>
    <row r="317" spans="1:89" ht="15" thickTop="1" thickBot="1" x14ac:dyDescent="0.2">
      <c r="A317" s="292" t="s">
        <v>0</v>
      </c>
      <c r="B317" s="294" t="s">
        <v>1</v>
      </c>
      <c r="C317" s="295"/>
      <c r="D317" s="294" t="s">
        <v>2</v>
      </c>
      <c r="E317" s="295"/>
      <c r="F317" s="294" t="s">
        <v>3</v>
      </c>
      <c r="G317" s="295"/>
      <c r="H317" s="294" t="s">
        <v>4</v>
      </c>
      <c r="I317" s="295"/>
      <c r="J317" s="294" t="s">
        <v>5</v>
      </c>
      <c r="K317" s="295"/>
      <c r="L317" s="294" t="s">
        <v>6</v>
      </c>
      <c r="M317" s="295"/>
      <c r="N317" s="294" t="s">
        <v>7</v>
      </c>
      <c r="O317" s="295"/>
      <c r="P317" s="294" t="s">
        <v>8</v>
      </c>
      <c r="Q317" s="295"/>
      <c r="R317" s="294" t="s">
        <v>9</v>
      </c>
      <c r="S317" s="295"/>
      <c r="T317" s="294" t="s">
        <v>10</v>
      </c>
      <c r="U317" s="295"/>
      <c r="V317" s="294" t="s">
        <v>11</v>
      </c>
      <c r="W317" s="295"/>
      <c r="X317" s="294" t="s">
        <v>12</v>
      </c>
      <c r="Y317" s="295"/>
      <c r="Z317" s="297" t="s">
        <v>40</v>
      </c>
      <c r="AA317" s="298"/>
      <c r="AB317" s="299" t="s">
        <v>41</v>
      </c>
      <c r="AC317" s="300"/>
      <c r="AE317" s="292" t="s">
        <v>0</v>
      </c>
      <c r="AF317" s="294" t="s">
        <v>1</v>
      </c>
      <c r="AG317" s="295"/>
      <c r="AH317" s="294" t="s">
        <v>2</v>
      </c>
      <c r="AI317" s="295"/>
      <c r="AJ317" s="294" t="s">
        <v>3</v>
      </c>
      <c r="AK317" s="295"/>
      <c r="AL317" s="294" t="s">
        <v>4</v>
      </c>
      <c r="AM317" s="295"/>
      <c r="AN317" s="294" t="s">
        <v>5</v>
      </c>
      <c r="AO317" s="295"/>
      <c r="AP317" s="294" t="s">
        <v>6</v>
      </c>
      <c r="AQ317" s="295"/>
      <c r="AR317" s="294" t="s">
        <v>7</v>
      </c>
      <c r="AS317" s="295"/>
      <c r="AT317" s="294" t="s">
        <v>8</v>
      </c>
      <c r="AU317" s="295"/>
      <c r="AV317" s="294" t="s">
        <v>9</v>
      </c>
      <c r="AW317" s="295"/>
      <c r="AX317" s="294" t="s">
        <v>10</v>
      </c>
      <c r="AY317" s="295"/>
      <c r="AZ317" s="294" t="s">
        <v>11</v>
      </c>
      <c r="BA317" s="295"/>
      <c r="BB317" s="294" t="s">
        <v>12</v>
      </c>
      <c r="BC317" s="295"/>
      <c r="BD317" s="297" t="s">
        <v>40</v>
      </c>
      <c r="BE317" s="298"/>
      <c r="BF317" s="299" t="s">
        <v>41</v>
      </c>
      <c r="BG317" s="300"/>
      <c r="BI317" s="292" t="s">
        <v>0</v>
      </c>
      <c r="BJ317" s="294" t="s">
        <v>1</v>
      </c>
      <c r="BK317" s="295"/>
      <c r="BL317" s="294" t="s">
        <v>2</v>
      </c>
      <c r="BM317" s="295"/>
      <c r="BN317" s="294" t="s">
        <v>3</v>
      </c>
      <c r="BO317" s="295"/>
      <c r="BP317" s="294" t="s">
        <v>4</v>
      </c>
      <c r="BQ317" s="295"/>
      <c r="BR317" s="294" t="s">
        <v>5</v>
      </c>
      <c r="BS317" s="295"/>
      <c r="BT317" s="294" t="s">
        <v>6</v>
      </c>
      <c r="BU317" s="295"/>
      <c r="BV317" s="294" t="s">
        <v>7</v>
      </c>
      <c r="BW317" s="295"/>
      <c r="BX317" s="294" t="s">
        <v>8</v>
      </c>
      <c r="BY317" s="295"/>
      <c r="BZ317" s="294" t="s">
        <v>9</v>
      </c>
      <c r="CA317" s="295"/>
      <c r="CB317" s="294" t="s">
        <v>10</v>
      </c>
      <c r="CC317" s="295"/>
      <c r="CD317" s="294" t="s">
        <v>11</v>
      </c>
      <c r="CE317" s="295"/>
      <c r="CF317" s="294" t="s">
        <v>12</v>
      </c>
      <c r="CG317" s="295"/>
      <c r="CH317" s="297" t="s">
        <v>40</v>
      </c>
      <c r="CI317" s="298"/>
      <c r="CJ317" s="294" t="s">
        <v>41</v>
      </c>
      <c r="CK317" s="295"/>
    </row>
    <row r="318" spans="1:89" ht="15" thickTop="1" thickBot="1" x14ac:dyDescent="0.2">
      <c r="A318" s="293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3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3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4" thickTop="1" x14ac:dyDescent="0.15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473</v>
      </c>
      <c r="AG319" s="186">
        <f t="shared" ref="AG319:AV320" si="4989">SUMIF($A$9:$A$32,$AE319,C$319:C$342)</f>
        <v>298</v>
      </c>
      <c r="AH319" s="127">
        <f t="shared" si="4989"/>
        <v>262</v>
      </c>
      <c r="AI319" s="180">
        <f t="shared" si="4989"/>
        <v>292</v>
      </c>
      <c r="AJ319" s="126">
        <f t="shared" si="4989"/>
        <v>380</v>
      </c>
      <c r="AK319" s="128">
        <f t="shared" si="4989"/>
        <v>287</v>
      </c>
      <c r="AL319" s="127">
        <f t="shared" si="4989"/>
        <v>574</v>
      </c>
      <c r="AM319" s="180">
        <f t="shared" si="4989"/>
        <v>488</v>
      </c>
      <c r="AN319" s="126">
        <f t="shared" si="4989"/>
        <v>94</v>
      </c>
      <c r="AO319" s="128">
        <f t="shared" si="4989"/>
        <v>189</v>
      </c>
      <c r="AP319" s="127">
        <f t="shared" si="4989"/>
        <v>199</v>
      </c>
      <c r="AQ319" s="126">
        <f t="shared" si="4989"/>
        <v>409</v>
      </c>
      <c r="AR319" s="179">
        <f t="shared" si="4989"/>
        <v>579</v>
      </c>
      <c r="AS319" s="181">
        <f t="shared" si="4989"/>
        <v>645</v>
      </c>
      <c r="AT319" s="126">
        <f t="shared" si="4989"/>
        <v>403</v>
      </c>
      <c r="AU319" s="128">
        <f t="shared" si="4989"/>
        <v>260</v>
      </c>
      <c r="AV319" s="127">
        <f t="shared" si="4989"/>
        <v>458</v>
      </c>
      <c r="AW319" s="180">
        <f t="shared" ref="AW319:BE320" si="4990">SUMIF($A$9:$A$32,$AE319,S$319:S$342)</f>
        <v>291</v>
      </c>
      <c r="AX319" s="126">
        <f t="shared" si="4990"/>
        <v>72</v>
      </c>
      <c r="AY319" s="128">
        <f t="shared" si="4990"/>
        <v>125</v>
      </c>
      <c r="AZ319" s="127">
        <f t="shared" si="4990"/>
        <v>255</v>
      </c>
      <c r="BA319" s="180">
        <f t="shared" si="4990"/>
        <v>341</v>
      </c>
      <c r="BB319" s="126">
        <f t="shared" si="4990"/>
        <v>299</v>
      </c>
      <c r="BC319" s="128">
        <f t="shared" si="4990"/>
        <v>323</v>
      </c>
      <c r="BD319" s="184">
        <f t="shared" si="4990"/>
        <v>498</v>
      </c>
      <c r="BE319" s="185">
        <f t="shared" si="4990"/>
        <v>476</v>
      </c>
      <c r="BF319" s="170">
        <f>AF319+AH319+AJ319+AL319+AN319+AP319+AR319+AT319+AV319+AX319+AZ319+BB319+BD319</f>
        <v>4546</v>
      </c>
      <c r="BG319" s="171">
        <f>AG319+AI319+AK319+AM319+AO319+AQ319+AS319+AU319+AW319+AY319+BA319+BC319+BE319</f>
        <v>4424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15">
      <c r="A320" s="137" t="s">
        <v>17</v>
      </c>
      <c r="B320" s="189">
        <v>81</v>
      </c>
      <c r="C320" s="190">
        <v>0</v>
      </c>
      <c r="D320" s="191">
        <v>81</v>
      </c>
      <c r="E320" s="192">
        <v>0</v>
      </c>
      <c r="F320" s="189">
        <v>117</v>
      </c>
      <c r="G320" s="193">
        <v>3</v>
      </c>
      <c r="H320" s="191">
        <v>120</v>
      </c>
      <c r="I320" s="192">
        <v>11</v>
      </c>
      <c r="J320" s="189">
        <v>1</v>
      </c>
      <c r="K320" s="193">
        <v>2</v>
      </c>
      <c r="L320" s="191">
        <v>12</v>
      </c>
      <c r="M320" s="189">
        <v>10</v>
      </c>
      <c r="N320" s="194">
        <v>29</v>
      </c>
      <c r="O320" s="195">
        <v>0</v>
      </c>
      <c r="P320" s="189">
        <v>0</v>
      </c>
      <c r="Q320" s="193">
        <v>0</v>
      </c>
      <c r="R320" s="191">
        <v>0</v>
      </c>
      <c r="S320" s="192">
        <v>0</v>
      </c>
      <c r="T320" s="189">
        <v>0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f t="shared" ref="AB320:AB339" si="5018">SUM(B320,D320,F320,H320,J320,L320,N320,P320,R320,T320,V320,X320,Z320)</f>
        <v>441</v>
      </c>
      <c r="AC320" s="173">
        <f t="shared" ref="AC320:AC339" si="5019">SUM(C320,E320,G320,I320,K320,M320,O320,Q320,S320,U320,W320,Y320,AA320)</f>
        <v>26</v>
      </c>
      <c r="AE320" s="277" t="str">
        <f>$AE$10</f>
        <v>08:00 - 08:59</v>
      </c>
      <c r="AF320" s="126">
        <f>SUMIF($A$9:$A$32,$AE320,B$319:B$342)</f>
        <v>515</v>
      </c>
      <c r="AG320" s="190">
        <f t="shared" si="4989"/>
        <v>387</v>
      </c>
      <c r="AH320" s="191">
        <f t="shared" si="4989"/>
        <v>238</v>
      </c>
      <c r="AI320" s="192">
        <f t="shared" si="4989"/>
        <v>195</v>
      </c>
      <c r="AJ320" s="278">
        <f t="shared" si="4989"/>
        <v>292</v>
      </c>
      <c r="AK320" s="193">
        <f t="shared" si="4989"/>
        <v>216</v>
      </c>
      <c r="AL320" s="191">
        <f t="shared" si="4989"/>
        <v>592</v>
      </c>
      <c r="AM320" s="192">
        <f t="shared" si="4989"/>
        <v>431</v>
      </c>
      <c r="AN320" s="278">
        <f t="shared" si="4989"/>
        <v>100</v>
      </c>
      <c r="AO320" s="193">
        <f t="shared" si="4989"/>
        <v>181</v>
      </c>
      <c r="AP320" s="191">
        <f t="shared" si="4989"/>
        <v>193</v>
      </c>
      <c r="AQ320" s="278">
        <f t="shared" si="4989"/>
        <v>371</v>
      </c>
      <c r="AR320" s="194">
        <f t="shared" si="4989"/>
        <v>491</v>
      </c>
      <c r="AS320" s="195">
        <f t="shared" si="4989"/>
        <v>666</v>
      </c>
      <c r="AT320" s="278">
        <f t="shared" si="4989"/>
        <v>339</v>
      </c>
      <c r="AU320" s="193">
        <f t="shared" si="4989"/>
        <v>274</v>
      </c>
      <c r="AV320" s="191">
        <f t="shared" si="4989"/>
        <v>449</v>
      </c>
      <c r="AW320" s="192">
        <f t="shared" si="4990"/>
        <v>332</v>
      </c>
      <c r="AX320" s="278">
        <f t="shared" si="4990"/>
        <v>71</v>
      </c>
      <c r="AY320" s="193">
        <f t="shared" si="4990"/>
        <v>128</v>
      </c>
      <c r="AZ320" s="191">
        <f t="shared" si="4990"/>
        <v>233</v>
      </c>
      <c r="BA320" s="192">
        <f t="shared" si="4990"/>
        <v>398</v>
      </c>
      <c r="BB320" s="278">
        <f t="shared" si="4990"/>
        <v>241</v>
      </c>
      <c r="BC320" s="193">
        <f t="shared" si="4990"/>
        <v>221</v>
      </c>
      <c r="BD320" s="191">
        <f t="shared" si="4990"/>
        <v>561</v>
      </c>
      <c r="BE320" s="278">
        <f t="shared" si="4990"/>
        <v>450</v>
      </c>
      <c r="BF320" s="172">
        <f>SUM(AF320,AH320,AJ320,AL320,AN320,AP320,AR320,AT320,AV320,AX320,AZ320,BB320,BD320)</f>
        <v>4315</v>
      </c>
      <c r="BG320" s="173">
        <f>SUM(AG320,AI320,AK320,AM320,AO320,AQ320,AS320,AU320,AW320,AY320,BA320,BC320,BE320)</f>
        <v>4250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2.3936170212765957E-2</v>
      </c>
      <c r="BM320" s="132">
        <f t="shared" ref="BM320" si="5022">E320/E343</f>
        <v>0</v>
      </c>
      <c r="BN320" s="129">
        <f t="shared" ref="BN320" si="5023">F320/F343</f>
        <v>2.1686746987951807E-2</v>
      </c>
      <c r="BO320" s="130">
        <f t="shared" ref="BO320" si="5024">G320/G343</f>
        <v>6.4075181546347719E-4</v>
      </c>
      <c r="BP320" s="131">
        <f t="shared" ref="BP320" si="5025">H320/H343</f>
        <v>1.3839234229039326E-2</v>
      </c>
      <c r="BQ320" s="132">
        <f t="shared" ref="BQ320" si="5026">I320/I343</f>
        <v>1.3605442176870747E-3</v>
      </c>
      <c r="BR320" s="129">
        <f t="shared" ref="BR320" si="5027">J320/J343</f>
        <v>5.5279159756771695E-4</v>
      </c>
      <c r="BS320" s="130">
        <f t="shared" ref="BS320" si="5028">K320/K343</f>
        <v>1.3236267372600927E-3</v>
      </c>
      <c r="BT320" s="131">
        <f t="shared" ref="BT320" si="5029">L320/L343</f>
        <v>3.1372549019607842E-3</v>
      </c>
      <c r="BU320" s="129">
        <f t="shared" ref="BU320" si="5030">M320/M343</f>
        <v>2.6476039184537992E-3</v>
      </c>
      <c r="BV320" s="133">
        <f t="shared" ref="BV320" si="5031">N320/N343</f>
        <v>4.007739082365948E-3</v>
      </c>
      <c r="BW320" s="134">
        <f t="shared" ref="BW320" si="5032">O320/O343</f>
        <v>0</v>
      </c>
      <c r="BX320" s="129">
        <f t="shared" ref="BX320" si="5033">P320/P343</f>
        <v>0</v>
      </c>
      <c r="BY320" s="130">
        <f t="shared" ref="BY320" si="5034">Q320/Q343</f>
        <v>0</v>
      </c>
      <c r="BZ320" s="131">
        <f t="shared" ref="BZ320" si="5035">R320/R343</f>
        <v>0</v>
      </c>
      <c r="CA320" s="132">
        <f t="shared" ref="CA320" si="5036">S320/S343</f>
        <v>0</v>
      </c>
      <c r="CB320" s="129">
        <f t="shared" ref="CB320" si="5037">T320/T343</f>
        <v>0</v>
      </c>
      <c r="CC320" s="130">
        <f t="shared" ref="CC320" si="5038">U320/U343</f>
        <v>0</v>
      </c>
      <c r="CD320" s="131">
        <f t="shared" ref="CD320" si="5039">V320/V343</f>
        <v>0</v>
      </c>
      <c r="CE320" s="132">
        <f t="shared" ref="CE320" si="5040">W320/W343</f>
        <v>0</v>
      </c>
      <c r="CF320" s="129">
        <f t="shared" ref="CF320" si="5041">X320/X343</f>
        <v>0</v>
      </c>
      <c r="CG320" s="130">
        <f t="shared" ref="CG320" si="5042">Y320/Y343</f>
        <v>0</v>
      </c>
      <c r="CH320" s="131">
        <f t="shared" ref="CH320" si="5043">Z320/Z343</f>
        <v>0</v>
      </c>
      <c r="CI320" s="129">
        <f t="shared" ref="CI320" si="5044">AA320/AA343</f>
        <v>0</v>
      </c>
      <c r="CJ320" s="135">
        <f t="shared" ref="CJ320" si="5045">AB320/AB343</f>
        <v>7.1056829350820937E-3</v>
      </c>
      <c r="CK320" s="136">
        <f t="shared" ref="CK320" si="5046">AC320/AC343</f>
        <v>4.2002552462803511E-4</v>
      </c>
    </row>
    <row r="321" spans="1:89" ht="14" thickBot="1" x14ac:dyDescent="0.2">
      <c r="A321" s="146" t="s">
        <v>18</v>
      </c>
      <c r="B321" s="196">
        <v>358</v>
      </c>
      <c r="C321" s="197">
        <v>0</v>
      </c>
      <c r="D321" s="198">
        <v>243</v>
      </c>
      <c r="E321" s="199">
        <v>3</v>
      </c>
      <c r="F321" s="196">
        <v>434</v>
      </c>
      <c r="G321" s="200">
        <v>9</v>
      </c>
      <c r="H321" s="198">
        <v>360</v>
      </c>
      <c r="I321" s="199">
        <v>96</v>
      </c>
      <c r="J321" s="196">
        <v>28</v>
      </c>
      <c r="K321" s="200">
        <v>38</v>
      </c>
      <c r="L321" s="198">
        <v>63</v>
      </c>
      <c r="M321" s="196">
        <v>129</v>
      </c>
      <c r="N321" s="201">
        <v>302</v>
      </c>
      <c r="O321" s="202">
        <v>297</v>
      </c>
      <c r="P321" s="196">
        <v>189</v>
      </c>
      <c r="Q321" s="200">
        <v>198</v>
      </c>
      <c r="R321" s="198">
        <v>167</v>
      </c>
      <c r="S321" s="199">
        <v>142</v>
      </c>
      <c r="T321" s="196">
        <v>15</v>
      </c>
      <c r="U321" s="200">
        <v>66</v>
      </c>
      <c r="V321" s="198">
        <v>112</v>
      </c>
      <c r="W321" s="199">
        <v>162</v>
      </c>
      <c r="X321" s="196">
        <v>148</v>
      </c>
      <c r="Y321" s="200">
        <v>108</v>
      </c>
      <c r="Z321" s="198">
        <v>299</v>
      </c>
      <c r="AA321" s="196">
        <v>208</v>
      </c>
      <c r="AB321" s="172">
        <f t="shared" si="5018"/>
        <v>2718</v>
      </c>
      <c r="AC321" s="173">
        <f t="shared" si="5019"/>
        <v>1456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1.3992053895318707E-2</v>
      </c>
      <c r="BK321" s="130">
        <f t="shared" ref="BK321" si="5047">C321/C343</f>
        <v>0</v>
      </c>
      <c r="BL321" s="131">
        <f t="shared" ref="BL321" si="5048">D321/D343</f>
        <v>7.1808510638297879E-2</v>
      </c>
      <c r="BM321" s="132">
        <f t="shared" ref="BM321" si="5049">E321/E343</f>
        <v>7.4092368486045935E-4</v>
      </c>
      <c r="BN321" s="129">
        <f t="shared" ref="BN321" si="5050">F321/F343</f>
        <v>8.0444856348470803E-2</v>
      </c>
      <c r="BO321" s="130">
        <f t="shared" ref="BO321" si="5051">G321/G343</f>
        <v>1.9222554463904314E-3</v>
      </c>
      <c r="BP321" s="131">
        <f t="shared" ref="BP321" si="5052">H321/H343</f>
        <v>4.1517702687117977E-2</v>
      </c>
      <c r="BQ321" s="132">
        <f t="shared" ref="BQ321" si="5053">I321/I343</f>
        <v>1.1873840445269016E-2</v>
      </c>
      <c r="BR321" s="129">
        <f t="shared" ref="BR321" si="5054">J321/J343</f>
        <v>1.5478164731896076E-2</v>
      </c>
      <c r="BS321" s="130">
        <f t="shared" ref="BS321" si="5055">K321/K343</f>
        <v>2.5148908007941759E-2</v>
      </c>
      <c r="BT321" s="131">
        <f t="shared" ref="BT321" si="5056">L321/L343</f>
        <v>1.6470588235294119E-2</v>
      </c>
      <c r="BU321" s="129">
        <f t="shared" ref="BU321" si="5057">M321/M343</f>
        <v>3.415409054805401E-2</v>
      </c>
      <c r="BV321" s="133">
        <f t="shared" ref="BV321" si="5058">N321/N343</f>
        <v>4.1735765616362629E-2</v>
      </c>
      <c r="BW321" s="134">
        <f t="shared" ref="BW321" si="5059">O321/O343</f>
        <v>3.9358600583090382E-2</v>
      </c>
      <c r="BX321" s="129">
        <f t="shared" ref="BX321" si="5060">P321/P343</f>
        <v>4.3770264011116257E-2</v>
      </c>
      <c r="BY321" s="130">
        <f t="shared" ref="BY321" si="5061">Q321/Q343</f>
        <v>5.0484446710861802E-2</v>
      </c>
      <c r="BZ321" s="131">
        <f t="shared" ref="BZ321" si="5062">R321/R343</f>
        <v>3.3676144383948378E-2</v>
      </c>
      <c r="CA321" s="132">
        <f t="shared" ref="CA321" si="5063">S321/S343</f>
        <v>2.9521829521829523E-2</v>
      </c>
      <c r="CB321" s="129">
        <f t="shared" ref="CB321" si="5064">T321/T343</f>
        <v>1.1971268954509178E-2</v>
      </c>
      <c r="CC321" s="130">
        <f t="shared" ref="CC321" si="5065">U321/U343</f>
        <v>6.9989395546129374E-2</v>
      </c>
      <c r="CD321" s="131">
        <f t="shared" ref="CD321" si="5066">V321/V343</f>
        <v>2.2805945835878638E-2</v>
      </c>
      <c r="CE321" s="132">
        <f t="shared" ref="CE321" si="5067">W321/W343</f>
        <v>3.4563686793257949E-2</v>
      </c>
      <c r="CF321" s="129">
        <f t="shared" ref="CF321" si="5068">X321/X343</f>
        <v>4.1122534037232567E-2</v>
      </c>
      <c r="CG321" s="130">
        <f t="shared" ref="CG321" si="5069">Y321/Y343</f>
        <v>3.7762237762237763E-2</v>
      </c>
      <c r="CH321" s="131">
        <f t="shared" ref="CH321" si="5070">Z321/Z343</f>
        <v>4.3245588660688457E-2</v>
      </c>
      <c r="CI321" s="129">
        <f t="shared" ref="CI321" si="5071">AA321/AA343</f>
        <v>2.39741816505302E-2</v>
      </c>
      <c r="CJ321" s="135">
        <f t="shared" ref="CJ321" si="5072">AB321/AB343</f>
        <v>4.3794209110097806E-2</v>
      </c>
      <c r="CK321" s="136">
        <f t="shared" ref="CK321" si="5073">AC321/AC343</f>
        <v>2.3521429379169966E-2</v>
      </c>
    </row>
    <row r="322" spans="1:89" ht="15" thickTop="1" thickBot="1" x14ac:dyDescent="0.2">
      <c r="A322" s="137" t="s">
        <v>19</v>
      </c>
      <c r="B322" s="189">
        <v>545</v>
      </c>
      <c r="C322" s="190">
        <v>145</v>
      </c>
      <c r="D322" s="191">
        <v>243</v>
      </c>
      <c r="E322" s="192">
        <v>205</v>
      </c>
      <c r="F322" s="189">
        <v>386</v>
      </c>
      <c r="G322" s="193">
        <v>236</v>
      </c>
      <c r="H322" s="191">
        <v>525</v>
      </c>
      <c r="I322" s="192">
        <v>372</v>
      </c>
      <c r="J322" s="189">
        <v>68</v>
      </c>
      <c r="K322" s="193">
        <v>124</v>
      </c>
      <c r="L322" s="191">
        <v>162</v>
      </c>
      <c r="M322" s="189">
        <v>282</v>
      </c>
      <c r="N322" s="194">
        <v>424</v>
      </c>
      <c r="O322" s="195">
        <v>510</v>
      </c>
      <c r="P322" s="189">
        <v>308</v>
      </c>
      <c r="Q322" s="193">
        <v>266</v>
      </c>
      <c r="R322" s="191">
        <v>337</v>
      </c>
      <c r="S322" s="192">
        <v>199</v>
      </c>
      <c r="T322" s="189">
        <v>38</v>
      </c>
      <c r="U322" s="193">
        <v>114</v>
      </c>
      <c r="V322" s="191">
        <v>198</v>
      </c>
      <c r="W322" s="192">
        <v>339</v>
      </c>
      <c r="X322" s="189">
        <v>217</v>
      </c>
      <c r="Y322" s="193">
        <v>211</v>
      </c>
      <c r="Z322" s="191">
        <v>480</v>
      </c>
      <c r="AA322" s="189">
        <v>413</v>
      </c>
      <c r="AB322" s="172">
        <f t="shared" si="5018"/>
        <v>3931</v>
      </c>
      <c r="AC322" s="173">
        <f t="shared" si="5019"/>
        <v>3416</v>
      </c>
      <c r="AE322" s="269" t="s">
        <v>13</v>
      </c>
      <c r="AF322" s="20">
        <f t="shared" ref="AF322:BG322" si="5074">SUM(AF319:AF321)</f>
        <v>988</v>
      </c>
      <c r="AG322" s="21">
        <f t="shared" si="5074"/>
        <v>685</v>
      </c>
      <c r="AH322" s="20">
        <f t="shared" si="5074"/>
        <v>500</v>
      </c>
      <c r="AI322" s="21">
        <f t="shared" si="5074"/>
        <v>487</v>
      </c>
      <c r="AJ322" s="20">
        <f t="shared" si="5074"/>
        <v>672</v>
      </c>
      <c r="AK322" s="21">
        <f t="shared" si="5074"/>
        <v>503</v>
      </c>
      <c r="AL322" s="20">
        <f t="shared" si="5074"/>
        <v>1166</v>
      </c>
      <c r="AM322" s="21">
        <f t="shared" si="5074"/>
        <v>919</v>
      </c>
      <c r="AN322" s="20">
        <f t="shared" si="5074"/>
        <v>194</v>
      </c>
      <c r="AO322" s="21">
        <f t="shared" si="5074"/>
        <v>370</v>
      </c>
      <c r="AP322" s="20">
        <f t="shared" si="5074"/>
        <v>392</v>
      </c>
      <c r="AQ322" s="21">
        <f t="shared" si="5074"/>
        <v>780</v>
      </c>
      <c r="AR322" s="20">
        <f t="shared" si="5074"/>
        <v>1070</v>
      </c>
      <c r="AS322" s="21">
        <f t="shared" si="5074"/>
        <v>1311</v>
      </c>
      <c r="AT322" s="20">
        <f t="shared" si="5074"/>
        <v>742</v>
      </c>
      <c r="AU322" s="21">
        <f t="shared" si="5074"/>
        <v>534</v>
      </c>
      <c r="AV322" s="20">
        <f t="shared" si="5074"/>
        <v>907</v>
      </c>
      <c r="AW322" s="21">
        <f t="shared" si="5074"/>
        <v>623</v>
      </c>
      <c r="AX322" s="20">
        <f t="shared" si="5074"/>
        <v>143</v>
      </c>
      <c r="AY322" s="21">
        <f t="shared" si="5074"/>
        <v>253</v>
      </c>
      <c r="AZ322" s="20">
        <f t="shared" si="5074"/>
        <v>488</v>
      </c>
      <c r="BA322" s="21">
        <f t="shared" si="5074"/>
        <v>739</v>
      </c>
      <c r="BB322" s="20">
        <f t="shared" si="5074"/>
        <v>540</v>
      </c>
      <c r="BC322" s="21">
        <f t="shared" si="5074"/>
        <v>544</v>
      </c>
      <c r="BD322" s="20">
        <f t="shared" si="5074"/>
        <v>1059</v>
      </c>
      <c r="BE322" s="21">
        <f t="shared" si="5074"/>
        <v>926</v>
      </c>
      <c r="BF322" s="174">
        <f t="shared" si="5074"/>
        <v>8861</v>
      </c>
      <c r="BG322" s="175">
        <f t="shared" si="5074"/>
        <v>8674</v>
      </c>
      <c r="BI322" s="137" t="s">
        <v>19</v>
      </c>
      <c r="BJ322" s="129">
        <f>B322/B343</f>
        <v>9.4144066332699949E-2</v>
      </c>
      <c r="BK322" s="130">
        <f t="shared" ref="BK322" si="5075">C322/C343</f>
        <v>2.2823862742011647E-2</v>
      </c>
      <c r="BL322" s="131">
        <f t="shared" ref="BL322" si="5076">D322/D343</f>
        <v>7.1808510638297879E-2</v>
      </c>
      <c r="BM322" s="132">
        <f t="shared" ref="BM322" si="5077">E322/E343</f>
        <v>5.0629785132131393E-2</v>
      </c>
      <c r="BN322" s="129">
        <f t="shared" ref="BN322" si="5078">F322/F343</f>
        <v>7.1547729379054681E-2</v>
      </c>
      <c r="BO322" s="130">
        <f t="shared" ref="BO322" si="5079">G322/G343</f>
        <v>5.0405809483126868E-2</v>
      </c>
      <c r="BP322" s="131">
        <f t="shared" ref="BP322" si="5080">H322/H343</f>
        <v>6.0546649752047051E-2</v>
      </c>
      <c r="BQ322" s="132">
        <f t="shared" ref="BQ322" si="5081">I322/I343</f>
        <v>4.6011131725417438E-2</v>
      </c>
      <c r="BR322" s="129">
        <f t="shared" ref="BR322" si="5082">J322/J343</f>
        <v>3.7589828634604756E-2</v>
      </c>
      <c r="BS322" s="130">
        <f t="shared" ref="BS322" si="5083">K322/K343</f>
        <v>8.2064857710125741E-2</v>
      </c>
      <c r="BT322" s="131">
        <f t="shared" ref="BT322" si="5084">L322/L343</f>
        <v>4.2352941176470586E-2</v>
      </c>
      <c r="BU322" s="129">
        <f t="shared" ref="BU322" si="5085">M322/M343</f>
        <v>7.4662430500397142E-2</v>
      </c>
      <c r="BV322" s="133">
        <f t="shared" ref="BV322" si="5086">N322/N343</f>
        <v>5.8595909342177996E-2</v>
      </c>
      <c r="BW322" s="134">
        <f t="shared" ref="BW322" si="5087">O322/O343</f>
        <v>6.7585475748741061E-2</v>
      </c>
      <c r="BX322" s="129">
        <f t="shared" ref="BX322" si="5088">P322/P343</f>
        <v>7.1329319129226493E-2</v>
      </c>
      <c r="BY322" s="130">
        <f t="shared" ref="BY322" si="5089">Q322/Q343</f>
        <v>6.782253952065273E-2</v>
      </c>
      <c r="BZ322" s="131">
        <f t="shared" ref="BZ322" si="5090">R322/R343</f>
        <v>6.7957249445452714E-2</v>
      </c>
      <c r="CA322" s="132">
        <f t="shared" ref="CA322" si="5091">S322/S343</f>
        <v>4.1372141372141374E-2</v>
      </c>
      <c r="CB322" s="129">
        <f t="shared" ref="CB322" si="5092">T322/T343</f>
        <v>3.0327214684756583E-2</v>
      </c>
      <c r="CC322" s="130">
        <f t="shared" ref="CC322" si="5093">U322/U343</f>
        <v>0.12089077412513255</v>
      </c>
      <c r="CD322" s="131">
        <f t="shared" ref="CD322" si="5094">V322/V343</f>
        <v>4.0317654245571169E-2</v>
      </c>
      <c r="CE322" s="132">
        <f t="shared" ref="CE322" si="5095">W322/W343</f>
        <v>7.2327714956262001E-2</v>
      </c>
      <c r="CF322" s="129">
        <f t="shared" ref="CF322" si="5096">X322/X343</f>
        <v>6.0294526257293694E-2</v>
      </c>
      <c r="CG322" s="130">
        <f t="shared" ref="CG322" si="5097">Y322/Y343</f>
        <v>7.3776223776223782E-2</v>
      </c>
      <c r="CH322" s="131">
        <f t="shared" ref="CH322" si="5098">Z322/Z343</f>
        <v>6.9424356378362737E-2</v>
      </c>
      <c r="CI322" s="129">
        <f t="shared" ref="CI322" si="5099">AA322/AA343</f>
        <v>4.7602581834946978E-2</v>
      </c>
      <c r="CJ322" s="135">
        <f t="shared" ref="CJ322" si="5100">AB322/AB343</f>
        <v>6.3338865346502751E-2</v>
      </c>
      <c r="CK322" s="136">
        <f t="shared" ref="CK322" si="5101">AC322/AC343</f>
        <v>5.5184892004975686E-2</v>
      </c>
    </row>
    <row r="323" spans="1:89" ht="14" thickTop="1" x14ac:dyDescent="0.15">
      <c r="A323" s="146" t="s">
        <v>20</v>
      </c>
      <c r="B323" s="196">
        <v>473</v>
      </c>
      <c r="C323" s="197">
        <v>298</v>
      </c>
      <c r="D323" s="198">
        <v>262</v>
      </c>
      <c r="E323" s="199">
        <v>292</v>
      </c>
      <c r="F323" s="196">
        <v>380</v>
      </c>
      <c r="G323" s="200">
        <v>287</v>
      </c>
      <c r="H323" s="198">
        <v>574</v>
      </c>
      <c r="I323" s="199">
        <v>488</v>
      </c>
      <c r="J323" s="196">
        <v>94</v>
      </c>
      <c r="K323" s="200">
        <v>189</v>
      </c>
      <c r="L323" s="198">
        <v>199</v>
      </c>
      <c r="M323" s="196">
        <v>409</v>
      </c>
      <c r="N323" s="201">
        <v>579</v>
      </c>
      <c r="O323" s="202">
        <v>645</v>
      </c>
      <c r="P323" s="196">
        <v>403</v>
      </c>
      <c r="Q323" s="200">
        <v>260</v>
      </c>
      <c r="R323" s="198">
        <v>458</v>
      </c>
      <c r="S323" s="199">
        <v>291</v>
      </c>
      <c r="T323" s="196">
        <v>72</v>
      </c>
      <c r="U323" s="200">
        <v>125</v>
      </c>
      <c r="V323" s="198">
        <v>255</v>
      </c>
      <c r="W323" s="199">
        <v>341</v>
      </c>
      <c r="X323" s="196">
        <v>299</v>
      </c>
      <c r="Y323" s="200">
        <v>323</v>
      </c>
      <c r="Z323" s="198">
        <v>498</v>
      </c>
      <c r="AA323" s="196">
        <v>476</v>
      </c>
      <c r="AB323" s="172">
        <f t="shared" si="5018"/>
        <v>4546</v>
      </c>
      <c r="AC323" s="173">
        <f t="shared" si="5019"/>
        <v>4424</v>
      </c>
      <c r="BI323" s="146" t="s">
        <v>20</v>
      </c>
      <c r="BJ323" s="129">
        <f>B323/B343</f>
        <v>8.1706685092416659E-2</v>
      </c>
      <c r="BK323" s="130">
        <f t="shared" ref="BK323" si="5102">C323/C343</f>
        <v>4.6906973083582562E-2</v>
      </c>
      <c r="BL323" s="131">
        <f t="shared" ref="BL323" si="5103">D323/D343</f>
        <v>7.7423167848699764E-2</v>
      </c>
      <c r="BM323" s="132">
        <f t="shared" ref="BM323" si="5104">E323/E343</f>
        <v>7.2116571993084716E-2</v>
      </c>
      <c r="BN323" s="129">
        <f t="shared" ref="BN323" si="5105">F323/F343</f>
        <v>7.0435588507877664E-2</v>
      </c>
      <c r="BO323" s="130">
        <f t="shared" ref="BO323" si="5106">G323/G343</f>
        <v>6.1298590346005981E-2</v>
      </c>
      <c r="BP323" s="131">
        <f t="shared" ref="BP323" si="5107">H323/H343</f>
        <v>6.6197670395571451E-2</v>
      </c>
      <c r="BQ323" s="132">
        <f t="shared" ref="BQ323" si="5108">I323/I343</f>
        <v>6.0358688930117504E-2</v>
      </c>
      <c r="BR323" s="129">
        <f t="shared" ref="BR323" si="5109">J323/J343</f>
        <v>5.1962410171365395E-2</v>
      </c>
      <c r="BS323" s="130">
        <f t="shared" ref="BS323" si="5110">K323/K343</f>
        <v>0.12508272667107875</v>
      </c>
      <c r="BT323" s="131">
        <f t="shared" ref="BT323" si="5111">L323/L343</f>
        <v>5.2026143790849674E-2</v>
      </c>
      <c r="BU323" s="129">
        <f t="shared" ref="BU323" si="5112">M323/M343</f>
        <v>0.10828700026476039</v>
      </c>
      <c r="BV323" s="133">
        <f t="shared" ref="BV323" si="5113">N323/N343</f>
        <v>8.0016583747927028E-2</v>
      </c>
      <c r="BW323" s="134">
        <f t="shared" ref="BW323" si="5114">O323/O343</f>
        <v>8.5475748741054861E-2</v>
      </c>
      <c r="BX323" s="129">
        <f t="shared" ref="BX323" si="5115">P323/P343</f>
        <v>9.3330245484020385E-2</v>
      </c>
      <c r="BY323" s="130">
        <f t="shared" ref="BY323" si="5116">Q323/Q343</f>
        <v>6.6292707802141762E-2</v>
      </c>
      <c r="BZ323" s="131">
        <f t="shared" ref="BZ323" si="5117">R323/R343</f>
        <v>9.2357330106876384E-2</v>
      </c>
      <c r="CA323" s="132">
        <f t="shared" ref="CA323" si="5118">S323/S343</f>
        <v>6.0498960498960502E-2</v>
      </c>
      <c r="CB323" s="129">
        <f t="shared" ref="CB323" si="5119">T323/T343</f>
        <v>5.7462090981644051E-2</v>
      </c>
      <c r="CC323" s="130">
        <f t="shared" ref="CC323" si="5120">U323/U343</f>
        <v>0.13255567338282079</v>
      </c>
      <c r="CD323" s="131">
        <f t="shared" ref="CD323" si="5121">V323/V343</f>
        <v>5.1924251679902257E-2</v>
      </c>
      <c r="CE323" s="132">
        <f t="shared" ref="CE323" si="5122">W323/W343</f>
        <v>7.2754427138894809E-2</v>
      </c>
      <c r="CF323" s="129">
        <f t="shared" ref="CF323" si="5123">X323/X343</f>
        <v>8.3078632953598228E-2</v>
      </c>
      <c r="CG323" s="130">
        <f t="shared" ref="CG323" si="5124">Y323/Y343</f>
        <v>0.11293706293706293</v>
      </c>
      <c r="CH323" s="131">
        <f t="shared" ref="CH323" si="5125">Z323/Z343</f>
        <v>7.2027769742551345E-2</v>
      </c>
      <c r="CI323" s="129">
        <f t="shared" ref="CI323" si="5126">AA323/AA343</f>
        <v>5.4863992623328722E-2</v>
      </c>
      <c r="CJ323" s="135">
        <f t="shared" ref="CJ323" si="5127">AB323/AB343</f>
        <v>7.3248151072297499E-2</v>
      </c>
      <c r="CK323" s="136">
        <f t="shared" ref="CK323" si="5128">AC323/AC343</f>
        <v>7.1468958498247206E-2</v>
      </c>
    </row>
    <row r="324" spans="1:89" ht="14" thickBot="1" x14ac:dyDescent="0.2">
      <c r="A324" s="137" t="s">
        <v>21</v>
      </c>
      <c r="B324" s="189">
        <v>515</v>
      </c>
      <c r="C324" s="190">
        <v>387</v>
      </c>
      <c r="D324" s="191">
        <v>238</v>
      </c>
      <c r="E324" s="192">
        <v>195</v>
      </c>
      <c r="F324" s="189">
        <v>292</v>
      </c>
      <c r="G324" s="193">
        <v>216</v>
      </c>
      <c r="H324" s="191">
        <v>592</v>
      </c>
      <c r="I324" s="192">
        <v>431</v>
      </c>
      <c r="J324" s="189">
        <v>100</v>
      </c>
      <c r="K324" s="193">
        <v>181</v>
      </c>
      <c r="L324" s="191">
        <v>193</v>
      </c>
      <c r="M324" s="189">
        <v>371</v>
      </c>
      <c r="N324" s="194">
        <v>491</v>
      </c>
      <c r="O324" s="195">
        <v>666</v>
      </c>
      <c r="P324" s="189">
        <v>339</v>
      </c>
      <c r="Q324" s="193">
        <v>274</v>
      </c>
      <c r="R324" s="191">
        <v>449</v>
      </c>
      <c r="S324" s="192">
        <v>332</v>
      </c>
      <c r="T324" s="189">
        <v>71</v>
      </c>
      <c r="U324" s="193">
        <v>128</v>
      </c>
      <c r="V324" s="191">
        <v>233</v>
      </c>
      <c r="W324" s="192">
        <v>398</v>
      </c>
      <c r="X324" s="189">
        <v>241</v>
      </c>
      <c r="Y324" s="193">
        <v>221</v>
      </c>
      <c r="Z324" s="191">
        <v>561</v>
      </c>
      <c r="AA324" s="189">
        <v>450</v>
      </c>
      <c r="AB324" s="172">
        <f t="shared" si="5018"/>
        <v>4315</v>
      </c>
      <c r="AC324" s="173">
        <f t="shared" si="5019"/>
        <v>4250</v>
      </c>
      <c r="AE324" s="272" t="s">
        <v>85</v>
      </c>
      <c r="BI324" s="137" t="s">
        <v>21</v>
      </c>
      <c r="BJ324" s="129">
        <f>B324/B343</f>
        <v>8.8961824149248581E-2</v>
      </c>
      <c r="BK324" s="130">
        <f t="shared" ref="BK324" si="5129">C324/C343</f>
        <v>6.0916102628679365E-2</v>
      </c>
      <c r="BL324" s="131">
        <f t="shared" ref="BL324" si="5130">D324/D343</f>
        <v>7.0330969267139484E-2</v>
      </c>
      <c r="BM324" s="132">
        <f t="shared" ref="BM324" si="5131">E324/E343</f>
        <v>4.8160039515929856E-2</v>
      </c>
      <c r="BN324" s="129">
        <f t="shared" ref="BN324" si="5132">F324/F343</f>
        <v>5.41241890639481E-2</v>
      </c>
      <c r="BO324" s="130">
        <f t="shared" ref="BO324" si="5133">G324/G343</f>
        <v>4.6134130713370351E-2</v>
      </c>
      <c r="BP324" s="131">
        <f t="shared" ref="BP324" si="5134">H324/H343</f>
        <v>6.8273555529927338E-2</v>
      </c>
      <c r="BQ324" s="132">
        <f t="shared" ref="BQ324" si="5135">I324/I343</f>
        <v>5.3308596165739019E-2</v>
      </c>
      <c r="BR324" s="129">
        <f t="shared" ref="BR324" si="5136">J324/J343</f>
        <v>5.5279159756771695E-2</v>
      </c>
      <c r="BS324" s="130">
        <f t="shared" ref="BS324" si="5137">K324/K343</f>
        <v>0.11978821972203839</v>
      </c>
      <c r="BT324" s="131">
        <f t="shared" ref="BT324" si="5138">L324/L343</f>
        <v>5.0457516339869279E-2</v>
      </c>
      <c r="BU324" s="129">
        <f t="shared" ref="BU324" si="5139">M324/M343</f>
        <v>9.8226105374635955E-2</v>
      </c>
      <c r="BV324" s="133">
        <f t="shared" ref="BV324" si="5140">N324/N343</f>
        <v>6.7855168601437255E-2</v>
      </c>
      <c r="BW324" s="134">
        <f t="shared" ref="BW324" si="5141">O324/O343</f>
        <v>8.8258680095414793E-2</v>
      </c>
      <c r="BX324" s="129">
        <f t="shared" ref="BX324" si="5142">P324/P343</f>
        <v>7.8508568781843452E-2</v>
      </c>
      <c r="BY324" s="130">
        <f t="shared" ref="BY324" si="5143">Q324/Q343</f>
        <v>6.9862315145334017E-2</v>
      </c>
      <c r="BZ324" s="131">
        <f t="shared" ref="BZ324" si="5144">R324/R343</f>
        <v>9.0542448074208512E-2</v>
      </c>
      <c r="CA324" s="132">
        <f t="shared" ref="CA324" si="5145">S324/S343</f>
        <v>6.9022869022869027E-2</v>
      </c>
      <c r="CB324" s="129">
        <f t="shared" ref="CB324" si="5146">T324/T343</f>
        <v>5.6664006384676772E-2</v>
      </c>
      <c r="CC324" s="130">
        <f t="shared" ref="CC324" si="5147">U324/U343</f>
        <v>0.1357370095440085</v>
      </c>
      <c r="CD324" s="131">
        <f t="shared" ref="CD324" si="5148">V324/V343</f>
        <v>4.744451231928324E-2</v>
      </c>
      <c r="CE324" s="132">
        <f t="shared" ref="CE324" si="5149">W324/W343</f>
        <v>8.4915724343930021E-2</v>
      </c>
      <c r="CF324" s="129">
        <f t="shared" ref="CF324" si="5150">X324/X343</f>
        <v>6.6963045290358431E-2</v>
      </c>
      <c r="CG324" s="130">
        <f t="shared" ref="CG324" si="5151">Y324/Y343</f>
        <v>7.7272727272727271E-2</v>
      </c>
      <c r="CH324" s="131">
        <f t="shared" ref="CH324" si="5152">Z324/Z343</f>
        <v>8.1139716517211455E-2</v>
      </c>
      <c r="CI324" s="129">
        <f t="shared" ref="CI324" si="5153">AA324/AA343</f>
        <v>5.1867219917012451E-2</v>
      </c>
      <c r="CJ324" s="135">
        <f t="shared" ref="CJ324" si="5154">AB324/AB343</f>
        <v>6.9526126677730699E-2</v>
      </c>
      <c r="CK324" s="136">
        <f t="shared" ref="CK324" si="5155">AC324/AC343</f>
        <v>6.8658018448813432E-2</v>
      </c>
    </row>
    <row r="325" spans="1:89" ht="15" thickTop="1" thickBot="1" x14ac:dyDescent="0.2">
      <c r="A325" s="146" t="s">
        <v>22</v>
      </c>
      <c r="B325" s="196">
        <v>453</v>
      </c>
      <c r="C325" s="197">
        <v>486</v>
      </c>
      <c r="D325" s="198">
        <v>290</v>
      </c>
      <c r="E325" s="199">
        <v>182</v>
      </c>
      <c r="F325" s="196">
        <v>477</v>
      </c>
      <c r="G325" s="200">
        <v>178</v>
      </c>
      <c r="H325" s="198">
        <v>616</v>
      </c>
      <c r="I325" s="199">
        <v>590</v>
      </c>
      <c r="J325" s="196">
        <v>124</v>
      </c>
      <c r="K325" s="200">
        <v>185</v>
      </c>
      <c r="L325" s="198">
        <v>192</v>
      </c>
      <c r="M325" s="196">
        <v>393</v>
      </c>
      <c r="N325" s="201">
        <v>519</v>
      </c>
      <c r="O325" s="202">
        <v>687</v>
      </c>
      <c r="P325" s="196">
        <v>303</v>
      </c>
      <c r="Q325" s="200">
        <v>243</v>
      </c>
      <c r="R325" s="198">
        <v>437</v>
      </c>
      <c r="S325" s="199">
        <v>279</v>
      </c>
      <c r="T325" s="196">
        <v>57</v>
      </c>
      <c r="U325" s="200">
        <v>90</v>
      </c>
      <c r="V325" s="198">
        <v>230</v>
      </c>
      <c r="W325" s="199">
        <v>490</v>
      </c>
      <c r="X325" s="196">
        <v>250</v>
      </c>
      <c r="Y325" s="200">
        <v>201</v>
      </c>
      <c r="Z325" s="198">
        <v>474</v>
      </c>
      <c r="AA325" s="196">
        <v>493</v>
      </c>
      <c r="AB325" s="172">
        <f t="shared" si="5018"/>
        <v>4422</v>
      </c>
      <c r="AC325" s="173">
        <f t="shared" si="5019"/>
        <v>4497</v>
      </c>
      <c r="AE325" s="292" t="s">
        <v>0</v>
      </c>
      <c r="AF325" s="294" t="s">
        <v>1</v>
      </c>
      <c r="AG325" s="295"/>
      <c r="AH325" s="294" t="s">
        <v>2</v>
      </c>
      <c r="AI325" s="295"/>
      <c r="AJ325" s="294" t="s">
        <v>3</v>
      </c>
      <c r="AK325" s="295"/>
      <c r="AL325" s="294" t="s">
        <v>4</v>
      </c>
      <c r="AM325" s="295"/>
      <c r="AN325" s="294" t="s">
        <v>5</v>
      </c>
      <c r="AO325" s="295"/>
      <c r="AP325" s="294" t="s">
        <v>6</v>
      </c>
      <c r="AQ325" s="295"/>
      <c r="AR325" s="294" t="s">
        <v>7</v>
      </c>
      <c r="AS325" s="295"/>
      <c r="AT325" s="294" t="s">
        <v>8</v>
      </c>
      <c r="AU325" s="295"/>
      <c r="AV325" s="294" t="s">
        <v>9</v>
      </c>
      <c r="AW325" s="295"/>
      <c r="AX325" s="294" t="s">
        <v>10</v>
      </c>
      <c r="AY325" s="295"/>
      <c r="AZ325" s="294" t="s">
        <v>11</v>
      </c>
      <c r="BA325" s="295"/>
      <c r="BB325" s="294" t="s">
        <v>12</v>
      </c>
      <c r="BC325" s="295"/>
      <c r="BD325" s="297" t="s">
        <v>40</v>
      </c>
      <c r="BE325" s="298"/>
      <c r="BF325" s="299" t="s">
        <v>41</v>
      </c>
      <c r="BG325" s="300"/>
      <c r="BI325" s="146" t="s">
        <v>22</v>
      </c>
      <c r="BJ325" s="129">
        <f>B325/B343</f>
        <v>7.8251856970115732E-2</v>
      </c>
      <c r="BK325" s="130">
        <f t="shared" ref="BK325" si="5156">C325/C343</f>
        <v>7.649929167322525E-2</v>
      </c>
      <c r="BL325" s="131">
        <f t="shared" ref="BL325" si="5157">D325/D343</f>
        <v>8.569739952718676E-2</v>
      </c>
      <c r="BM325" s="132">
        <f t="shared" ref="BM325" si="5158">E325/E343</f>
        <v>4.4949370214867869E-2</v>
      </c>
      <c r="BN325" s="129">
        <f t="shared" ref="BN325" si="5159">F325/F343</f>
        <v>8.8415199258572746E-2</v>
      </c>
      <c r="BO325" s="130">
        <f t="shared" ref="BO325" si="5160">G325/G343</f>
        <v>3.8017941050832976E-2</v>
      </c>
      <c r="BP325" s="131">
        <f t="shared" ref="BP325" si="5161">H325/H343</f>
        <v>7.104140237573521E-2</v>
      </c>
      <c r="BQ325" s="132">
        <f t="shared" ref="BQ325" si="5162">I325/I343</f>
        <v>7.2974644403215827E-2</v>
      </c>
      <c r="BR325" s="129">
        <f t="shared" ref="BR325" si="5163">J325/J343</f>
        <v>6.8546158098396898E-2</v>
      </c>
      <c r="BS325" s="130">
        <f t="shared" ref="BS325" si="5164">K325/K343</f>
        <v>0.12243547319655856</v>
      </c>
      <c r="BT325" s="131">
        <f t="shared" ref="BT325" si="5165">L325/L343</f>
        <v>5.0196078431372547E-2</v>
      </c>
      <c r="BU325" s="129">
        <f t="shared" ref="BU325" si="5166">M325/M343</f>
        <v>0.10405083399523431</v>
      </c>
      <c r="BV325" s="133">
        <f t="shared" ref="BV325" si="5167">N325/N343</f>
        <v>7.1724709784411284E-2</v>
      </c>
      <c r="BW325" s="134">
        <f t="shared" ref="BW325" si="5168">O325/O343</f>
        <v>9.1041611449774712E-2</v>
      </c>
      <c r="BX325" s="129">
        <f t="shared" ref="BX325" si="5169">P325/P343</f>
        <v>7.0171375636868927E-2</v>
      </c>
      <c r="BY325" s="130">
        <f t="shared" ref="BY325" si="5170">Q325/Q343</f>
        <v>6.1958184599694037E-2</v>
      </c>
      <c r="BZ325" s="131">
        <f t="shared" ref="BZ325" si="5171">R325/R343</f>
        <v>8.8122605363984668E-2</v>
      </c>
      <c r="CA325" s="132">
        <f t="shared" ref="CA325" si="5172">S325/S343</f>
        <v>5.8004158004158007E-2</v>
      </c>
      <c r="CB325" s="129">
        <f t="shared" ref="CB325" si="5173">T325/T343</f>
        <v>4.5490822027134878E-2</v>
      </c>
      <c r="CC325" s="130">
        <f t="shared" ref="CC325" si="5174">U325/U343</f>
        <v>9.5440084835630962E-2</v>
      </c>
      <c r="CD325" s="131">
        <f t="shared" ref="CD325" si="5175">V325/V343</f>
        <v>4.6833638770107919E-2</v>
      </c>
      <c r="CE325" s="132">
        <f t="shared" ref="CE325" si="5176">W325/W343</f>
        <v>0.10454448474503947</v>
      </c>
      <c r="CF325" s="129">
        <f t="shared" ref="CF325" si="5177">X325/X343</f>
        <v>6.9463739927757714E-2</v>
      </c>
      <c r="CG325" s="130">
        <f t="shared" ref="CG325" si="5178">Y325/Y343</f>
        <v>7.0279720279720279E-2</v>
      </c>
      <c r="CH325" s="131">
        <f t="shared" ref="CH325" si="5179">Z325/Z343</f>
        <v>6.8556551923633205E-2</v>
      </c>
      <c r="CI325" s="129">
        <f t="shared" ref="CI325" si="5180">AA325/AA343</f>
        <v>5.6823420931304748E-2</v>
      </c>
      <c r="CJ325" s="135">
        <f t="shared" ref="CJ325" si="5181">AB325/AB343</f>
        <v>7.1250181267421817E-2</v>
      </c>
      <c r="CK325" s="136">
        <f t="shared" ref="CK325" si="5182">AC325/AC343</f>
        <v>7.2648260932779762E-2</v>
      </c>
    </row>
    <row r="326" spans="1:89" ht="15" thickTop="1" thickBot="1" x14ac:dyDescent="0.2">
      <c r="A326" s="137" t="s">
        <v>23</v>
      </c>
      <c r="B326" s="189">
        <v>388</v>
      </c>
      <c r="C326" s="190">
        <v>367</v>
      </c>
      <c r="D326" s="191">
        <v>263</v>
      </c>
      <c r="E326" s="192">
        <v>225</v>
      </c>
      <c r="F326" s="189">
        <v>377</v>
      </c>
      <c r="G326" s="193">
        <v>211</v>
      </c>
      <c r="H326" s="191">
        <v>478</v>
      </c>
      <c r="I326" s="192">
        <v>556</v>
      </c>
      <c r="J326" s="189">
        <v>128</v>
      </c>
      <c r="K326" s="193">
        <v>141</v>
      </c>
      <c r="L326" s="191">
        <v>175</v>
      </c>
      <c r="M326" s="189">
        <v>340</v>
      </c>
      <c r="N326" s="194">
        <v>414</v>
      </c>
      <c r="O326" s="195">
        <v>654</v>
      </c>
      <c r="P326" s="189">
        <v>243</v>
      </c>
      <c r="Q326" s="193">
        <v>219</v>
      </c>
      <c r="R326" s="191">
        <v>427</v>
      </c>
      <c r="S326" s="192">
        <v>277</v>
      </c>
      <c r="T326" s="189">
        <v>74</v>
      </c>
      <c r="U326" s="193">
        <v>56</v>
      </c>
      <c r="V326" s="191">
        <v>227</v>
      </c>
      <c r="W326" s="192">
        <v>395</v>
      </c>
      <c r="X326" s="189">
        <v>217</v>
      </c>
      <c r="Y326" s="193">
        <v>178</v>
      </c>
      <c r="Z326" s="191">
        <v>441</v>
      </c>
      <c r="AA326" s="189">
        <v>561</v>
      </c>
      <c r="AB326" s="172">
        <f t="shared" si="5018"/>
        <v>3852</v>
      </c>
      <c r="AC326" s="173">
        <f t="shared" si="5019"/>
        <v>4180</v>
      </c>
      <c r="AE326" s="293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6.7023665572637767E-2</v>
      </c>
      <c r="BK326" s="130">
        <f t="shared" ref="BK326" si="5183">C326/C343</f>
        <v>5.7767983629781208E-2</v>
      </c>
      <c r="BL326" s="131">
        <f t="shared" ref="BL326" si="5184">D326/D343</f>
        <v>7.7718676122931443E-2</v>
      </c>
      <c r="BM326" s="132">
        <f t="shared" ref="BM326" si="5185">E326/E343</f>
        <v>5.5569276364534452E-2</v>
      </c>
      <c r="BN326" s="129">
        <f t="shared" ref="BN326" si="5186">F326/F343</f>
        <v>6.9879518072289162E-2</v>
      </c>
      <c r="BO326" s="130">
        <f t="shared" ref="BO326" si="5187">G326/G343</f>
        <v>4.5066211020931224E-2</v>
      </c>
      <c r="BP326" s="131">
        <f t="shared" ref="BP326" si="5188">H326/H343</f>
        <v>5.5126283012339981E-2</v>
      </c>
      <c r="BQ326" s="132">
        <f t="shared" ref="BQ326" si="5189">I326/I343</f>
        <v>6.8769325912183057E-2</v>
      </c>
      <c r="BR326" s="129">
        <f t="shared" ref="BR326" si="5190">J326/J343</f>
        <v>7.0757324488667769E-2</v>
      </c>
      <c r="BS326" s="130">
        <f t="shared" ref="BS326" si="5191">K326/K343</f>
        <v>9.3315684976836538E-2</v>
      </c>
      <c r="BT326" s="131">
        <f t="shared" ref="BT326" si="5192">L326/L343</f>
        <v>4.5751633986928102E-2</v>
      </c>
      <c r="BU326" s="129">
        <f t="shared" ref="BU326" si="5193">M326/M343</f>
        <v>9.0018533227429171E-2</v>
      </c>
      <c r="BV326" s="133">
        <f t="shared" ref="BV326" si="5194">N326/N343</f>
        <v>5.721393034825871E-2</v>
      </c>
      <c r="BW326" s="134">
        <f t="shared" ref="BW326" si="5195">O326/O343</f>
        <v>8.6668433607209119E-2</v>
      </c>
      <c r="BX326" s="129">
        <f t="shared" ref="BX326" si="5196">P326/P343</f>
        <v>5.6276053728578045E-2</v>
      </c>
      <c r="BY326" s="130">
        <f t="shared" ref="BY326" si="5197">Q326/Q343</f>
        <v>5.5838857725650178E-2</v>
      </c>
      <c r="BZ326" s="131">
        <f t="shared" ref="BZ326" si="5198">R326/R343</f>
        <v>8.6106069772131477E-2</v>
      </c>
      <c r="CA326" s="132">
        <f t="shared" ref="CA326" si="5199">S326/S343</f>
        <v>5.7588357588357592E-2</v>
      </c>
      <c r="CB326" s="129">
        <f t="shared" ref="CB326" si="5200">T326/T343</f>
        <v>5.9058260175578609E-2</v>
      </c>
      <c r="CC326" s="130">
        <f t="shared" ref="CC326" si="5201">U326/U343</f>
        <v>5.9384941675503712E-2</v>
      </c>
      <c r="CD326" s="131">
        <f t="shared" ref="CD326" si="5202">V326/V343</f>
        <v>4.6222765220932598E-2</v>
      </c>
      <c r="CE326" s="132">
        <f t="shared" ref="CE326" si="5203">W326/W343</f>
        <v>8.4275656069980803E-2</v>
      </c>
      <c r="CF326" s="129">
        <f t="shared" ref="CF326" si="5204">X326/X343</f>
        <v>6.0294526257293694E-2</v>
      </c>
      <c r="CG326" s="130">
        <f t="shared" ref="CG326" si="5205">Y326/Y343</f>
        <v>6.2237762237762236E-2</v>
      </c>
      <c r="CH326" s="131">
        <f t="shared" ref="CH326" si="5206">Z326/Z343</f>
        <v>6.3783627422620767E-2</v>
      </c>
      <c r="CI326" s="129">
        <f t="shared" ref="CI326" si="5207">AA326/AA343</f>
        <v>6.4661134163208858E-2</v>
      </c>
      <c r="CJ326" s="135">
        <f t="shared" ref="CJ326" si="5208">AB326/AB343</f>
        <v>6.2065965228880332E-2</v>
      </c>
      <c r="CK326" s="136">
        <f t="shared" ref="CK326" si="5209">AC326/AC343</f>
        <v>6.7527180497891789E-2</v>
      </c>
    </row>
    <row r="327" spans="1:89" ht="14" thickTop="1" x14ac:dyDescent="0.15">
      <c r="A327" s="146" t="s">
        <v>24</v>
      </c>
      <c r="B327" s="203">
        <v>301</v>
      </c>
      <c r="C327" s="197">
        <v>352</v>
      </c>
      <c r="D327" s="198">
        <v>199</v>
      </c>
      <c r="E327" s="199">
        <v>207</v>
      </c>
      <c r="F327" s="196">
        <v>371</v>
      </c>
      <c r="G327" s="200">
        <v>194</v>
      </c>
      <c r="H327" s="198">
        <v>524</v>
      </c>
      <c r="I327" s="199">
        <v>507</v>
      </c>
      <c r="J327" s="196">
        <v>118</v>
      </c>
      <c r="K327" s="200">
        <v>119</v>
      </c>
      <c r="L327" s="198">
        <v>176</v>
      </c>
      <c r="M327" s="196">
        <v>343</v>
      </c>
      <c r="N327" s="201">
        <v>381</v>
      </c>
      <c r="O327" s="204">
        <v>476</v>
      </c>
      <c r="P327" s="196">
        <v>232</v>
      </c>
      <c r="Q327" s="200">
        <v>200</v>
      </c>
      <c r="R327" s="198">
        <v>337</v>
      </c>
      <c r="S327" s="199">
        <v>272</v>
      </c>
      <c r="T327" s="196">
        <v>60</v>
      </c>
      <c r="U327" s="200">
        <v>64</v>
      </c>
      <c r="V327" s="198">
        <v>225</v>
      </c>
      <c r="W327" s="205">
        <v>297</v>
      </c>
      <c r="X327" s="196">
        <v>182</v>
      </c>
      <c r="Y327" s="200">
        <v>125</v>
      </c>
      <c r="Z327" s="198">
        <v>412</v>
      </c>
      <c r="AA327" s="196">
        <v>570</v>
      </c>
      <c r="AB327" s="172">
        <f t="shared" si="5018"/>
        <v>3518</v>
      </c>
      <c r="AC327" s="173">
        <f t="shared" si="5019"/>
        <v>3726</v>
      </c>
      <c r="AE327" s="275" t="str">
        <f>$AE$17</f>
        <v>17:00 - 17:59</v>
      </c>
      <c r="AF327" s="126">
        <f t="shared" ref="AF327:AU328" si="5210">SUMIF($A$9:$A$32,$AE327,B$319:B$342)</f>
        <v>396</v>
      </c>
      <c r="AG327" s="186">
        <f t="shared" si="5210"/>
        <v>528</v>
      </c>
      <c r="AH327" s="127">
        <f t="shared" si="5210"/>
        <v>244</v>
      </c>
      <c r="AI327" s="180">
        <f t="shared" si="5210"/>
        <v>284</v>
      </c>
      <c r="AJ327" s="126">
        <f t="shared" si="5210"/>
        <v>384</v>
      </c>
      <c r="AK327" s="128">
        <f t="shared" si="5210"/>
        <v>464</v>
      </c>
      <c r="AL327" s="127">
        <f t="shared" si="5210"/>
        <v>678</v>
      </c>
      <c r="AM327" s="180">
        <f t="shared" si="5210"/>
        <v>688</v>
      </c>
      <c r="AN327" s="126">
        <f t="shared" si="5210"/>
        <v>208</v>
      </c>
      <c r="AO327" s="128">
        <f t="shared" si="5210"/>
        <v>43</v>
      </c>
      <c r="AP327" s="127">
        <f t="shared" si="5210"/>
        <v>347</v>
      </c>
      <c r="AQ327" s="126">
        <f t="shared" si="5210"/>
        <v>132</v>
      </c>
      <c r="AR327" s="179">
        <f t="shared" si="5210"/>
        <v>528</v>
      </c>
      <c r="AS327" s="181">
        <f t="shared" si="5210"/>
        <v>441</v>
      </c>
      <c r="AT327" s="126">
        <f t="shared" si="5210"/>
        <v>323</v>
      </c>
      <c r="AU327" s="128">
        <f t="shared" si="5210"/>
        <v>253</v>
      </c>
      <c r="AV327" s="127">
        <f t="shared" ref="AP327:BE328" si="5211">SUMIF($A$9:$A$32,$AE327,R$319:R$342)</f>
        <v>260</v>
      </c>
      <c r="AW327" s="180">
        <f t="shared" si="5211"/>
        <v>346</v>
      </c>
      <c r="AX327" s="126">
        <f t="shared" si="5211"/>
        <v>123</v>
      </c>
      <c r="AY327" s="128">
        <f t="shared" si="5211"/>
        <v>24</v>
      </c>
      <c r="AZ327" s="127">
        <f t="shared" si="5211"/>
        <v>441</v>
      </c>
      <c r="BA327" s="180">
        <f t="shared" si="5211"/>
        <v>237</v>
      </c>
      <c r="BB327" s="126">
        <f t="shared" si="5211"/>
        <v>277</v>
      </c>
      <c r="BC327" s="128">
        <f t="shared" si="5211"/>
        <v>174</v>
      </c>
      <c r="BD327" s="184">
        <f t="shared" si="5211"/>
        <v>507</v>
      </c>
      <c r="BE327" s="185">
        <f t="shared" si="5211"/>
        <v>682</v>
      </c>
      <c r="BF327" s="170">
        <f>AF327+AH327+AJ327+AL327+AN327+AP327+AR327+AT327+AV327+AX327+AZ327+BB327+BD327</f>
        <v>4716</v>
      </c>
      <c r="BG327" s="171">
        <f>AG327+AI327+AK327+AM327+AO327+AQ327+AS327+AU327+AW327+AY327+BA327+BC327+BE327</f>
        <v>4296</v>
      </c>
      <c r="BI327" s="146" t="s">
        <v>24</v>
      </c>
      <c r="BJ327" s="129">
        <f>B327/B343</f>
        <v>5.1995163240628778E-2</v>
      </c>
      <c r="BK327" s="130">
        <f t="shared" ref="BK327" si="5212">C327/C343</f>
        <v>5.5406894380607585E-2</v>
      </c>
      <c r="BL327" s="131">
        <f t="shared" ref="BL327" si="5213">D327/D343</f>
        <v>5.8806146572104021E-2</v>
      </c>
      <c r="BM327" s="132">
        <f t="shared" ref="BM327" si="5214">E327/E343</f>
        <v>5.11237342553717E-2</v>
      </c>
      <c r="BN327" s="129">
        <f t="shared" ref="BN327" si="5215">F327/F343</f>
        <v>6.8767377201112145E-2</v>
      </c>
      <c r="BO327" s="130">
        <f t="shared" ref="BO327" si="5216">G327/G343</f>
        <v>4.1435284066638191E-2</v>
      </c>
      <c r="BP327" s="131">
        <f t="shared" ref="BP327" si="5217">H327/H343</f>
        <v>6.0431322800138396E-2</v>
      </c>
      <c r="BQ327" s="132">
        <f t="shared" ref="BQ327" si="5218">I327/I343</f>
        <v>6.2708719851576999E-2</v>
      </c>
      <c r="BR327" s="129">
        <f t="shared" ref="BR327" si="5219">J327/J343</f>
        <v>6.5229408512990597E-2</v>
      </c>
      <c r="BS327" s="130">
        <f t="shared" ref="BS327" si="5220">K327/K343</f>
        <v>7.8755790866975511E-2</v>
      </c>
      <c r="BT327" s="131">
        <f t="shared" ref="BT327" si="5221">L327/L343</f>
        <v>4.6013071895424834E-2</v>
      </c>
      <c r="BU327" s="129">
        <f t="shared" ref="BU327" si="5222">M327/M343</f>
        <v>9.0812814402965319E-2</v>
      </c>
      <c r="BV327" s="133">
        <f t="shared" ref="BV327" si="5223">N327/N343</f>
        <v>5.2653399668325045E-2</v>
      </c>
      <c r="BW327" s="134">
        <f t="shared" ref="BW327" si="5224">O327/O343</f>
        <v>6.3079777365491654E-2</v>
      </c>
      <c r="BX327" s="129">
        <f t="shared" ref="BX327" si="5225">P327/P343</f>
        <v>5.3728578045391384E-2</v>
      </c>
      <c r="BY327" s="130">
        <f t="shared" ref="BY327" si="5226">Q327/Q343</f>
        <v>5.0994390617032127E-2</v>
      </c>
      <c r="BZ327" s="131">
        <f t="shared" ref="BZ327" si="5227">R327/R343</f>
        <v>6.7957249445452714E-2</v>
      </c>
      <c r="CA327" s="132">
        <f t="shared" ref="CA327" si="5228">S327/S343</f>
        <v>5.6548856548856552E-2</v>
      </c>
      <c r="CB327" s="129">
        <f t="shared" ref="CB327" si="5229">T327/T343</f>
        <v>4.7885075818036714E-2</v>
      </c>
      <c r="CC327" s="130">
        <f t="shared" ref="CC327" si="5230">U327/U343</f>
        <v>6.7868504772004248E-2</v>
      </c>
      <c r="CD327" s="131">
        <f t="shared" ref="CD327" si="5231">V327/V343</f>
        <v>4.5815516188149052E-2</v>
      </c>
      <c r="CE327" s="132">
        <f t="shared" ref="CE327" si="5232">W327/W343</f>
        <v>6.3366759120972907E-2</v>
      </c>
      <c r="CF327" s="129">
        <f t="shared" ref="CF327" si="5233">X327/X343</f>
        <v>5.0569602667407614E-2</v>
      </c>
      <c r="CG327" s="130">
        <f t="shared" ref="CG327" si="5234">Y327/Y343</f>
        <v>4.3706293706293704E-2</v>
      </c>
      <c r="CH327" s="131">
        <f t="shared" ref="CH327" si="5235">Z327/Z343</f>
        <v>5.9589239224761351E-2</v>
      </c>
      <c r="CI327" s="129">
        <f t="shared" ref="CI327" si="5236">AA327/AA343</f>
        <v>6.5698478561549103E-2</v>
      </c>
      <c r="CJ327" s="135">
        <f t="shared" ref="CJ327" si="5237">AB327/AB343</f>
        <v>5.668433688348936E-2</v>
      </c>
      <c r="CK327" s="136">
        <f t="shared" ref="CK327" si="5238">AC327/AC343</f>
        <v>6.0192888644771493E-2</v>
      </c>
    </row>
    <row r="328" spans="1:89" x14ac:dyDescent="0.15">
      <c r="A328" s="137" t="s">
        <v>25</v>
      </c>
      <c r="B328" s="206">
        <v>270</v>
      </c>
      <c r="C328" s="190">
        <v>388</v>
      </c>
      <c r="D328" s="191">
        <v>218</v>
      </c>
      <c r="E328" s="192">
        <v>186</v>
      </c>
      <c r="F328" s="189">
        <v>355</v>
      </c>
      <c r="G328" s="193">
        <v>179</v>
      </c>
      <c r="H328" s="191">
        <v>462</v>
      </c>
      <c r="I328" s="192">
        <v>448</v>
      </c>
      <c r="J328" s="189">
        <v>120</v>
      </c>
      <c r="K328" s="190">
        <v>82</v>
      </c>
      <c r="L328" s="191">
        <v>185</v>
      </c>
      <c r="M328" s="189">
        <v>241</v>
      </c>
      <c r="N328" s="194">
        <v>405</v>
      </c>
      <c r="O328" s="207">
        <v>399</v>
      </c>
      <c r="P328" s="189">
        <v>216</v>
      </c>
      <c r="Q328" s="190">
        <v>212</v>
      </c>
      <c r="R328" s="191">
        <v>310</v>
      </c>
      <c r="S328" s="192">
        <v>272</v>
      </c>
      <c r="T328" s="198">
        <v>42</v>
      </c>
      <c r="U328" s="189">
        <v>43</v>
      </c>
      <c r="V328" s="191">
        <v>284</v>
      </c>
      <c r="W328" s="208">
        <v>272</v>
      </c>
      <c r="X328" s="189">
        <v>181</v>
      </c>
      <c r="Y328" s="193">
        <v>151</v>
      </c>
      <c r="Z328" s="191">
        <v>406</v>
      </c>
      <c r="AA328" s="189">
        <v>549</v>
      </c>
      <c r="AB328" s="172">
        <f t="shared" si="5018"/>
        <v>3454</v>
      </c>
      <c r="AC328" s="173">
        <f t="shared" si="5019"/>
        <v>3422</v>
      </c>
      <c r="AE328" s="277" t="str">
        <f>$AE$18</f>
        <v>18:00 - 18:59</v>
      </c>
      <c r="AF328" s="126">
        <f t="shared" si="5210"/>
        <v>405</v>
      </c>
      <c r="AG328" s="190">
        <f t="shared" si="5210"/>
        <v>548</v>
      </c>
      <c r="AH328" s="191">
        <f t="shared" si="5210"/>
        <v>201</v>
      </c>
      <c r="AI328" s="192">
        <f t="shared" si="5210"/>
        <v>258</v>
      </c>
      <c r="AJ328" s="278">
        <f t="shared" si="5210"/>
        <v>253</v>
      </c>
      <c r="AK328" s="193">
        <f t="shared" si="5210"/>
        <v>502</v>
      </c>
      <c r="AL328" s="191">
        <f t="shared" si="5210"/>
        <v>596</v>
      </c>
      <c r="AM328" s="192">
        <f t="shared" si="5210"/>
        <v>529</v>
      </c>
      <c r="AN328" s="278">
        <f t="shared" si="5210"/>
        <v>142</v>
      </c>
      <c r="AO328" s="193">
        <f t="shared" si="5210"/>
        <v>36</v>
      </c>
      <c r="AP328" s="191">
        <f t="shared" si="5211"/>
        <v>253</v>
      </c>
      <c r="AQ328" s="278">
        <f t="shared" si="5211"/>
        <v>109</v>
      </c>
      <c r="AR328" s="194">
        <f t="shared" si="5211"/>
        <v>444</v>
      </c>
      <c r="AS328" s="195">
        <f t="shared" si="5211"/>
        <v>470</v>
      </c>
      <c r="AT328" s="278">
        <f t="shared" si="5211"/>
        <v>287</v>
      </c>
      <c r="AU328" s="193">
        <f t="shared" si="5211"/>
        <v>314</v>
      </c>
      <c r="AV328" s="191">
        <f t="shared" si="5211"/>
        <v>279</v>
      </c>
      <c r="AW328" s="192">
        <f t="shared" si="5211"/>
        <v>388</v>
      </c>
      <c r="AX328" s="278">
        <f t="shared" si="5211"/>
        <v>165</v>
      </c>
      <c r="AY328" s="193">
        <f t="shared" si="5211"/>
        <v>15</v>
      </c>
      <c r="AZ328" s="191">
        <f t="shared" si="5211"/>
        <v>407</v>
      </c>
      <c r="BA328" s="192">
        <f t="shared" si="5211"/>
        <v>243</v>
      </c>
      <c r="BB328" s="278">
        <f t="shared" si="5211"/>
        <v>243</v>
      </c>
      <c r="BC328" s="193">
        <f t="shared" si="5211"/>
        <v>208</v>
      </c>
      <c r="BD328" s="191">
        <f t="shared" si="5211"/>
        <v>398</v>
      </c>
      <c r="BE328" s="278">
        <f t="shared" si="5211"/>
        <v>671</v>
      </c>
      <c r="BF328" s="172">
        <f>SUM(AF328,AH328,AJ328,AL328,AN328,AP328,AR328,AT328,AV328,AX328,AZ328,BB328,BD328)</f>
        <v>4073</v>
      </c>
      <c r="BG328" s="173">
        <f>SUM(AG328,AI328,AK328,AM328,AO328,AQ328,AS328,AU328,AW328,AY328,BA328,BC328,BE328)</f>
        <v>4291</v>
      </c>
      <c r="BI328" s="137" t="s">
        <v>25</v>
      </c>
      <c r="BJ328" s="129">
        <f>B328/B343</f>
        <v>4.6640179651062361E-2</v>
      </c>
      <c r="BK328" s="130">
        <f t="shared" ref="BK328" si="5239">C328/C343</f>
        <v>6.1073508578624272E-2</v>
      </c>
      <c r="BL328" s="131">
        <f t="shared" ref="BL328" si="5240">D328/D343</f>
        <v>6.4420803782505906E-2</v>
      </c>
      <c r="BM328" s="132">
        <f t="shared" ref="BM328" si="5241">E328/E343</f>
        <v>4.5937268461348484E-2</v>
      </c>
      <c r="BN328" s="129">
        <f t="shared" ref="BN328" si="5242">F328/F343</f>
        <v>6.5801668211306771E-2</v>
      </c>
      <c r="BO328" s="130">
        <f t="shared" ref="BO328" si="5243">G328/G343</f>
        <v>3.8231524989320802E-2</v>
      </c>
      <c r="BP328" s="131">
        <f t="shared" ref="BP328" si="5244">H328/H343</f>
        <v>5.3281051781801404E-2</v>
      </c>
      <c r="BQ328" s="132">
        <f t="shared" ref="BQ328" si="5245">I328/I343</f>
        <v>5.5411255411255411E-2</v>
      </c>
      <c r="BR328" s="129">
        <f t="shared" ref="BR328" si="5246">J328/J343</f>
        <v>6.633499170812604E-2</v>
      </c>
      <c r="BS328" s="130">
        <f t="shared" ref="BS328" si="5247">K328/K343</f>
        <v>5.4268696227663796E-2</v>
      </c>
      <c r="BT328" s="131">
        <f t="shared" ref="BT328" si="5248">L328/L343</f>
        <v>4.8366013071895426E-2</v>
      </c>
      <c r="BU328" s="129">
        <f t="shared" ref="BU328" si="5249">M328/M343</f>
        <v>6.380725443473656E-2</v>
      </c>
      <c r="BV328" s="133">
        <f t="shared" ref="BV328" si="5250">N328/N343</f>
        <v>5.5970149253731345E-2</v>
      </c>
      <c r="BW328" s="134">
        <f t="shared" ref="BW328" si="5251">O328/O343</f>
        <v>5.2875695732838589E-2</v>
      </c>
      <c r="BX328" s="129">
        <f t="shared" ref="BX328" si="5252">P328/P343</f>
        <v>5.0023158869847151E-2</v>
      </c>
      <c r="BY328" s="130">
        <f t="shared" ref="BY328" si="5253">Q328/Q343</f>
        <v>5.4054054054054057E-2</v>
      </c>
      <c r="BZ328" s="131">
        <f t="shared" ref="BZ328" si="5254">R328/R343</f>
        <v>6.2512603347449083E-2</v>
      </c>
      <c r="CA328" s="132">
        <f t="shared" ref="CA328" si="5255">S328/S343</f>
        <v>5.6548856548856552E-2</v>
      </c>
      <c r="CB328" s="129">
        <f t="shared" ref="CB328" si="5256">T328/T343</f>
        <v>3.3519553072625698E-2</v>
      </c>
      <c r="CC328" s="130">
        <f t="shared" ref="CC328" si="5257">U328/U343</f>
        <v>4.5599151643690349E-2</v>
      </c>
      <c r="CD328" s="131">
        <f t="shared" ref="CD328" si="5258">V328/V343</f>
        <v>5.7829362655263693E-2</v>
      </c>
      <c r="CE328" s="132">
        <f t="shared" ref="CE328" si="5259">W328/W343</f>
        <v>5.8032856838062724E-2</v>
      </c>
      <c r="CF328" s="129">
        <f t="shared" ref="CF328" si="5260">X328/X343</f>
        <v>5.029174770769658E-2</v>
      </c>
      <c r="CG328" s="130">
        <f t="shared" ref="CG328" si="5261">Y328/Y343</f>
        <v>5.2797202797202798E-2</v>
      </c>
      <c r="CH328" s="131">
        <f t="shared" ref="CH328" si="5262">Z328/Z343</f>
        <v>5.8721434770031819E-2</v>
      </c>
      <c r="CI328" s="129">
        <f t="shared" ref="CI328" si="5263">AA328/AA343</f>
        <v>6.3278008298755184E-2</v>
      </c>
      <c r="CJ328" s="135">
        <f t="shared" ref="CJ328" si="5264">AB328/AB343</f>
        <v>5.5653126661618035E-2</v>
      </c>
      <c r="CK328" s="136">
        <f t="shared" ref="CK328" si="5265">AC328/AC343</f>
        <v>5.528182097219754E-2</v>
      </c>
    </row>
    <row r="329" spans="1:89" ht="14" thickBot="1" x14ac:dyDescent="0.2">
      <c r="A329" s="146" t="s">
        <v>26</v>
      </c>
      <c r="B329" s="203">
        <v>222</v>
      </c>
      <c r="C329" s="197">
        <v>411</v>
      </c>
      <c r="D329" s="198">
        <v>185</v>
      </c>
      <c r="E329" s="199">
        <v>293</v>
      </c>
      <c r="F329" s="196">
        <v>301</v>
      </c>
      <c r="G329" s="200">
        <v>184</v>
      </c>
      <c r="H329" s="198">
        <v>461</v>
      </c>
      <c r="I329" s="199">
        <v>438</v>
      </c>
      <c r="J329" s="196">
        <v>76</v>
      </c>
      <c r="K329" s="197">
        <v>80</v>
      </c>
      <c r="L329" s="198">
        <v>137</v>
      </c>
      <c r="M329" s="196">
        <v>200</v>
      </c>
      <c r="N329" s="201">
        <v>283</v>
      </c>
      <c r="O329" s="204">
        <v>344</v>
      </c>
      <c r="P329" s="196">
        <v>170</v>
      </c>
      <c r="Q329" s="197">
        <v>181</v>
      </c>
      <c r="R329" s="198">
        <v>208</v>
      </c>
      <c r="S329" s="199">
        <v>284</v>
      </c>
      <c r="T329" s="196">
        <v>48</v>
      </c>
      <c r="U329" s="200">
        <v>36</v>
      </c>
      <c r="V329" s="198">
        <v>235</v>
      </c>
      <c r="W329" s="205">
        <v>314</v>
      </c>
      <c r="X329" s="196">
        <v>173</v>
      </c>
      <c r="Y329" s="200">
        <v>117</v>
      </c>
      <c r="Z329" s="198">
        <v>389</v>
      </c>
      <c r="AA329" s="196">
        <v>475</v>
      </c>
      <c r="AB329" s="172">
        <f t="shared" si="5018"/>
        <v>2888</v>
      </c>
      <c r="AC329" s="173">
        <f t="shared" si="5019"/>
        <v>3357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3.8348592157540162E-2</v>
      </c>
      <c r="BK329" s="130">
        <f t="shared" ref="BK329" si="5266">C329/C343</f>
        <v>6.4693845427357149E-2</v>
      </c>
      <c r="BL329" s="131">
        <f t="shared" ref="BL329" si="5267">D329/D343</f>
        <v>5.4669030732860523E-2</v>
      </c>
      <c r="BM329" s="132">
        <f t="shared" ref="BM329" si="5268">E329/E343</f>
        <v>7.2363546554704866E-2</v>
      </c>
      <c r="BN329" s="129">
        <f t="shared" ref="BN329" si="5269">F329/F343</f>
        <v>5.5792400370713625E-2</v>
      </c>
      <c r="BO329" s="130">
        <f t="shared" ref="BO329" si="5270">G329/G343</f>
        <v>3.9299444681759929E-2</v>
      </c>
      <c r="BP329" s="131">
        <f t="shared" ref="BP329" si="5271">H329/H343</f>
        <v>5.3165724829892749E-2</v>
      </c>
      <c r="BQ329" s="132">
        <f t="shared" ref="BQ329" si="5272">I329/I343</f>
        <v>5.4174397031539888E-2</v>
      </c>
      <c r="BR329" s="129">
        <f t="shared" ref="BR329" si="5273">J329/J343</f>
        <v>4.2012161415146493E-2</v>
      </c>
      <c r="BS329" s="130">
        <f t="shared" ref="BS329" si="5274">K329/K343</f>
        <v>5.2945069490403708E-2</v>
      </c>
      <c r="BT329" s="131">
        <f t="shared" ref="BT329" si="5275">L329/L343</f>
        <v>3.5816993464052288E-2</v>
      </c>
      <c r="BU329" s="129">
        <f t="shared" ref="BU329" si="5276">M329/M343</f>
        <v>5.2952078369075985E-2</v>
      </c>
      <c r="BV329" s="133">
        <f t="shared" ref="BV329" si="5277">N329/N343</f>
        <v>3.9110005527915978E-2</v>
      </c>
      <c r="BW329" s="134">
        <f t="shared" ref="BW329" si="5278">O329/O343</f>
        <v>4.5587065995229263E-2</v>
      </c>
      <c r="BX329" s="129">
        <f t="shared" ref="BX329" si="5279">P329/P343</f>
        <v>3.937007874015748E-2</v>
      </c>
      <c r="BY329" s="130">
        <f t="shared" ref="BY329" si="5280">Q329/Q343</f>
        <v>4.6149923508414077E-2</v>
      </c>
      <c r="BZ329" s="131">
        <f t="shared" ref="BZ329" si="5281">R329/R343</f>
        <v>4.1943940310546483E-2</v>
      </c>
      <c r="CA329" s="132">
        <f t="shared" ref="CA329" si="5282">S329/S343</f>
        <v>5.9043659043659047E-2</v>
      </c>
      <c r="CB329" s="129">
        <f t="shared" ref="CB329" si="5283">T329/T343</f>
        <v>3.830806065442937E-2</v>
      </c>
      <c r="CC329" s="130">
        <f t="shared" ref="CC329" si="5284">U329/U343</f>
        <v>3.8176033934252389E-2</v>
      </c>
      <c r="CD329" s="131">
        <f t="shared" ref="CD329" si="5285">V329/V343</f>
        <v>4.7851761352066792E-2</v>
      </c>
      <c r="CE329" s="132">
        <f t="shared" ref="CE329" si="5286">W329/W343</f>
        <v>6.6993812673351819E-2</v>
      </c>
      <c r="CF329" s="129">
        <f t="shared" ref="CF329" si="5287">X329/X343</f>
        <v>4.8068908030008337E-2</v>
      </c>
      <c r="CG329" s="130">
        <f t="shared" ref="CG329" si="5288">Y329/Y343</f>
        <v>4.0909090909090909E-2</v>
      </c>
      <c r="CH329" s="131">
        <f t="shared" ref="CH329" si="5289">Z329/Z343</f>
        <v>5.6262655481631473E-2</v>
      </c>
      <c r="CI329" s="129">
        <f t="shared" ref="CI329" si="5290">AA329/AA343</f>
        <v>5.4748732134624251E-2</v>
      </c>
      <c r="CJ329" s="135">
        <f t="shared" ref="CJ329" si="5291">AB329/AB343</f>
        <v>4.6533361261943511E-2</v>
      </c>
      <c r="CK329" s="136">
        <f t="shared" ref="CK329" si="5292">AC329/AC343</f>
        <v>5.4231757160627454E-2</v>
      </c>
    </row>
    <row r="330" spans="1:89" ht="15" thickTop="1" thickBot="1" x14ac:dyDescent="0.2">
      <c r="A330" s="137" t="s">
        <v>27</v>
      </c>
      <c r="B330" s="206">
        <v>218</v>
      </c>
      <c r="C330" s="190">
        <v>254</v>
      </c>
      <c r="D330" s="191">
        <v>122</v>
      </c>
      <c r="E330" s="192">
        <v>246</v>
      </c>
      <c r="F330" s="189">
        <v>265</v>
      </c>
      <c r="G330" s="193">
        <v>128</v>
      </c>
      <c r="H330" s="191">
        <v>469</v>
      </c>
      <c r="I330" s="192">
        <v>371</v>
      </c>
      <c r="J330" s="189">
        <v>90</v>
      </c>
      <c r="K330" s="190">
        <v>70</v>
      </c>
      <c r="L330" s="191">
        <v>213</v>
      </c>
      <c r="M330" s="189">
        <v>158</v>
      </c>
      <c r="N330" s="194">
        <v>437</v>
      </c>
      <c r="O330" s="207">
        <v>304</v>
      </c>
      <c r="P330" s="189">
        <v>217</v>
      </c>
      <c r="Q330" s="190">
        <v>172</v>
      </c>
      <c r="R330" s="191">
        <v>272</v>
      </c>
      <c r="S330" s="192">
        <v>228</v>
      </c>
      <c r="T330" s="189">
        <v>51</v>
      </c>
      <c r="U330" s="193">
        <v>42</v>
      </c>
      <c r="V330" s="191">
        <v>280</v>
      </c>
      <c r="W330" s="208">
        <v>219</v>
      </c>
      <c r="X330" s="189">
        <v>148</v>
      </c>
      <c r="Y330" s="193">
        <v>108</v>
      </c>
      <c r="Z330" s="191">
        <v>441</v>
      </c>
      <c r="AA330" s="189">
        <v>389</v>
      </c>
      <c r="AB330" s="172">
        <f t="shared" si="5018"/>
        <v>3223</v>
      </c>
      <c r="AC330" s="173">
        <f t="shared" si="5019"/>
        <v>2689</v>
      </c>
      <c r="AE330" s="269" t="s">
        <v>13</v>
      </c>
      <c r="AF330" s="20">
        <f t="shared" ref="AF330:BG330" si="5293">SUM(AF327:AF329)</f>
        <v>801</v>
      </c>
      <c r="AG330" s="21">
        <f t="shared" si="5293"/>
        <v>1076</v>
      </c>
      <c r="AH330" s="20">
        <f t="shared" si="5293"/>
        <v>445</v>
      </c>
      <c r="AI330" s="21">
        <f t="shared" si="5293"/>
        <v>542</v>
      </c>
      <c r="AJ330" s="20">
        <f t="shared" si="5293"/>
        <v>637</v>
      </c>
      <c r="AK330" s="21">
        <f t="shared" si="5293"/>
        <v>966</v>
      </c>
      <c r="AL330" s="20">
        <f t="shared" si="5293"/>
        <v>1274</v>
      </c>
      <c r="AM330" s="21">
        <f t="shared" si="5293"/>
        <v>1217</v>
      </c>
      <c r="AN330" s="20">
        <f t="shared" si="5293"/>
        <v>350</v>
      </c>
      <c r="AO330" s="21">
        <f t="shared" si="5293"/>
        <v>79</v>
      </c>
      <c r="AP330" s="20">
        <f t="shared" si="5293"/>
        <v>600</v>
      </c>
      <c r="AQ330" s="21">
        <f t="shared" si="5293"/>
        <v>241</v>
      </c>
      <c r="AR330" s="20">
        <f t="shared" si="5293"/>
        <v>972</v>
      </c>
      <c r="AS330" s="21">
        <f t="shared" si="5293"/>
        <v>911</v>
      </c>
      <c r="AT330" s="20">
        <f t="shared" si="5293"/>
        <v>610</v>
      </c>
      <c r="AU330" s="21">
        <f t="shared" si="5293"/>
        <v>567</v>
      </c>
      <c r="AV330" s="20">
        <f t="shared" si="5293"/>
        <v>539</v>
      </c>
      <c r="AW330" s="21">
        <f t="shared" si="5293"/>
        <v>734</v>
      </c>
      <c r="AX330" s="20">
        <f t="shared" si="5293"/>
        <v>288</v>
      </c>
      <c r="AY330" s="21">
        <f t="shared" si="5293"/>
        <v>39</v>
      </c>
      <c r="AZ330" s="20">
        <f t="shared" si="5293"/>
        <v>848</v>
      </c>
      <c r="BA330" s="21">
        <f t="shared" si="5293"/>
        <v>480</v>
      </c>
      <c r="BB330" s="20">
        <f t="shared" si="5293"/>
        <v>520</v>
      </c>
      <c r="BC330" s="21">
        <f t="shared" si="5293"/>
        <v>382</v>
      </c>
      <c r="BD330" s="20">
        <f t="shared" si="5293"/>
        <v>905</v>
      </c>
      <c r="BE330" s="21">
        <f t="shared" si="5293"/>
        <v>1353</v>
      </c>
      <c r="BF330" s="174">
        <f t="shared" si="5293"/>
        <v>8789</v>
      </c>
      <c r="BG330" s="175">
        <f t="shared" si="5293"/>
        <v>8587</v>
      </c>
      <c r="BI330" s="137" t="s">
        <v>27</v>
      </c>
      <c r="BJ330" s="129">
        <f>B330/B343</f>
        <v>3.7657626533079983E-2</v>
      </c>
      <c r="BK330" s="130">
        <f t="shared" ref="BK330" si="5294">C330/C343</f>
        <v>3.9981111286006614E-2</v>
      </c>
      <c r="BL330" s="131">
        <f t="shared" ref="BL330" si="5295">D330/D343</f>
        <v>3.6052009456264779E-2</v>
      </c>
      <c r="BM330" s="132">
        <f t="shared" ref="BM330" si="5296">E330/E343</f>
        <v>6.0755742158557668E-2</v>
      </c>
      <c r="BN330" s="129">
        <f t="shared" ref="BN330" si="5297">F330/F343</f>
        <v>4.911955514365153E-2</v>
      </c>
      <c r="BO330" s="130">
        <f t="shared" ref="BO330" si="5298">G330/G343</f>
        <v>2.7338744126441692E-2</v>
      </c>
      <c r="BP330" s="131">
        <f t="shared" ref="BP330" si="5299">H330/H343</f>
        <v>5.4088340445162038E-2</v>
      </c>
      <c r="BQ330" s="132">
        <f t="shared" ref="BQ330" si="5300">I330/I343</f>
        <v>4.5887445887445887E-2</v>
      </c>
      <c r="BR330" s="129">
        <f t="shared" ref="BR330" si="5301">J330/J343</f>
        <v>4.975124378109453E-2</v>
      </c>
      <c r="BS330" s="130">
        <f t="shared" ref="BS330" si="5302">K330/K343</f>
        <v>4.6326935804103242E-2</v>
      </c>
      <c r="BT330" s="131">
        <f t="shared" ref="BT330" si="5303">L330/L343</f>
        <v>5.5686274509803922E-2</v>
      </c>
      <c r="BU330" s="129">
        <f t="shared" ref="BU330" si="5304">M330/M343</f>
        <v>4.1832141911570031E-2</v>
      </c>
      <c r="BV330" s="133">
        <f t="shared" ref="BV330" si="5305">N330/N343</f>
        <v>6.0392482034273082E-2</v>
      </c>
      <c r="BW330" s="134">
        <f t="shared" ref="BW330" si="5306">O330/O343</f>
        <v>4.0286244367877019E-2</v>
      </c>
      <c r="BX330" s="129">
        <f t="shared" ref="BX330" si="5307">P330/P343</f>
        <v>5.0254747568318665E-2</v>
      </c>
      <c r="BY330" s="130">
        <f t="shared" ref="BY330" si="5308">Q330/Q343</f>
        <v>4.3855175930647632E-2</v>
      </c>
      <c r="BZ330" s="131">
        <f t="shared" ref="BZ330" si="5309">R330/R343</f>
        <v>5.4849768098406936E-2</v>
      </c>
      <c r="CA330" s="132">
        <f t="shared" ref="CA330" si="5310">S330/S343</f>
        <v>4.7401247401247404E-2</v>
      </c>
      <c r="CB330" s="129">
        <f t="shared" ref="CB330" si="5311">T330/T343</f>
        <v>4.0702314445331206E-2</v>
      </c>
      <c r="CC330" s="130">
        <f t="shared" ref="CC330" si="5312">U330/U343</f>
        <v>4.4538706256627786E-2</v>
      </c>
      <c r="CD330" s="131">
        <f t="shared" ref="CD330" si="5313">V330/V343</f>
        <v>5.7014864589696602E-2</v>
      </c>
      <c r="CE330" s="132">
        <f t="shared" ref="CE330" si="5314">W330/W343</f>
        <v>4.6724983998293154E-2</v>
      </c>
      <c r="CF330" s="129">
        <f t="shared" ref="CF330" si="5315">X330/X343</f>
        <v>4.1122534037232567E-2</v>
      </c>
      <c r="CG330" s="130">
        <f t="shared" ref="CG330" si="5316">Y330/Y343</f>
        <v>3.7762237762237763E-2</v>
      </c>
      <c r="CH330" s="131">
        <f t="shared" ref="CH330" si="5317">Z330/Z343</f>
        <v>6.3783627422620767E-2</v>
      </c>
      <c r="CI330" s="129">
        <f t="shared" ref="CI330" si="5318">AA330/AA343</f>
        <v>4.483633010603965E-2</v>
      </c>
      <c r="CJ330" s="135">
        <f t="shared" ref="CJ330" si="5319">AB330/AB343</f>
        <v>5.1931102267051221E-2</v>
      </c>
      <c r="CK330" s="136">
        <f t="shared" ref="CK330" si="5320">AC330/AC343</f>
        <v>4.3440332143261012E-2</v>
      </c>
    </row>
    <row r="331" spans="1:89" ht="14" thickTop="1" x14ac:dyDescent="0.15">
      <c r="A331" s="146" t="s">
        <v>28</v>
      </c>
      <c r="B331" s="203">
        <v>230</v>
      </c>
      <c r="C331" s="197">
        <v>541</v>
      </c>
      <c r="D331" s="198">
        <v>190</v>
      </c>
      <c r="E331" s="199">
        <v>370</v>
      </c>
      <c r="F331" s="196">
        <v>312</v>
      </c>
      <c r="G331" s="200">
        <v>320</v>
      </c>
      <c r="H331" s="198">
        <v>540</v>
      </c>
      <c r="I331" s="199">
        <v>595</v>
      </c>
      <c r="J331" s="196">
        <v>160</v>
      </c>
      <c r="K331" s="197">
        <v>55</v>
      </c>
      <c r="L331" s="198">
        <v>378</v>
      </c>
      <c r="M331" s="196">
        <v>186</v>
      </c>
      <c r="N331" s="201">
        <v>496</v>
      </c>
      <c r="O331" s="204">
        <v>410</v>
      </c>
      <c r="P331" s="196">
        <v>355</v>
      </c>
      <c r="Q331" s="197">
        <v>234</v>
      </c>
      <c r="R331" s="198">
        <v>302</v>
      </c>
      <c r="S331" s="199">
        <v>312</v>
      </c>
      <c r="T331" s="196">
        <v>149</v>
      </c>
      <c r="U331" s="200">
        <v>26</v>
      </c>
      <c r="V331" s="198">
        <v>382</v>
      </c>
      <c r="W331" s="205">
        <v>286</v>
      </c>
      <c r="X331" s="196">
        <v>276</v>
      </c>
      <c r="Y331" s="200">
        <v>161</v>
      </c>
      <c r="Z331" s="198">
        <v>420</v>
      </c>
      <c r="AA331" s="196">
        <v>605</v>
      </c>
      <c r="AB331" s="172">
        <f t="shared" si="5018"/>
        <v>4190</v>
      </c>
      <c r="AC331" s="173">
        <f t="shared" si="5019"/>
        <v>4101</v>
      </c>
      <c r="BI331" s="146" t="s">
        <v>28</v>
      </c>
      <c r="BJ331" s="129">
        <f>B331/B343</f>
        <v>3.9730523406460529E-2</v>
      </c>
      <c r="BK331" s="130">
        <f t="shared" ref="BK331" si="5321">C331/C343</f>
        <v>8.5156618920195187E-2</v>
      </c>
      <c r="BL331" s="131">
        <f t="shared" ref="BL331" si="5322">D331/D343</f>
        <v>5.614657210401891E-2</v>
      </c>
      <c r="BM331" s="132">
        <f t="shared" ref="BM331" si="5323">E331/E343</f>
        <v>9.1380587799456653E-2</v>
      </c>
      <c r="BN331" s="129">
        <f t="shared" ref="BN331" si="5324">F331/F343</f>
        <v>5.7831325301204821E-2</v>
      </c>
      <c r="BO331" s="130">
        <f t="shared" ref="BO331" si="5325">G331/G343</f>
        <v>6.8346860316104235E-2</v>
      </c>
      <c r="BP331" s="131">
        <f t="shared" ref="BP331" si="5326">H331/H343</f>
        <v>6.2276554030676966E-2</v>
      </c>
      <c r="BQ331" s="132">
        <f t="shared" ref="BQ331" si="5327">I331/I343</f>
        <v>7.3593073593073599E-2</v>
      </c>
      <c r="BR331" s="129">
        <f t="shared" ref="BR331" si="5328">J331/J343</f>
        <v>8.8446655610834715E-2</v>
      </c>
      <c r="BS331" s="130">
        <f t="shared" ref="BS331" si="5329">K331/K343</f>
        <v>3.6399735274652546E-2</v>
      </c>
      <c r="BT331" s="131">
        <f t="shared" ref="BT331" si="5330">L331/L343</f>
        <v>9.8823529411764699E-2</v>
      </c>
      <c r="BU331" s="129">
        <f t="shared" ref="BU331" si="5331">M331/M343</f>
        <v>4.9245432883240667E-2</v>
      </c>
      <c r="BV331" s="133">
        <f t="shared" ref="BV331" si="5332">N331/N343</f>
        <v>6.8546158098396898E-2</v>
      </c>
      <c r="BW331" s="134">
        <f t="shared" ref="BW331" si="5333">O331/O343</f>
        <v>5.4333421680360455E-2</v>
      </c>
      <c r="BX331" s="129">
        <f t="shared" ref="BX331" si="5334">P331/P343</f>
        <v>8.2213987957387685E-2</v>
      </c>
      <c r="BY331" s="130">
        <f t="shared" ref="BY331" si="5335">Q331/Q343</f>
        <v>5.9663437021927591E-2</v>
      </c>
      <c r="BZ331" s="131">
        <f t="shared" ref="BZ331" si="5336">R331/R343</f>
        <v>6.0899374873966523E-2</v>
      </c>
      <c r="CA331" s="132">
        <f t="shared" ref="CA331" si="5337">S331/S343</f>
        <v>6.4864864864864868E-2</v>
      </c>
      <c r="CB331" s="129">
        <f t="shared" ref="CB331" si="5338">T331/T343</f>
        <v>0.1189146049481245</v>
      </c>
      <c r="CC331" s="130">
        <f t="shared" ref="CC331" si="5339">U331/U343</f>
        <v>2.7571580063626724E-2</v>
      </c>
      <c r="CD331" s="131">
        <f t="shared" ref="CD331" si="5340">V331/V343</f>
        <v>7.7784565261657501E-2</v>
      </c>
      <c r="CE331" s="132">
        <f t="shared" ref="CE331" si="5341">W331/W343</f>
        <v>6.1019842116492425E-2</v>
      </c>
      <c r="CF331" s="129">
        <f t="shared" ref="CF331" si="5342">X331/X343</f>
        <v>7.6687968880244511E-2</v>
      </c>
      <c r="CG331" s="130">
        <f t="shared" ref="CG331" si="5343">Y331/Y343</f>
        <v>5.6293706293706294E-2</v>
      </c>
      <c r="CH331" s="131">
        <f t="shared" ref="CH331" si="5344">Z331/Z343</f>
        <v>6.07463118310674E-2</v>
      </c>
      <c r="CI331" s="129">
        <f t="shared" ref="CI331" si="5345">AA331/AA343</f>
        <v>6.9732595666205627E-2</v>
      </c>
      <c r="CJ331" s="135">
        <f t="shared" ref="CJ331" si="5346">AB331/AB343</f>
        <v>6.7512044213138264E-2</v>
      </c>
      <c r="CK331" s="136">
        <f t="shared" ref="CK331" si="5347">AC331/AC343</f>
        <v>6.6250949096137379E-2</v>
      </c>
    </row>
    <row r="332" spans="1:89" x14ac:dyDescent="0.15">
      <c r="A332" s="137" t="s">
        <v>29</v>
      </c>
      <c r="B332" s="206">
        <v>277</v>
      </c>
      <c r="C332" s="190">
        <v>433</v>
      </c>
      <c r="D332" s="191">
        <v>195</v>
      </c>
      <c r="E332" s="192">
        <v>287</v>
      </c>
      <c r="F332" s="189">
        <v>332</v>
      </c>
      <c r="G332" s="193">
        <v>269</v>
      </c>
      <c r="H332" s="191">
        <v>611</v>
      </c>
      <c r="I332" s="192">
        <v>482</v>
      </c>
      <c r="J332" s="189">
        <v>155</v>
      </c>
      <c r="K332" s="190">
        <v>37</v>
      </c>
      <c r="L332" s="191">
        <v>312</v>
      </c>
      <c r="M332" s="189">
        <v>156</v>
      </c>
      <c r="N332" s="194">
        <v>403</v>
      </c>
      <c r="O332" s="207">
        <v>367</v>
      </c>
      <c r="P332" s="189">
        <v>256</v>
      </c>
      <c r="Q332" s="190">
        <v>189</v>
      </c>
      <c r="R332" s="191">
        <v>266</v>
      </c>
      <c r="S332" s="192">
        <v>369</v>
      </c>
      <c r="T332" s="189">
        <v>160</v>
      </c>
      <c r="U332" s="193">
        <v>27</v>
      </c>
      <c r="V332" s="191">
        <v>434</v>
      </c>
      <c r="W332" s="208">
        <v>265</v>
      </c>
      <c r="X332" s="189">
        <v>267</v>
      </c>
      <c r="Y332" s="193">
        <v>167</v>
      </c>
      <c r="Z332" s="191">
        <v>547</v>
      </c>
      <c r="AA332" s="189">
        <v>600</v>
      </c>
      <c r="AB332" s="172">
        <f t="shared" si="5018"/>
        <v>4215</v>
      </c>
      <c r="AC332" s="173">
        <f t="shared" si="5019"/>
        <v>3648</v>
      </c>
      <c r="BI332" s="137" t="s">
        <v>29</v>
      </c>
      <c r="BJ332" s="129">
        <f>B332/B343</f>
        <v>4.7849369493867679E-2</v>
      </c>
      <c r="BK332" s="130">
        <f t="shared" ref="BK332" si="5348">C332/C343</f>
        <v>6.8156776326145127E-2</v>
      </c>
      <c r="BL332" s="131">
        <f t="shared" ref="BL332" si="5349">D332/D343</f>
        <v>5.7624113475177305E-2</v>
      </c>
      <c r="BM332" s="132">
        <f t="shared" ref="BM332" si="5350">E332/E343</f>
        <v>7.0881699184983951E-2</v>
      </c>
      <c r="BN332" s="129">
        <f t="shared" ref="BN332" si="5351">F332/F343</f>
        <v>6.1538461538461542E-2</v>
      </c>
      <c r="BO332" s="130">
        <f t="shared" ref="BO332" si="5352">G332/G343</f>
        <v>5.7454079453225115E-2</v>
      </c>
      <c r="BP332" s="131">
        <f t="shared" ref="BP332" si="5353">H332/H343</f>
        <v>7.0464767616191901E-2</v>
      </c>
      <c r="BQ332" s="132">
        <f t="shared" ref="BQ332" si="5354">I332/I343</f>
        <v>5.9616573902288188E-2</v>
      </c>
      <c r="BR332" s="129">
        <f t="shared" ref="BR332" si="5355">J332/J343</f>
        <v>8.5682697622996129E-2</v>
      </c>
      <c r="BS332" s="130">
        <f t="shared" ref="BS332" si="5356">K332/K343</f>
        <v>2.4487094639311716E-2</v>
      </c>
      <c r="BT332" s="131">
        <f t="shared" ref="BT332" si="5357">L332/L343</f>
        <v>8.1568627450980397E-2</v>
      </c>
      <c r="BU332" s="129">
        <f t="shared" ref="BU332" si="5358">M332/M343</f>
        <v>4.1302621127879267E-2</v>
      </c>
      <c r="BV332" s="133">
        <f t="shared" ref="BV332" si="5359">N332/N343</f>
        <v>5.5693753454947488E-2</v>
      </c>
      <c r="BW332" s="134">
        <f t="shared" ref="BW332" si="5360">O332/O343</f>
        <v>4.8635038430956797E-2</v>
      </c>
      <c r="BX332" s="129">
        <f t="shared" ref="BX332" si="5361">P332/P343</f>
        <v>5.9286706808707734E-2</v>
      </c>
      <c r="BY332" s="130">
        <f t="shared" ref="BY332" si="5362">Q332/Q343</f>
        <v>4.8189699133095357E-2</v>
      </c>
      <c r="BZ332" s="131">
        <f t="shared" ref="BZ332" si="5363">R332/R343</f>
        <v>5.3639846743295021E-2</v>
      </c>
      <c r="CA332" s="132">
        <f t="shared" ref="CA332" si="5364">S332/S343</f>
        <v>7.6715176715176719E-2</v>
      </c>
      <c r="CB332" s="129">
        <f t="shared" ref="CB332" si="5365">T332/T343</f>
        <v>0.12769353551476456</v>
      </c>
      <c r="CC332" s="130">
        <f t="shared" ref="CC332" si="5366">U332/U343</f>
        <v>2.863202545068929E-2</v>
      </c>
      <c r="CD332" s="131">
        <f t="shared" ref="CD332" si="5367">V332/V343</f>
        <v>8.837304011402973E-2</v>
      </c>
      <c r="CE332" s="132">
        <f t="shared" ref="CE332" si="5368">W332/W343</f>
        <v>5.6539364198847877E-2</v>
      </c>
      <c r="CF332" s="129">
        <f t="shared" ref="CF332" si="5369">X332/X343</f>
        <v>7.4187274242845241E-2</v>
      </c>
      <c r="CG332" s="130">
        <f t="shared" ref="CG332" si="5370">Y332/Y343</f>
        <v>5.8391608391608389E-2</v>
      </c>
      <c r="CH332" s="131">
        <f t="shared" ref="CH332" si="5371">Z332/Z343</f>
        <v>7.9114839456175881E-2</v>
      </c>
      <c r="CI332" s="129">
        <f t="shared" ref="CI332" si="5372">AA332/AA343</f>
        <v>6.9156293222683268E-2</v>
      </c>
      <c r="CJ332" s="135">
        <f t="shared" ref="CJ332" si="5373">AB332/AB343</f>
        <v>6.7914860706056748E-2</v>
      </c>
      <c r="CK332" s="136">
        <f t="shared" ref="CK332" si="5374">AC332/AC343</f>
        <v>5.8932812070887387E-2</v>
      </c>
    </row>
    <row r="333" spans="1:89" x14ac:dyDescent="0.15">
      <c r="A333" s="146" t="s">
        <v>30</v>
      </c>
      <c r="B333" s="203">
        <v>396</v>
      </c>
      <c r="C333" s="197">
        <v>528</v>
      </c>
      <c r="D333" s="198">
        <v>244</v>
      </c>
      <c r="E333" s="199">
        <v>284</v>
      </c>
      <c r="F333" s="196">
        <v>384</v>
      </c>
      <c r="G333" s="200">
        <v>464</v>
      </c>
      <c r="H333" s="198">
        <v>678</v>
      </c>
      <c r="I333" s="199">
        <v>688</v>
      </c>
      <c r="J333" s="196">
        <v>208</v>
      </c>
      <c r="K333" s="197">
        <v>43</v>
      </c>
      <c r="L333" s="198">
        <v>347</v>
      </c>
      <c r="M333" s="196">
        <v>132</v>
      </c>
      <c r="N333" s="201">
        <v>528</v>
      </c>
      <c r="O333" s="204">
        <v>441</v>
      </c>
      <c r="P333" s="196">
        <v>323</v>
      </c>
      <c r="Q333" s="197">
        <v>253</v>
      </c>
      <c r="R333" s="198">
        <v>260</v>
      </c>
      <c r="S333" s="199">
        <v>346</v>
      </c>
      <c r="T333" s="196">
        <v>123</v>
      </c>
      <c r="U333" s="200">
        <v>24</v>
      </c>
      <c r="V333" s="198">
        <v>441</v>
      </c>
      <c r="W333" s="205">
        <v>237</v>
      </c>
      <c r="X333" s="196">
        <v>277</v>
      </c>
      <c r="Y333" s="200">
        <v>174</v>
      </c>
      <c r="Z333" s="198">
        <v>507</v>
      </c>
      <c r="AA333" s="196">
        <v>682</v>
      </c>
      <c r="AB333" s="172">
        <f t="shared" si="5018"/>
        <v>4716</v>
      </c>
      <c r="AC333" s="173">
        <f t="shared" si="5019"/>
        <v>4296</v>
      </c>
      <c r="BI333" s="146" t="s">
        <v>30</v>
      </c>
      <c r="BJ333" s="129">
        <f>B333/B343</f>
        <v>6.8405596821558126E-2</v>
      </c>
      <c r="BK333" s="130">
        <f t="shared" ref="BK333" si="5375">C333/C343</f>
        <v>8.3110341570911378E-2</v>
      </c>
      <c r="BL333" s="131">
        <f t="shared" ref="BL333" si="5376">D333/D343</f>
        <v>7.2104018912529558E-2</v>
      </c>
      <c r="BM333" s="132">
        <f t="shared" ref="BM333" si="5377">E333/E343</f>
        <v>7.0140775500123487E-2</v>
      </c>
      <c r="BN333" s="129">
        <f t="shared" ref="BN333" si="5378">F333/F343</f>
        <v>7.1177015755329004E-2</v>
      </c>
      <c r="BO333" s="130">
        <f t="shared" ref="BO333" si="5379">G333/G343</f>
        <v>9.9102947458351132E-2</v>
      </c>
      <c r="BP333" s="131">
        <f t="shared" ref="BP333" si="5380">H333/H343</f>
        <v>7.8191673394072195E-2</v>
      </c>
      <c r="BQ333" s="132">
        <f t="shared" ref="BQ333" si="5381">I333/I343</f>
        <v>8.5095856524427957E-2</v>
      </c>
      <c r="BR333" s="129">
        <f t="shared" ref="BR333" si="5382">J333/J343</f>
        <v>0.11498065229408513</v>
      </c>
      <c r="BS333" s="130">
        <f t="shared" ref="BS333" si="5383">K333/K343</f>
        <v>2.8457974851091992E-2</v>
      </c>
      <c r="BT333" s="131">
        <f t="shared" ref="BT333" si="5384">L333/L343</f>
        <v>9.0718954248366013E-2</v>
      </c>
      <c r="BU333" s="129">
        <f t="shared" ref="BU333" si="5385">M333/M343</f>
        <v>3.4948371723590152E-2</v>
      </c>
      <c r="BV333" s="133">
        <f t="shared" ref="BV333" si="5386">N333/N343</f>
        <v>7.2968490878938641E-2</v>
      </c>
      <c r="BW333" s="134">
        <f t="shared" ref="BW333" si="5387">O333/O343</f>
        <v>5.844155844155844E-2</v>
      </c>
      <c r="BX333" s="129">
        <f t="shared" ref="BX333" si="5388">P333/P343</f>
        <v>7.4803149606299218E-2</v>
      </c>
      <c r="BY333" s="130">
        <f t="shared" ref="BY333" si="5389">Q333/Q343</f>
        <v>6.4507904130545635E-2</v>
      </c>
      <c r="BZ333" s="131">
        <f t="shared" ref="BZ333" si="5390">R333/R343</f>
        <v>5.2429925388183099E-2</v>
      </c>
      <c r="CA333" s="132">
        <f t="shared" ref="CA333" si="5391">S333/S343</f>
        <v>7.1933471933471937E-2</v>
      </c>
      <c r="CB333" s="129">
        <f t="shared" ref="CB333" si="5392">T333/T343</f>
        <v>9.8164405426975257E-2</v>
      </c>
      <c r="CC333" s="130">
        <f t="shared" ref="CC333" si="5393">U333/U343</f>
        <v>2.5450689289501591E-2</v>
      </c>
      <c r="CD333" s="131">
        <f t="shared" ref="CD333" si="5394">V333/V343</f>
        <v>8.9798411728772148E-2</v>
      </c>
      <c r="CE333" s="132">
        <f t="shared" ref="CE333" si="5395">W333/W343</f>
        <v>5.0565393641988476E-2</v>
      </c>
      <c r="CF333" s="129">
        <f t="shared" ref="CF333" si="5396">X333/X343</f>
        <v>7.6965823839955538E-2</v>
      </c>
      <c r="CG333" s="130">
        <f t="shared" ref="CG333" si="5397">Y333/Y343</f>
        <v>6.0839160839160841E-2</v>
      </c>
      <c r="CH333" s="131">
        <f t="shared" ref="CH333" si="5398">Z333/Z343</f>
        <v>7.3329476424645643E-2</v>
      </c>
      <c r="CI333" s="129">
        <f t="shared" ref="CI333" si="5399">AA333/AA343</f>
        <v>7.8607653296449975E-2</v>
      </c>
      <c r="CJ333" s="135">
        <f t="shared" ref="CJ333" si="5400">AB333/AB343</f>
        <v>7.598730322414321E-2</v>
      </c>
      <c r="CK333" s="136">
        <f t="shared" ref="CK333" si="5401">AC333/AC343</f>
        <v>6.9401140530847644E-2</v>
      </c>
    </row>
    <row r="334" spans="1:89" x14ac:dyDescent="0.15">
      <c r="A334" s="137" t="s">
        <v>31</v>
      </c>
      <c r="B334" s="206">
        <v>405</v>
      </c>
      <c r="C334" s="190">
        <v>548</v>
      </c>
      <c r="D334" s="191">
        <v>201</v>
      </c>
      <c r="E334" s="192">
        <v>258</v>
      </c>
      <c r="F334" s="189">
        <v>253</v>
      </c>
      <c r="G334" s="193">
        <v>502</v>
      </c>
      <c r="H334" s="191">
        <v>596</v>
      </c>
      <c r="I334" s="192">
        <v>529</v>
      </c>
      <c r="J334" s="189">
        <v>142</v>
      </c>
      <c r="K334" s="190">
        <v>36</v>
      </c>
      <c r="L334" s="191">
        <v>253</v>
      </c>
      <c r="M334" s="189">
        <v>109</v>
      </c>
      <c r="N334" s="194">
        <v>444</v>
      </c>
      <c r="O334" s="207">
        <v>470</v>
      </c>
      <c r="P334" s="189">
        <v>287</v>
      </c>
      <c r="Q334" s="190">
        <v>314</v>
      </c>
      <c r="R334" s="191">
        <v>279</v>
      </c>
      <c r="S334" s="192">
        <v>388</v>
      </c>
      <c r="T334" s="189">
        <v>165</v>
      </c>
      <c r="U334" s="193">
        <v>15</v>
      </c>
      <c r="V334" s="191">
        <v>407</v>
      </c>
      <c r="W334" s="208">
        <v>243</v>
      </c>
      <c r="X334" s="189">
        <v>243</v>
      </c>
      <c r="Y334" s="193">
        <v>208</v>
      </c>
      <c r="Z334" s="191">
        <v>398</v>
      </c>
      <c r="AA334" s="189">
        <v>671</v>
      </c>
      <c r="AB334" s="172">
        <f t="shared" si="5018"/>
        <v>4073</v>
      </c>
      <c r="AC334" s="173">
        <f t="shared" si="5019"/>
        <v>4291</v>
      </c>
      <c r="BI334" s="137" t="s">
        <v>31</v>
      </c>
      <c r="BJ334" s="129">
        <f>B334/B343</f>
        <v>6.9960269476593534E-2</v>
      </c>
      <c r="BK334" s="130">
        <f t="shared" ref="BK334" si="5402">C334/C343</f>
        <v>8.6258460569809542E-2</v>
      </c>
      <c r="BL334" s="131">
        <f t="shared" ref="BL334" si="5403">D334/D343</f>
        <v>5.9397163120567378E-2</v>
      </c>
      <c r="BM334" s="132">
        <f t="shared" ref="BM334" si="5404">E334/E343</f>
        <v>6.3719436897999512E-2</v>
      </c>
      <c r="BN334" s="129">
        <f t="shared" ref="BN334" si="5405">F334/F343</f>
        <v>4.6895273401297496E-2</v>
      </c>
      <c r="BO334" s="130">
        <f t="shared" ref="BO334" si="5406">G334/G343</f>
        <v>0.10721913712088851</v>
      </c>
      <c r="BP334" s="131">
        <f t="shared" ref="BP334" si="5407">H334/H343</f>
        <v>6.8734863337561986E-2</v>
      </c>
      <c r="BQ334" s="132">
        <f t="shared" ref="BQ334" si="5408">I334/I343</f>
        <v>6.5429808286951149E-2</v>
      </c>
      <c r="BR334" s="129">
        <f t="shared" ref="BR334" si="5409">J334/J343</f>
        <v>7.8496406854615813E-2</v>
      </c>
      <c r="BS334" s="130">
        <f t="shared" ref="BS334" si="5410">K334/K343</f>
        <v>2.3825281270681668E-2</v>
      </c>
      <c r="BT334" s="131">
        <f t="shared" ref="BT334" si="5411">L334/L343</f>
        <v>6.6143790849673201E-2</v>
      </c>
      <c r="BU334" s="129">
        <f t="shared" ref="BU334" si="5412">M334/M343</f>
        <v>2.8858882711146411E-2</v>
      </c>
      <c r="BV334" s="133">
        <f t="shared" ref="BV334" si="5413">N334/N343</f>
        <v>6.1359867330016582E-2</v>
      </c>
      <c r="BW334" s="134">
        <f t="shared" ref="BW334" si="5414">O334/O343</f>
        <v>6.2284654121388817E-2</v>
      </c>
      <c r="BX334" s="129">
        <f t="shared" ref="BX334" si="5415">P334/P343</f>
        <v>6.6465956461324693E-2</v>
      </c>
      <c r="BY334" s="130">
        <f t="shared" ref="BY334" si="5416">Q334/Q343</f>
        <v>8.0061193268740435E-2</v>
      </c>
      <c r="BZ334" s="131">
        <f t="shared" ref="BZ334" si="5417">R334/R343</f>
        <v>5.6261343012704176E-2</v>
      </c>
      <c r="CA334" s="132">
        <f t="shared" ref="CA334" si="5418">S334/S343</f>
        <v>8.066528066528067E-2</v>
      </c>
      <c r="CB334" s="129">
        <f t="shared" ref="CB334" si="5419">T334/T343</f>
        <v>0.13168395849960096</v>
      </c>
      <c r="CC334" s="130">
        <f t="shared" ref="CC334" si="5420">U334/U343</f>
        <v>1.5906680805938492E-2</v>
      </c>
      <c r="CD334" s="131">
        <f t="shared" ref="CD334" si="5421">V334/V343</f>
        <v>8.2875178171451847E-2</v>
      </c>
      <c r="CE334" s="132">
        <f t="shared" ref="CE334" si="5422">W334/W343</f>
        <v>5.1845530189886919E-2</v>
      </c>
      <c r="CF334" s="129">
        <f t="shared" ref="CF334" si="5423">X334/X343</f>
        <v>6.7518755209780498E-2</v>
      </c>
      <c r="CG334" s="130">
        <f t="shared" ref="CG334" si="5424">Y334/Y343</f>
        <v>7.2727272727272724E-2</v>
      </c>
      <c r="CH334" s="131">
        <f t="shared" ref="CH334" si="5425">Z334/Z343</f>
        <v>5.7564362163725777E-2</v>
      </c>
      <c r="CI334" s="129">
        <f t="shared" ref="CI334" si="5426">AA334/AA343</f>
        <v>7.7339787920700787E-2</v>
      </c>
      <c r="CJ334" s="135">
        <f t="shared" ref="CJ334" si="5427">AB334/AB343</f>
        <v>6.562686302627975E-2</v>
      </c>
      <c r="CK334" s="136">
        <f t="shared" ref="CK334" si="5428">AC334/AC343</f>
        <v>6.9320366391496094E-2</v>
      </c>
    </row>
    <row r="335" spans="1:89" x14ac:dyDescent="0.15">
      <c r="A335" s="146" t="s">
        <v>32</v>
      </c>
      <c r="B335" s="203">
        <v>462</v>
      </c>
      <c r="C335" s="197">
        <v>353</v>
      </c>
      <c r="D335" s="198">
        <v>121</v>
      </c>
      <c r="E335" s="199">
        <v>255</v>
      </c>
      <c r="F335" s="196">
        <v>182</v>
      </c>
      <c r="G335" s="200">
        <v>452</v>
      </c>
      <c r="H335" s="198">
        <v>646</v>
      </c>
      <c r="I335" s="199">
        <v>510</v>
      </c>
      <c r="J335" s="196">
        <v>117</v>
      </c>
      <c r="K335" s="197">
        <v>31</v>
      </c>
      <c r="L335" s="198">
        <v>283</v>
      </c>
      <c r="M335" s="196">
        <v>133</v>
      </c>
      <c r="N335" s="201">
        <v>417</v>
      </c>
      <c r="O335" s="204">
        <v>358</v>
      </c>
      <c r="P335" s="196">
        <v>196</v>
      </c>
      <c r="Q335" s="197">
        <v>315</v>
      </c>
      <c r="R335" s="198">
        <v>234</v>
      </c>
      <c r="S335" s="199">
        <v>357</v>
      </c>
      <c r="T335" s="196">
        <v>74</v>
      </c>
      <c r="U335" s="200">
        <v>24</v>
      </c>
      <c r="V335" s="198">
        <v>378</v>
      </c>
      <c r="W335" s="205">
        <v>218</v>
      </c>
      <c r="X335" s="196">
        <v>271</v>
      </c>
      <c r="Y335" s="200">
        <v>169</v>
      </c>
      <c r="Z335" s="198">
        <v>284</v>
      </c>
      <c r="AA335" s="196">
        <v>671</v>
      </c>
      <c r="AB335" s="172">
        <f t="shared" si="5018"/>
        <v>3665</v>
      </c>
      <c r="AC335" s="173">
        <f t="shared" si="5019"/>
        <v>3846</v>
      </c>
      <c r="BI335" s="146" t="s">
        <v>32</v>
      </c>
      <c r="BJ335" s="129">
        <f>B335/B343</f>
        <v>7.9806529625151154E-2</v>
      </c>
      <c r="BK335" s="130">
        <f t="shared" ref="BK335" si="5429">C335/C343</f>
        <v>5.5564300330552492E-2</v>
      </c>
      <c r="BL335" s="131">
        <f t="shared" ref="BL335" si="5430">D335/D343</f>
        <v>3.57565011820331E-2</v>
      </c>
      <c r="BM335" s="132">
        <f t="shared" ref="BM335" si="5431">E335/E343</f>
        <v>6.2978513213139048E-2</v>
      </c>
      <c r="BN335" s="129">
        <f t="shared" ref="BN335" si="5432">F335/F343</f>
        <v>3.3734939759036145E-2</v>
      </c>
      <c r="BO335" s="130">
        <f t="shared" ref="BO335" si="5433">G335/G343</f>
        <v>9.6539940196497226E-2</v>
      </c>
      <c r="BP335" s="131">
        <f t="shared" ref="BP335" si="5434">H335/H343</f>
        <v>7.4501210932995041E-2</v>
      </c>
      <c r="BQ335" s="132">
        <f t="shared" ref="BQ335" si="5435">I335/I343</f>
        <v>6.3079777365491654E-2</v>
      </c>
      <c r="BR335" s="129">
        <f t="shared" ref="BR335" si="5436">J335/J343</f>
        <v>6.4676616915422883E-2</v>
      </c>
      <c r="BS335" s="130">
        <f t="shared" ref="BS335" si="5437">K335/K343</f>
        <v>2.0516214427531435E-2</v>
      </c>
      <c r="BT335" s="131">
        <f t="shared" ref="BT335" si="5438">L335/L343</f>
        <v>7.3986928104575161E-2</v>
      </c>
      <c r="BU335" s="129">
        <f t="shared" ref="BU335" si="5439">M335/M343</f>
        <v>3.521313211543553E-2</v>
      </c>
      <c r="BV335" s="133">
        <f t="shared" ref="BV335" si="5440">N335/N343</f>
        <v>5.7628524046434496E-2</v>
      </c>
      <c r="BW335" s="134">
        <f t="shared" ref="BW335" si="5441">O335/O343</f>
        <v>4.7442353564802545E-2</v>
      </c>
      <c r="BX335" s="129">
        <f t="shared" ref="BX335" si="5442">P335/P343</f>
        <v>4.5391384900416859E-2</v>
      </c>
      <c r="BY335" s="130">
        <f t="shared" ref="BY335" si="5443">Q335/Q343</f>
        <v>8.0316165221825594E-2</v>
      </c>
      <c r="BZ335" s="131">
        <f t="shared" ref="BZ335" si="5444">R335/R343</f>
        <v>4.7186932849364795E-2</v>
      </c>
      <c r="CA335" s="132">
        <f t="shared" ref="CA335" si="5445">S335/S343</f>
        <v>7.4220374220374224E-2</v>
      </c>
      <c r="CB335" s="129">
        <f t="shared" ref="CB335" si="5446">T335/T343</f>
        <v>5.9058260175578609E-2</v>
      </c>
      <c r="CC335" s="130">
        <f t="shared" ref="CC335" si="5447">U335/U343</f>
        <v>2.5450689289501591E-2</v>
      </c>
      <c r="CD335" s="131">
        <f t="shared" ref="CD335" si="5448">V335/V343</f>
        <v>7.6970067196090411E-2</v>
      </c>
      <c r="CE335" s="132">
        <f t="shared" ref="CE335" si="5449">W335/W343</f>
        <v>4.6511627906976744E-2</v>
      </c>
      <c r="CF335" s="129">
        <f t="shared" ref="CF335" si="5450">X335/X343</f>
        <v>7.5298694081689363E-2</v>
      </c>
      <c r="CG335" s="130">
        <f t="shared" ref="CG335" si="5451">Y335/Y343</f>
        <v>5.909090909090909E-2</v>
      </c>
      <c r="CH335" s="131">
        <f t="shared" ref="CH335" si="5452">Z335/Z343</f>
        <v>4.1076077523864621E-2</v>
      </c>
      <c r="CI335" s="129">
        <f t="shared" ref="CI335" si="5453">AA335/AA343</f>
        <v>7.7339787920700787E-2</v>
      </c>
      <c r="CJ335" s="135">
        <f t="shared" ref="CJ335" si="5454">AB335/AB343</f>
        <v>5.9052897861850057E-2</v>
      </c>
      <c r="CK335" s="136">
        <f t="shared" ref="CK335" si="5455">AC335/AC343</f>
        <v>6.2131467989208572E-2</v>
      </c>
    </row>
    <row r="336" spans="1:89" x14ac:dyDescent="0.15">
      <c r="A336" s="137" t="s">
        <v>33</v>
      </c>
      <c r="B336" s="206">
        <v>187</v>
      </c>
      <c r="C336" s="190">
        <v>432</v>
      </c>
      <c r="D336" s="191">
        <v>77</v>
      </c>
      <c r="E336" s="192">
        <v>276</v>
      </c>
      <c r="F336" s="189">
        <v>153</v>
      </c>
      <c r="G336" s="193">
        <v>505</v>
      </c>
      <c r="H336" s="191">
        <v>349</v>
      </c>
      <c r="I336" s="192">
        <v>616</v>
      </c>
      <c r="J336" s="189">
        <v>66</v>
      </c>
      <c r="K336" s="190">
        <v>45</v>
      </c>
      <c r="L336" s="191">
        <v>274</v>
      </c>
      <c r="M336" s="189">
        <v>126</v>
      </c>
      <c r="N336" s="194">
        <v>526</v>
      </c>
      <c r="O336" s="207">
        <v>339</v>
      </c>
      <c r="P336" s="189">
        <v>206</v>
      </c>
      <c r="Q336" s="190">
        <v>243</v>
      </c>
      <c r="R336" s="191">
        <v>169</v>
      </c>
      <c r="S336" s="192">
        <v>293</v>
      </c>
      <c r="T336" s="189">
        <v>36</v>
      </c>
      <c r="U336" s="193">
        <v>34</v>
      </c>
      <c r="V336" s="191">
        <v>490</v>
      </c>
      <c r="W336" s="208">
        <v>148</v>
      </c>
      <c r="X336" s="189">
        <v>164</v>
      </c>
      <c r="Y336" s="193">
        <v>155</v>
      </c>
      <c r="Z336" s="191">
        <v>209</v>
      </c>
      <c r="AA336" s="189">
        <v>592</v>
      </c>
      <c r="AB336" s="172">
        <f t="shared" si="5018"/>
        <v>2906</v>
      </c>
      <c r="AC336" s="173">
        <f t="shared" si="5019"/>
        <v>3804</v>
      </c>
      <c r="BI336" s="137" t="s">
        <v>33</v>
      </c>
      <c r="BJ336" s="129">
        <f>B336/B343</f>
        <v>3.2302642943513558E-2</v>
      </c>
      <c r="BK336" s="130">
        <f t="shared" ref="BK336" si="5456">C336/C343</f>
        <v>6.7999370376200227E-2</v>
      </c>
      <c r="BL336" s="131">
        <f t="shared" ref="BL336" si="5457">D336/D343</f>
        <v>2.2754137115839245E-2</v>
      </c>
      <c r="BM336" s="132">
        <f t="shared" ref="BM336" si="5458">E336/E343</f>
        <v>6.8164979007162257E-2</v>
      </c>
      <c r="BN336" s="129">
        <f t="shared" ref="BN336" si="5459">F336/F343</f>
        <v>2.8359592215013902E-2</v>
      </c>
      <c r="BO336" s="130">
        <f t="shared" ref="BO336" si="5460">G336/G343</f>
        <v>0.10785988893635198</v>
      </c>
      <c r="BP336" s="131">
        <f t="shared" ref="BP336" si="5461">H336/H343</f>
        <v>4.024910621612271E-2</v>
      </c>
      <c r="BQ336" s="132">
        <f t="shared" ref="BQ336" si="5462">I336/I343</f>
        <v>7.6190476190476197E-2</v>
      </c>
      <c r="BR336" s="129">
        <f t="shared" ref="BR336" si="5463">J336/J343</f>
        <v>3.6484245439469321E-2</v>
      </c>
      <c r="BS336" s="130">
        <f t="shared" ref="BS336" si="5464">K336/K343</f>
        <v>2.9781601588352084E-2</v>
      </c>
      <c r="BT336" s="131">
        <f t="shared" ref="BT336" si="5465">L336/L343</f>
        <v>7.1633986928104576E-2</v>
      </c>
      <c r="BU336" s="129">
        <f t="shared" ref="BU336" si="5466">M336/M343</f>
        <v>3.3359809372517868E-2</v>
      </c>
      <c r="BV336" s="133">
        <f t="shared" ref="BV336" si="5467">N336/N343</f>
        <v>7.2692095080154784E-2</v>
      </c>
      <c r="BW336" s="134">
        <f t="shared" ref="BW336" si="5468">O336/O343</f>
        <v>4.4924463291810234E-2</v>
      </c>
      <c r="BX336" s="129">
        <f t="shared" ref="BX336" si="5469">P336/P343</f>
        <v>4.7707271885132005E-2</v>
      </c>
      <c r="BY336" s="130">
        <f t="shared" ref="BY336" si="5470">Q336/Q343</f>
        <v>6.1958184599694037E-2</v>
      </c>
      <c r="BZ336" s="131">
        <f t="shared" ref="BZ336" si="5471">R336/R343</f>
        <v>3.4079451502319016E-2</v>
      </c>
      <c r="CA336" s="132">
        <f t="shared" ref="CA336" si="5472">S336/S343</f>
        <v>6.0914760914760918E-2</v>
      </c>
      <c r="CB336" s="129">
        <f t="shared" ref="CB336" si="5473">T336/T343</f>
        <v>2.8731045490822026E-2</v>
      </c>
      <c r="CC336" s="130">
        <f t="shared" ref="CC336" si="5474">U336/U343</f>
        <v>3.6055143160127257E-2</v>
      </c>
      <c r="CD336" s="131">
        <f t="shared" ref="CD336" si="5475">V336/V343</f>
        <v>9.9776013031969049E-2</v>
      </c>
      <c r="CE336" s="132">
        <f t="shared" ref="CE336" si="5476">W336/W343</f>
        <v>3.1576701514828248E-2</v>
      </c>
      <c r="CF336" s="129">
        <f t="shared" ref="CF336" si="5477">X336/X343</f>
        <v>4.556821339260906E-2</v>
      </c>
      <c r="CG336" s="130">
        <f t="shared" ref="CG336" si="5478">Y336/Y343</f>
        <v>5.4195804195804193E-2</v>
      </c>
      <c r="CH336" s="131">
        <f t="shared" ref="CH336" si="5479">Z336/Z343</f>
        <v>3.0228521839745445E-2</v>
      </c>
      <c r="CI336" s="129">
        <f t="shared" ref="CI336" si="5480">AA336/AA343</f>
        <v>6.8234209313047481E-2</v>
      </c>
      <c r="CJ336" s="135">
        <f t="shared" ref="CJ336" si="5481">AB336/AB343</f>
        <v>4.682338913684482E-2</v>
      </c>
      <c r="CK336" s="136">
        <f t="shared" ref="CK336" si="5482">AC336/AC343</f>
        <v>6.1452965218655592E-2</v>
      </c>
    </row>
    <row r="337" spans="1:89" x14ac:dyDescent="0.15">
      <c r="A337" s="146" t="s">
        <v>34</v>
      </c>
      <c r="B337" s="203">
        <v>8</v>
      </c>
      <c r="C337" s="197">
        <v>361</v>
      </c>
      <c r="D337" s="198">
        <v>11</v>
      </c>
      <c r="E337" s="199">
        <v>227</v>
      </c>
      <c r="F337" s="196">
        <v>24</v>
      </c>
      <c r="G337" s="200">
        <v>321</v>
      </c>
      <c r="H337" s="198">
        <v>64</v>
      </c>
      <c r="I337" s="199">
        <v>324</v>
      </c>
      <c r="J337" s="196">
        <v>11</v>
      </c>
      <c r="K337" s="197">
        <v>47</v>
      </c>
      <c r="L337" s="198">
        <v>247</v>
      </c>
      <c r="M337" s="196">
        <v>55</v>
      </c>
      <c r="N337" s="201">
        <v>150</v>
      </c>
      <c r="O337" s="204">
        <v>170</v>
      </c>
      <c r="P337" s="196">
        <v>70</v>
      </c>
      <c r="Q337" s="197">
        <v>138</v>
      </c>
      <c r="R337" s="198">
        <v>41</v>
      </c>
      <c r="S337" s="199">
        <v>161</v>
      </c>
      <c r="T337" s="196">
        <v>18</v>
      </c>
      <c r="U337" s="200">
        <v>29</v>
      </c>
      <c r="V337" s="198">
        <v>94</v>
      </c>
      <c r="W337" s="205">
        <v>61</v>
      </c>
      <c r="X337" s="196">
        <v>43</v>
      </c>
      <c r="Y337" s="200">
        <v>78</v>
      </c>
      <c r="Z337" s="198">
        <v>138</v>
      </c>
      <c r="AA337" s="196">
        <v>252</v>
      </c>
      <c r="AB337" s="172">
        <f t="shared" si="5018"/>
        <v>919</v>
      </c>
      <c r="AC337" s="173">
        <f t="shared" si="5019"/>
        <v>2224</v>
      </c>
      <c r="BI337" s="146" t="s">
        <v>34</v>
      </c>
      <c r="BJ337" s="129">
        <f>B337/B343</f>
        <v>1.3819312489203662E-3</v>
      </c>
      <c r="BK337" s="130">
        <f t="shared" ref="BK337" si="5483">C337/C343</f>
        <v>5.682354793011176E-2</v>
      </c>
      <c r="BL337" s="131">
        <f t="shared" ref="BL337" si="5484">D337/D343</f>
        <v>3.2505910165484633E-3</v>
      </c>
      <c r="BM337" s="132">
        <f t="shared" ref="BM337" si="5485">E337/E343</f>
        <v>5.6063225487774759E-2</v>
      </c>
      <c r="BN337" s="129">
        <f t="shared" ref="BN337" si="5486">F337/F343</f>
        <v>4.4485634847080627E-3</v>
      </c>
      <c r="BO337" s="130">
        <f t="shared" ref="BO337" si="5487">G337/G343</f>
        <v>6.8560444254592054E-2</v>
      </c>
      <c r="BP337" s="131">
        <f t="shared" ref="BP337" si="5488">H337/H343</f>
        <v>7.3809249221543074E-3</v>
      </c>
      <c r="BQ337" s="132">
        <f t="shared" ref="BQ337" si="5489">I337/I343</f>
        <v>4.0074211502782932E-2</v>
      </c>
      <c r="BR337" s="129">
        <f t="shared" ref="BR337" si="5490">J337/J343</f>
        <v>6.0807075732448868E-3</v>
      </c>
      <c r="BS337" s="130">
        <f t="shared" ref="BS337" si="5491">K337/K343</f>
        <v>3.1105228325612178E-2</v>
      </c>
      <c r="BT337" s="131">
        <f t="shared" ref="BT337" si="5492">L337/L343</f>
        <v>6.4575163398692806E-2</v>
      </c>
      <c r="BU337" s="129">
        <f t="shared" ref="BU337" si="5493">M337/M343</f>
        <v>1.4561821551495897E-2</v>
      </c>
      <c r="BV337" s="133">
        <f t="shared" ref="BV337" si="5494">N337/N343</f>
        <v>2.0729684908789386E-2</v>
      </c>
      <c r="BW337" s="134">
        <f t="shared" ref="BW337" si="5495">O337/O343</f>
        <v>2.2528491916247017E-2</v>
      </c>
      <c r="BX337" s="129">
        <f t="shared" ref="BX337" si="5496">P337/P343</f>
        <v>1.6211208893006021E-2</v>
      </c>
      <c r="BY337" s="130">
        <f t="shared" ref="BY337" si="5497">Q337/Q343</f>
        <v>3.5186129525752168E-2</v>
      </c>
      <c r="BZ337" s="131">
        <f t="shared" ref="BZ337" si="5498">R337/R343</f>
        <v>8.2677959265981052E-3</v>
      </c>
      <c r="CA337" s="132">
        <f t="shared" ref="CA337" si="5499">S337/S343</f>
        <v>3.3471933471933474E-2</v>
      </c>
      <c r="CB337" s="129">
        <f t="shared" ref="CB337" si="5500">T337/T343</f>
        <v>1.4365522745411013E-2</v>
      </c>
      <c r="CC337" s="130">
        <f t="shared" ref="CC337" si="5501">U337/U343</f>
        <v>3.0752916224814422E-2</v>
      </c>
      <c r="CD337" s="131">
        <f t="shared" ref="CD337" si="5502">V337/V343</f>
        <v>1.9140704540826715E-2</v>
      </c>
      <c r="CE337" s="132">
        <f t="shared" ref="CE337" si="5503">W337/W343</f>
        <v>1.3014721570300833E-2</v>
      </c>
      <c r="CF337" s="129">
        <f t="shared" ref="CF337" si="5504">X337/X343</f>
        <v>1.1947763267574326E-2</v>
      </c>
      <c r="CG337" s="130">
        <f t="shared" ref="CG337" si="5505">Y337/Y343</f>
        <v>2.7272727272727271E-2</v>
      </c>
      <c r="CH337" s="131">
        <f t="shared" ref="CH337" si="5506">Z337/Z343</f>
        <v>1.9959502458779289E-2</v>
      </c>
      <c r="CI337" s="129">
        <f t="shared" ref="CI337" si="5507">AA337/AA343</f>
        <v>2.9045643153526972E-2</v>
      </c>
      <c r="CJ337" s="135">
        <f t="shared" ref="CJ337" si="5508">AB337/AB343</f>
        <v>1.4807534279683548E-2</v>
      </c>
      <c r="CK337" s="136">
        <f t="shared" ref="CK337" si="5509">AC337/AC343</f>
        <v>3.5928337183567312E-2</v>
      </c>
    </row>
    <row r="338" spans="1:89" x14ac:dyDescent="0.15">
      <c r="A338" s="137" t="s">
        <v>35</v>
      </c>
      <c r="B338" s="206">
        <v>0</v>
      </c>
      <c r="C338" s="190">
        <v>66</v>
      </c>
      <c r="D338" s="191">
        <v>1</v>
      </c>
      <c r="E338" s="192">
        <v>55</v>
      </c>
      <c r="F338" s="189">
        <v>0</v>
      </c>
      <c r="G338" s="193">
        <v>24</v>
      </c>
      <c r="H338" s="191">
        <v>6</v>
      </c>
      <c r="I338" s="192">
        <v>33</v>
      </c>
      <c r="J338" s="189">
        <v>3</v>
      </c>
      <c r="K338" s="190">
        <v>6</v>
      </c>
      <c r="L338" s="191">
        <v>24</v>
      </c>
      <c r="M338" s="189">
        <v>4</v>
      </c>
      <c r="N338" s="194">
        <v>8</v>
      </c>
      <c r="O338" s="207">
        <v>9</v>
      </c>
      <c r="P338" s="189">
        <v>5</v>
      </c>
      <c r="Q338" s="190">
        <v>11</v>
      </c>
      <c r="R338" s="191">
        <v>6</v>
      </c>
      <c r="S338" s="192">
        <v>8</v>
      </c>
      <c r="T338" s="189">
        <v>0</v>
      </c>
      <c r="U338" s="193">
        <v>0</v>
      </c>
      <c r="V338" s="191">
        <v>6</v>
      </c>
      <c r="W338" s="208">
        <v>2</v>
      </c>
      <c r="X338" s="189">
        <v>2</v>
      </c>
      <c r="Y338" s="193">
        <v>5</v>
      </c>
      <c r="Z338" s="191">
        <v>10</v>
      </c>
      <c r="AA338" s="189">
        <v>19</v>
      </c>
      <c r="AB338" s="172">
        <f t="shared" si="5018"/>
        <v>71</v>
      </c>
      <c r="AC338" s="173">
        <f t="shared" si="5019"/>
        <v>242</v>
      </c>
      <c r="BI338" s="137" t="s">
        <v>35</v>
      </c>
      <c r="BJ338" s="129">
        <f>B338/B343</f>
        <v>0</v>
      </c>
      <c r="BK338" s="130">
        <f t="shared" ref="BK338" si="5510">C338/C343</f>
        <v>1.0388792696363922E-2</v>
      </c>
      <c r="BL338" s="131">
        <f t="shared" ref="BL338" si="5511">D338/D343</f>
        <v>2.9550827423167848E-4</v>
      </c>
      <c r="BM338" s="132">
        <f t="shared" ref="BM338" si="5512">E338/E343</f>
        <v>1.3583600889108422E-2</v>
      </c>
      <c r="BN338" s="129">
        <f t="shared" ref="BN338" si="5513">F338/F343</f>
        <v>0</v>
      </c>
      <c r="BO338" s="130">
        <f t="shared" ref="BO338" si="5514">G338/G343</f>
        <v>5.1260145237078175E-3</v>
      </c>
      <c r="BP338" s="131">
        <f t="shared" ref="BP338" si="5515">H338/H343</f>
        <v>6.9196171145196629E-4</v>
      </c>
      <c r="BQ338" s="132">
        <f t="shared" ref="BQ338" si="5516">I338/I343</f>
        <v>4.0816326530612249E-3</v>
      </c>
      <c r="BR338" s="129">
        <f t="shared" ref="BR338" si="5517">J338/J343</f>
        <v>1.658374792703151E-3</v>
      </c>
      <c r="BS338" s="130">
        <f t="shared" ref="BS338" si="5518">K338/K343</f>
        <v>3.9708802117802778E-3</v>
      </c>
      <c r="BT338" s="131">
        <f t="shared" ref="BT338" si="5519">L338/L343</f>
        <v>6.2745098039215684E-3</v>
      </c>
      <c r="BU338" s="129">
        <f t="shared" ref="BU338" si="5520">M338/M343</f>
        <v>1.0590415673815197E-3</v>
      </c>
      <c r="BV338" s="133">
        <f t="shared" ref="BV338" si="5521">N338/N343</f>
        <v>1.1055831951354339E-3</v>
      </c>
      <c r="BW338" s="134">
        <f t="shared" ref="BW338" si="5522">O338/O343</f>
        <v>1.1926848661542539E-3</v>
      </c>
      <c r="BX338" s="129">
        <f t="shared" ref="BX338" si="5523">P338/P343</f>
        <v>1.1579434923575729E-3</v>
      </c>
      <c r="BY338" s="130">
        <f t="shared" ref="BY338" si="5524">Q338/Q343</f>
        <v>2.8046914839367667E-3</v>
      </c>
      <c r="BZ338" s="131">
        <f t="shared" ref="BZ338" si="5525">R338/R343</f>
        <v>1.2099213551119178E-3</v>
      </c>
      <c r="CA338" s="132">
        <f t="shared" ref="CA338" si="5526">S338/S343</f>
        <v>1.6632016632016633E-3</v>
      </c>
      <c r="CB338" s="129">
        <f t="shared" ref="CB338" si="5527">T338/T343</f>
        <v>0</v>
      </c>
      <c r="CC338" s="130">
        <f t="shared" ref="CC338" si="5528">U338/U343</f>
        <v>0</v>
      </c>
      <c r="CD338" s="131">
        <f t="shared" ref="CD338" si="5529">V338/V343</f>
        <v>1.2217470983506415E-3</v>
      </c>
      <c r="CE338" s="132">
        <f t="shared" ref="CE338" si="5530">W338/W343</f>
        <v>4.2671218263281419E-4</v>
      </c>
      <c r="CF338" s="129">
        <f t="shared" ref="CF338" si="5531">X338/X343</f>
        <v>5.5570991942206164E-4</v>
      </c>
      <c r="CG338" s="130">
        <f t="shared" ref="CG338" si="5532">Y338/Y343</f>
        <v>1.7482517482517483E-3</v>
      </c>
      <c r="CH338" s="131">
        <f t="shared" ref="CH338" si="5533">Z338/Z343</f>
        <v>1.4463407578825572E-3</v>
      </c>
      <c r="CI338" s="129">
        <f t="shared" ref="CI338" si="5534">AA338/AA343</f>
        <v>2.1899492853849701E-3</v>
      </c>
      <c r="CJ338" s="135">
        <f t="shared" ref="CJ338" si="5535">AB338/AB343</f>
        <v>1.1439988398885003E-3</v>
      </c>
      <c r="CK338" s="136">
        <f t="shared" ref="CK338" si="5536">AC338/AC343</f>
        <v>3.9094683446147882E-3</v>
      </c>
    </row>
    <row r="339" spans="1:89" x14ac:dyDescent="0.15">
      <c r="A339" s="146" t="s">
        <v>36</v>
      </c>
      <c r="B339" s="203">
        <v>0</v>
      </c>
      <c r="C339" s="197">
        <v>3</v>
      </c>
      <c r="D339" s="198">
        <v>0</v>
      </c>
      <c r="E339" s="199">
        <v>3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0</v>
      </c>
      <c r="AC339" s="173">
        <f t="shared" si="5019"/>
        <v>6</v>
      </c>
      <c r="BI339" s="146" t="s">
        <v>36</v>
      </c>
      <c r="BJ339" s="129">
        <f>B339/B343</f>
        <v>0</v>
      </c>
      <c r="BK339" s="130">
        <f t="shared" ref="BK339" si="5537">C339/C343</f>
        <v>4.7221784983472373E-4</v>
      </c>
      <c r="BL339" s="131">
        <f t="shared" ref="BL339" si="5538">D339/D343</f>
        <v>0</v>
      </c>
      <c r="BM339" s="132">
        <f t="shared" ref="BM339" si="5539">E339/E343</f>
        <v>7.4092368486045935E-4</v>
      </c>
      <c r="BN339" s="129">
        <f t="shared" ref="BN339" si="5540">F339/F343</f>
        <v>0</v>
      </c>
      <c r="BO339" s="130">
        <f t="shared" ref="BO339" si="5541">G339/G343</f>
        <v>0</v>
      </c>
      <c r="BP339" s="131">
        <f t="shared" ref="BP339" si="5542">H339/H343</f>
        <v>0</v>
      </c>
      <c r="BQ339" s="132">
        <f t="shared" ref="BQ339" si="5543">I339/I343</f>
        <v>0</v>
      </c>
      <c r="BR339" s="129">
        <f t="shared" ref="BR339" si="5544">J339/J343</f>
        <v>0</v>
      </c>
      <c r="BS339" s="130">
        <f t="shared" ref="BS339" si="5545">K339/K343</f>
        <v>0</v>
      </c>
      <c r="BT339" s="131">
        <f t="shared" ref="BT339" si="5546">L339/L343</f>
        <v>0</v>
      </c>
      <c r="BU339" s="129">
        <f t="shared" ref="BU339" si="5547">M339/M343</f>
        <v>0</v>
      </c>
      <c r="BV339" s="133">
        <f t="shared" ref="BV339" si="5548">N339/N343</f>
        <v>0</v>
      </c>
      <c r="BW339" s="134">
        <f t="shared" ref="BW339" si="5549">O339/O343</f>
        <v>0</v>
      </c>
      <c r="BX339" s="129">
        <f t="shared" ref="BX339" si="5550">P339/P343</f>
        <v>0</v>
      </c>
      <c r="BY339" s="130">
        <f t="shared" ref="BY339" si="5551">Q339/Q343</f>
        <v>0</v>
      </c>
      <c r="BZ339" s="131">
        <f t="shared" ref="BZ339" si="5552">R339/R343</f>
        <v>0</v>
      </c>
      <c r="CA339" s="132">
        <f t="shared" ref="CA339" si="5553">S339/S343</f>
        <v>0</v>
      </c>
      <c r="CB339" s="129">
        <f t="shared" ref="CB339" si="5554">T339/T343</f>
        <v>0</v>
      </c>
      <c r="CC339" s="130">
        <f t="shared" ref="CC339" si="5555">U339/U343</f>
        <v>0</v>
      </c>
      <c r="CD339" s="131">
        <f t="shared" ref="CD339" si="5556">V339/V343</f>
        <v>0</v>
      </c>
      <c r="CE339" s="132">
        <f t="shared" ref="CE339" si="5557">W339/W343</f>
        <v>0</v>
      </c>
      <c r="CF339" s="129">
        <f t="shared" ref="CF339" si="5558">X339/X343</f>
        <v>0</v>
      </c>
      <c r="CG339" s="130">
        <f t="shared" ref="CG339" si="5559">Y339/Y343</f>
        <v>0</v>
      </c>
      <c r="CH339" s="131">
        <f t="shared" ref="CH339" si="5560">Z339/Z343</f>
        <v>0</v>
      </c>
      <c r="CI339" s="129">
        <f t="shared" ref="CI339" si="5561">AA339/AA343</f>
        <v>0</v>
      </c>
      <c r="CJ339" s="135">
        <f t="shared" ref="CJ339" si="5562">AB339/AB343</f>
        <v>0</v>
      </c>
      <c r="CK339" s="136">
        <f t="shared" ref="CK339" si="5563">AC339/AC343</f>
        <v>9.6928967221854249E-5</v>
      </c>
    </row>
    <row r="340" spans="1:89" x14ac:dyDescent="0.15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/>
      <c r="AC340" s="173"/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>
        <f t="shared" ref="BX340" si="5577">P340/P343</f>
        <v>0</v>
      </c>
      <c r="BY340" s="130">
        <f t="shared" ref="BY340" si="5578">Q340/Q343</f>
        <v>0</v>
      </c>
      <c r="BZ340" s="131">
        <f t="shared" ref="BZ340" si="5579">R340/R343</f>
        <v>0</v>
      </c>
      <c r="CA340" s="132">
        <f t="shared" ref="CA340" si="5580">S340/S343</f>
        <v>0</v>
      </c>
      <c r="CB340" s="129">
        <f t="shared" ref="CB340" si="5581">T340/T343</f>
        <v>0</v>
      </c>
      <c r="CC340" s="130">
        <f t="shared" ref="CC340" si="5582">U340/U343</f>
        <v>0</v>
      </c>
      <c r="CD340" s="131">
        <f t="shared" ref="CD340" si="5583">V340/V343</f>
        <v>0</v>
      </c>
      <c r="CE340" s="132">
        <f t="shared" ref="CE340" si="5584">W340/W343</f>
        <v>0</v>
      </c>
      <c r="CF340" s="129">
        <f t="shared" ref="CF340" si="5585">X340/X343</f>
        <v>0</v>
      </c>
      <c r="CG340" s="130">
        <f t="shared" ref="CG340" si="5586">Y340/Y343</f>
        <v>0</v>
      </c>
      <c r="CH340" s="131">
        <f t="shared" ref="CH340" si="5587">Z340/Z343</f>
        <v>0</v>
      </c>
      <c r="CI340" s="129">
        <f t="shared" ref="CI340" si="5588">AA340/AA343</f>
        <v>0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15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>
        <f t="shared" ref="BX341" si="5604">P341/P343</f>
        <v>0</v>
      </c>
      <c r="BY341" s="130">
        <f t="shared" ref="BY341" si="5605">Q341/Q343</f>
        <v>0</v>
      </c>
      <c r="BZ341" s="131">
        <f t="shared" ref="BZ341" si="5606">R341/R343</f>
        <v>0</v>
      </c>
      <c r="CA341" s="132">
        <f t="shared" ref="CA341" si="5607">S341/S343</f>
        <v>0</v>
      </c>
      <c r="CB341" s="129">
        <f t="shared" ref="CB341" si="5608">T341/T343</f>
        <v>0</v>
      </c>
      <c r="CC341" s="130">
        <f t="shared" ref="CC341" si="5609">U341/U343</f>
        <v>0</v>
      </c>
      <c r="CD341" s="131">
        <f t="shared" ref="CD341" si="5610">V341/V343</f>
        <v>0</v>
      </c>
      <c r="CE341" s="132">
        <f t="shared" ref="CE341" si="5611">W341/W343</f>
        <v>0</v>
      </c>
      <c r="CF341" s="129">
        <f t="shared" ref="CF341" si="5612">X341/X343</f>
        <v>0</v>
      </c>
      <c r="CG341" s="130">
        <f t="shared" ref="CG341" si="5613">Y341/Y343</f>
        <v>0</v>
      </c>
      <c r="CH341" s="131">
        <f t="shared" ref="CH341" si="5614">Z341/Z343</f>
        <v>0</v>
      </c>
      <c r="CI341" s="129">
        <f t="shared" ref="CI341" si="5615">AA341/AA343</f>
        <v>0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4" thickBot="1" x14ac:dyDescent="0.2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>
        <f t="shared" ref="BX342" si="5631">P342/P343</f>
        <v>0</v>
      </c>
      <c r="BY342" s="130">
        <f t="shared" ref="BY342" si="5632">Q342/Q343</f>
        <v>0</v>
      </c>
      <c r="BZ342" s="131">
        <f t="shared" ref="BZ342" si="5633">R342/R343</f>
        <v>0</v>
      </c>
      <c r="CA342" s="132">
        <f t="shared" ref="CA342" si="5634">S342/S343</f>
        <v>0</v>
      </c>
      <c r="CB342" s="129">
        <f t="shared" ref="CB342" si="5635">T342/T343</f>
        <v>0</v>
      </c>
      <c r="CC342" s="130">
        <f t="shared" ref="CC342" si="5636">U342/U343</f>
        <v>0</v>
      </c>
      <c r="CD342" s="131">
        <f t="shared" ref="CD342" si="5637">V342/V343</f>
        <v>0</v>
      </c>
      <c r="CE342" s="132">
        <f t="shared" ref="CE342" si="5638">W342/W343</f>
        <v>0</v>
      </c>
      <c r="CF342" s="129">
        <f t="shared" ref="CF342" si="5639">X342/X343</f>
        <v>0</v>
      </c>
      <c r="CG342" s="130">
        <f t="shared" ref="CG342" si="5640">Y342/Y343</f>
        <v>0</v>
      </c>
      <c r="CH342" s="131">
        <f t="shared" ref="CH342" si="5641">Z342/Z343</f>
        <v>0</v>
      </c>
      <c r="CI342" s="129">
        <f t="shared" ref="CI342" si="5642">AA342/AA343</f>
        <v>0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5" thickTop="1" thickBot="1" x14ac:dyDescent="0.2">
      <c r="A343" s="269" t="s">
        <v>13</v>
      </c>
      <c r="B343" s="20">
        <f>SUM(B320:B342)</f>
        <v>5789</v>
      </c>
      <c r="C343" s="21">
        <f t="shared" ref="C343" si="5645">SUM(C320:C342)</f>
        <v>6353</v>
      </c>
      <c r="D343" s="20">
        <f t="shared" ref="D343" si="5646">SUM(D320:D342)</f>
        <v>3384</v>
      </c>
      <c r="E343" s="21">
        <f t="shared" ref="E343" si="5647">SUM(E320:E342)</f>
        <v>4049</v>
      </c>
      <c r="F343" s="20">
        <f t="shared" ref="F343" si="5648">SUM(F320:F342)</f>
        <v>5395</v>
      </c>
      <c r="G343" s="21">
        <f t="shared" ref="G343" si="5649">SUM(G320:G342)</f>
        <v>4682</v>
      </c>
      <c r="H343" s="20">
        <f t="shared" ref="H343" si="5650">SUM(H320:H342)</f>
        <v>8671</v>
      </c>
      <c r="I343" s="21">
        <f t="shared" ref="I343" si="5651">SUM(I320:I342)</f>
        <v>8085</v>
      </c>
      <c r="J343" s="20">
        <f t="shared" ref="J343" si="5652">SUM(J320:J342)</f>
        <v>1809</v>
      </c>
      <c r="K343" s="21">
        <f t="shared" ref="K343" si="5653">SUM(K320:K342)</f>
        <v>1511</v>
      </c>
      <c r="L343" s="20">
        <f t="shared" ref="L343" si="5654">SUM(L320:L342)</f>
        <v>3825</v>
      </c>
      <c r="M343" s="21">
        <f t="shared" ref="M343" si="5655">SUM(M320:M342)</f>
        <v>3777</v>
      </c>
      <c r="N343" s="20">
        <f t="shared" ref="N343" si="5656">SUM(N320:N342)</f>
        <v>7236</v>
      </c>
      <c r="O343" s="21">
        <f t="shared" ref="O343" si="5657">SUM(O320:O342)</f>
        <v>7546</v>
      </c>
      <c r="P343" s="20">
        <f t="shared" ref="P343" si="5658">SUM(P320:P342)</f>
        <v>4318</v>
      </c>
      <c r="Q343" s="21">
        <f t="shared" ref="Q343" si="5659">SUM(Q320:Q342)</f>
        <v>3922</v>
      </c>
      <c r="R343" s="20">
        <f t="shared" ref="R343" si="5660">SUM(R320:R342)</f>
        <v>4959</v>
      </c>
      <c r="S343" s="21">
        <f t="shared" ref="S343" si="5661">SUM(S320:S342)</f>
        <v>4810</v>
      </c>
      <c r="T343" s="20">
        <f t="shared" ref="T343" si="5662">SUM(T320:T342)</f>
        <v>1253</v>
      </c>
      <c r="U343" s="21">
        <f t="shared" ref="U343" si="5663">SUM(U320:U342)</f>
        <v>943</v>
      </c>
      <c r="V343" s="20">
        <f t="shared" ref="V343" si="5664">SUM(V320:V342)</f>
        <v>4911</v>
      </c>
      <c r="W343" s="21">
        <f t="shared" ref="W343" si="5665">SUM(W320:W342)</f>
        <v>4687</v>
      </c>
      <c r="X343" s="20">
        <f t="shared" ref="X343" si="5666">SUM(X320:X342)</f>
        <v>3599</v>
      </c>
      <c r="Y343" s="21">
        <f t="shared" ref="Y343" si="5667">SUM(Y320:Y342)</f>
        <v>2860</v>
      </c>
      <c r="Z343" s="20">
        <f t="shared" ref="Z343" si="5668">SUM(Z320:Z342)</f>
        <v>6914</v>
      </c>
      <c r="AA343" s="21">
        <f t="shared" ref="AA343" si="5669">SUM(AA320:AA342)</f>
        <v>8676</v>
      </c>
      <c r="AB343" s="174">
        <f t="shared" ref="AB343:AC343" si="5670">SUM(AB319:AB342)</f>
        <v>62063</v>
      </c>
      <c r="AC343" s="175">
        <f t="shared" si="5670"/>
        <v>61901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1</v>
      </c>
      <c r="BL343" s="155">
        <f t="shared" si="5671"/>
        <v>1</v>
      </c>
      <c r="BM343" s="156">
        <f t="shared" si="5671"/>
        <v>1</v>
      </c>
      <c r="BN343" s="155">
        <f t="shared" si="5671"/>
        <v>1</v>
      </c>
      <c r="BO343" s="156">
        <f t="shared" si="5671"/>
        <v>1</v>
      </c>
      <c r="BP343" s="155">
        <f t="shared" si="5671"/>
        <v>1</v>
      </c>
      <c r="BQ343" s="156">
        <f t="shared" si="5671"/>
        <v>0.99999999999999989</v>
      </c>
      <c r="BR343" s="155">
        <f t="shared" si="5671"/>
        <v>1</v>
      </c>
      <c r="BS343" s="156">
        <f t="shared" si="5671"/>
        <v>1</v>
      </c>
      <c r="BT343" s="155">
        <f t="shared" si="5671"/>
        <v>0.99999999999999967</v>
      </c>
      <c r="BU343" s="156">
        <f t="shared" si="5671"/>
        <v>1</v>
      </c>
      <c r="BV343" s="155">
        <f t="shared" si="5671"/>
        <v>1.0000000000000002</v>
      </c>
      <c r="BW343" s="156">
        <f t="shared" si="5671"/>
        <v>0.99999999999999989</v>
      </c>
      <c r="BX343" s="155">
        <f t="shared" si="5671"/>
        <v>0.99999999999999989</v>
      </c>
      <c r="BY343" s="156">
        <f t="shared" si="5671"/>
        <v>1</v>
      </c>
      <c r="BZ343" s="155">
        <f t="shared" si="5671"/>
        <v>1.0000000000000002</v>
      </c>
      <c r="CA343" s="156">
        <f t="shared" si="5671"/>
        <v>1</v>
      </c>
      <c r="CB343" s="155">
        <f t="shared" si="5671"/>
        <v>1</v>
      </c>
      <c r="CC343" s="156">
        <f t="shared" si="5671"/>
        <v>0.99999999999999989</v>
      </c>
      <c r="CD343" s="155">
        <f t="shared" si="5671"/>
        <v>1</v>
      </c>
      <c r="CE343" s="156">
        <f t="shared" si="5671"/>
        <v>1</v>
      </c>
      <c r="CF343" s="155">
        <f t="shared" si="5671"/>
        <v>0.99999999999999989</v>
      </c>
      <c r="CG343" s="156">
        <f t="shared" si="5671"/>
        <v>1</v>
      </c>
      <c r="CH343" s="155">
        <f t="shared" si="5671"/>
        <v>0.99999999999999989</v>
      </c>
      <c r="CI343" s="156">
        <f t="shared" si="5671"/>
        <v>0.99999999999999967</v>
      </c>
      <c r="CJ343" s="155">
        <f t="shared" si="5671"/>
        <v>0.99999999999999989</v>
      </c>
      <c r="CK343" s="156">
        <f t="shared" si="5671"/>
        <v>1.0000000000000002</v>
      </c>
    </row>
    <row r="344" spans="1:89" ht="14" thickTop="1" x14ac:dyDescent="0.15">
      <c r="A344" s="187"/>
    </row>
    <row r="346" spans="1:89" x14ac:dyDescent="0.15">
      <c r="A346" s="296">
        <f>+A315+1</f>
        <v>44086</v>
      </c>
      <c r="B346" s="296"/>
      <c r="C346" s="296"/>
      <c r="D346" s="296"/>
      <c r="BI346" s="301">
        <f>+BI315+1</f>
        <v>44086</v>
      </c>
      <c r="BJ346" s="301"/>
      <c r="BK346" s="301"/>
      <c r="BL346" s="301"/>
    </row>
    <row r="347" spans="1:89" ht="14" thickBot="1" x14ac:dyDescent="0.2">
      <c r="AE347" s="272" t="s">
        <v>84</v>
      </c>
    </row>
    <row r="348" spans="1:89" ht="15" thickTop="1" thickBot="1" x14ac:dyDescent="0.2">
      <c r="A348" s="292" t="s">
        <v>0</v>
      </c>
      <c r="B348" s="294" t="s">
        <v>1</v>
      </c>
      <c r="C348" s="295"/>
      <c r="D348" s="294" t="s">
        <v>2</v>
      </c>
      <c r="E348" s="295"/>
      <c r="F348" s="294" t="s">
        <v>3</v>
      </c>
      <c r="G348" s="295"/>
      <c r="H348" s="294" t="s">
        <v>4</v>
      </c>
      <c r="I348" s="295"/>
      <c r="J348" s="294" t="s">
        <v>5</v>
      </c>
      <c r="K348" s="295"/>
      <c r="L348" s="294" t="s">
        <v>6</v>
      </c>
      <c r="M348" s="295"/>
      <c r="N348" s="294" t="s">
        <v>7</v>
      </c>
      <c r="O348" s="295"/>
      <c r="P348" s="294" t="s">
        <v>8</v>
      </c>
      <c r="Q348" s="295"/>
      <c r="R348" s="294" t="s">
        <v>9</v>
      </c>
      <c r="S348" s="295"/>
      <c r="T348" s="294" t="s">
        <v>10</v>
      </c>
      <c r="U348" s="295"/>
      <c r="V348" s="294" t="s">
        <v>11</v>
      </c>
      <c r="W348" s="295"/>
      <c r="X348" s="294" t="s">
        <v>12</v>
      </c>
      <c r="Y348" s="295"/>
      <c r="Z348" s="297" t="s">
        <v>40</v>
      </c>
      <c r="AA348" s="298"/>
      <c r="AB348" s="299" t="s">
        <v>41</v>
      </c>
      <c r="AC348" s="300"/>
      <c r="AE348" s="292" t="s">
        <v>0</v>
      </c>
      <c r="AF348" s="294" t="s">
        <v>1</v>
      </c>
      <c r="AG348" s="295"/>
      <c r="AH348" s="294" t="s">
        <v>2</v>
      </c>
      <c r="AI348" s="295"/>
      <c r="AJ348" s="294" t="s">
        <v>3</v>
      </c>
      <c r="AK348" s="295"/>
      <c r="AL348" s="294" t="s">
        <v>4</v>
      </c>
      <c r="AM348" s="295"/>
      <c r="AN348" s="294" t="s">
        <v>5</v>
      </c>
      <c r="AO348" s="295"/>
      <c r="AP348" s="294" t="s">
        <v>6</v>
      </c>
      <c r="AQ348" s="295"/>
      <c r="AR348" s="294" t="s">
        <v>7</v>
      </c>
      <c r="AS348" s="295"/>
      <c r="AT348" s="294" t="s">
        <v>8</v>
      </c>
      <c r="AU348" s="295"/>
      <c r="AV348" s="294" t="s">
        <v>9</v>
      </c>
      <c r="AW348" s="295"/>
      <c r="AX348" s="294" t="s">
        <v>10</v>
      </c>
      <c r="AY348" s="295"/>
      <c r="AZ348" s="294" t="s">
        <v>11</v>
      </c>
      <c r="BA348" s="295"/>
      <c r="BB348" s="294" t="s">
        <v>12</v>
      </c>
      <c r="BC348" s="295"/>
      <c r="BD348" s="297" t="s">
        <v>40</v>
      </c>
      <c r="BE348" s="298"/>
      <c r="BF348" s="299" t="s">
        <v>41</v>
      </c>
      <c r="BG348" s="300"/>
      <c r="BI348" s="292" t="s">
        <v>0</v>
      </c>
      <c r="BJ348" s="294" t="s">
        <v>1</v>
      </c>
      <c r="BK348" s="295"/>
      <c r="BL348" s="294" t="s">
        <v>2</v>
      </c>
      <c r="BM348" s="295"/>
      <c r="BN348" s="294" t="s">
        <v>3</v>
      </c>
      <c r="BO348" s="295"/>
      <c r="BP348" s="294" t="s">
        <v>4</v>
      </c>
      <c r="BQ348" s="295"/>
      <c r="BR348" s="294" t="s">
        <v>5</v>
      </c>
      <c r="BS348" s="295"/>
      <c r="BT348" s="294" t="s">
        <v>6</v>
      </c>
      <c r="BU348" s="295"/>
      <c r="BV348" s="294" t="s">
        <v>7</v>
      </c>
      <c r="BW348" s="295"/>
      <c r="BX348" s="294" t="s">
        <v>8</v>
      </c>
      <c r="BY348" s="295"/>
      <c r="BZ348" s="294" t="s">
        <v>9</v>
      </c>
      <c r="CA348" s="295"/>
      <c r="CB348" s="294" t="s">
        <v>10</v>
      </c>
      <c r="CC348" s="295"/>
      <c r="CD348" s="294" t="s">
        <v>11</v>
      </c>
      <c r="CE348" s="295"/>
      <c r="CF348" s="294" t="s">
        <v>12</v>
      </c>
      <c r="CG348" s="295"/>
      <c r="CH348" s="297" t="s">
        <v>40</v>
      </c>
      <c r="CI348" s="298"/>
      <c r="CJ348" s="294" t="s">
        <v>41</v>
      </c>
      <c r="CK348" s="295"/>
    </row>
    <row r="349" spans="1:89" ht="15" thickTop="1" thickBot="1" x14ac:dyDescent="0.2">
      <c r="A349" s="293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3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3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4" thickTop="1" x14ac:dyDescent="0.15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343</v>
      </c>
      <c r="AG350" s="186">
        <f t="shared" ref="AG350:AV351" si="5672">SUMIF($A$9:$A$32,$AE350,C$350:C$373)</f>
        <v>257</v>
      </c>
      <c r="AH350" s="127">
        <f t="shared" si="5672"/>
        <v>226</v>
      </c>
      <c r="AI350" s="180">
        <f t="shared" si="5672"/>
        <v>191</v>
      </c>
      <c r="AJ350" s="126">
        <f t="shared" si="5672"/>
        <v>332</v>
      </c>
      <c r="AK350" s="128">
        <f t="shared" si="5672"/>
        <v>189</v>
      </c>
      <c r="AL350" s="127">
        <f t="shared" si="5672"/>
        <v>514</v>
      </c>
      <c r="AM350" s="180">
        <f t="shared" si="5672"/>
        <v>412</v>
      </c>
      <c r="AN350" s="126">
        <f t="shared" si="5672"/>
        <v>48</v>
      </c>
      <c r="AO350" s="128">
        <f t="shared" si="5672"/>
        <v>113</v>
      </c>
      <c r="AP350" s="127">
        <f t="shared" si="5672"/>
        <v>172</v>
      </c>
      <c r="AQ350" s="126">
        <f t="shared" si="5672"/>
        <v>256</v>
      </c>
      <c r="AR350" s="179">
        <f t="shared" si="5672"/>
        <v>405</v>
      </c>
      <c r="AS350" s="181">
        <f t="shared" si="5672"/>
        <v>506</v>
      </c>
      <c r="AT350" s="126">
        <f t="shared" si="5672"/>
        <v>304</v>
      </c>
      <c r="AU350" s="128">
        <f t="shared" si="5672"/>
        <v>254</v>
      </c>
      <c r="AV350" s="127">
        <f t="shared" si="5672"/>
        <v>350</v>
      </c>
      <c r="AW350" s="180">
        <f t="shared" ref="AW350:BE351" si="5673">SUMIF($A$9:$A$32,$AE350,S$350:S$373)</f>
        <v>257</v>
      </c>
      <c r="AX350" s="126">
        <f t="shared" si="5673"/>
        <v>64</v>
      </c>
      <c r="AY350" s="128">
        <f t="shared" si="5673"/>
        <v>81</v>
      </c>
      <c r="AZ350" s="127">
        <f t="shared" si="5673"/>
        <v>185</v>
      </c>
      <c r="BA350" s="180">
        <f t="shared" si="5673"/>
        <v>241</v>
      </c>
      <c r="BB350" s="126">
        <f t="shared" si="5673"/>
        <v>227</v>
      </c>
      <c r="BC350" s="128">
        <f t="shared" si="5673"/>
        <v>166</v>
      </c>
      <c r="BD350" s="184">
        <f t="shared" si="5673"/>
        <v>366</v>
      </c>
      <c r="BE350" s="185">
        <f t="shared" si="5673"/>
        <v>413</v>
      </c>
      <c r="BF350" s="170">
        <f>AF350+AH350+AJ350+AL350+AN350+AP350+AR350+AT350+AV350+AX350+AZ350+BB350+BD350</f>
        <v>3536</v>
      </c>
      <c r="BG350" s="171">
        <f>AG350+AI350+AK350+AM350+AO350+AQ350+AS350+AU350+AW350+AY350+BA350+BC350+BE350</f>
        <v>3336</v>
      </c>
      <c r="BI350" s="125" t="s">
        <v>16</v>
      </c>
      <c r="BJ350" s="129">
        <f>B350/B374</f>
        <v>0</v>
      </c>
      <c r="BK350" s="130">
        <f t="shared" ref="BK350" si="5674">C350/C374</f>
        <v>0</v>
      </c>
      <c r="BL350" s="131">
        <f t="shared" ref="BL350" si="5675">D350/D374</f>
        <v>0</v>
      </c>
      <c r="BM350" s="132">
        <f t="shared" ref="BM350" si="5676">E350/E374</f>
        <v>0</v>
      </c>
      <c r="BN350" s="129">
        <f t="shared" ref="BN350" si="5677">F350/F374</f>
        <v>0</v>
      </c>
      <c r="BO350" s="130">
        <f t="shared" ref="BO350" si="5678">G350/G374</f>
        <v>0</v>
      </c>
      <c r="BP350" s="131">
        <f t="shared" ref="BP350" si="5679">H350/H374</f>
        <v>0</v>
      </c>
      <c r="BQ350" s="132">
        <f t="shared" ref="BQ350" si="5680">I350/I374</f>
        <v>0</v>
      </c>
      <c r="BR350" s="129">
        <f t="shared" ref="BR350" si="5681">J350/J374</f>
        <v>0</v>
      </c>
      <c r="BS350" s="130">
        <f t="shared" ref="BS350" si="5682">K350/K374</f>
        <v>0</v>
      </c>
      <c r="BT350" s="131">
        <f t="shared" ref="BT350" si="5683">L350/L374</f>
        <v>0</v>
      </c>
      <c r="BU350" s="129">
        <f t="shared" ref="BU350" si="5684">M350/M374</f>
        <v>0</v>
      </c>
      <c r="BV350" s="133">
        <f t="shared" ref="BV350" si="5685">N350/N374</f>
        <v>0</v>
      </c>
      <c r="BW350" s="134">
        <f t="shared" ref="BW350" si="5686">O350/O374</f>
        <v>0</v>
      </c>
      <c r="BX350" s="129">
        <f t="shared" ref="BX350" si="5687">P350/P374</f>
        <v>0</v>
      </c>
      <c r="BY350" s="130">
        <f t="shared" ref="BY350" si="5688">Q350/Q374</f>
        <v>0</v>
      </c>
      <c r="BZ350" s="131">
        <f t="shared" ref="BZ350" si="5689">R350/R374</f>
        <v>0</v>
      </c>
      <c r="CA350" s="132">
        <f t="shared" ref="CA350" si="5690">S350/S374</f>
        <v>0</v>
      </c>
      <c r="CB350" s="129">
        <f t="shared" ref="CB350" si="5691">T350/T374</f>
        <v>0</v>
      </c>
      <c r="CC350" s="130">
        <f t="shared" ref="CC350" si="5692">U350/U374</f>
        <v>0</v>
      </c>
      <c r="CD350" s="131">
        <f t="shared" ref="CD350" si="5693">V350/V374</f>
        <v>0</v>
      </c>
      <c r="CE350" s="132">
        <f t="shared" ref="CE350" si="5694">W350/W374</f>
        <v>0</v>
      </c>
      <c r="CF350" s="129">
        <f t="shared" ref="CF350" si="5695">X350/X374</f>
        <v>0</v>
      </c>
      <c r="CG350" s="130">
        <f t="shared" ref="CG350" si="5696">Y350/Y374</f>
        <v>0</v>
      </c>
      <c r="CH350" s="131">
        <f t="shared" ref="CH350" si="5697">Z350/Z374</f>
        <v>0</v>
      </c>
      <c r="CI350" s="129">
        <f t="shared" ref="CI350" si="5698">AA350/AA374</f>
        <v>0</v>
      </c>
      <c r="CJ350" s="135">
        <f t="shared" ref="CJ350" si="5699">AB350/AB374</f>
        <v>0</v>
      </c>
      <c r="CK350" s="136">
        <f t="shared" ref="CK350" si="5700">AC350/AC374</f>
        <v>0</v>
      </c>
    </row>
    <row r="351" spans="1:89" x14ac:dyDescent="0.15">
      <c r="A351" s="137" t="s">
        <v>17</v>
      </c>
      <c r="B351" s="189">
        <v>50</v>
      </c>
      <c r="C351" s="190">
        <v>0</v>
      </c>
      <c r="D351" s="191">
        <v>56</v>
      </c>
      <c r="E351" s="192">
        <v>1</v>
      </c>
      <c r="F351" s="189">
        <v>90</v>
      </c>
      <c r="G351" s="193">
        <v>0</v>
      </c>
      <c r="H351" s="191">
        <v>55</v>
      </c>
      <c r="I351" s="192">
        <v>11</v>
      </c>
      <c r="J351" s="189">
        <v>3</v>
      </c>
      <c r="K351" s="193">
        <v>3</v>
      </c>
      <c r="L351" s="191">
        <v>4</v>
      </c>
      <c r="M351" s="189">
        <v>0</v>
      </c>
      <c r="N351" s="194">
        <v>12</v>
      </c>
      <c r="O351" s="195">
        <v>0</v>
      </c>
      <c r="P351" s="189">
        <v>14</v>
      </c>
      <c r="Q351" s="193">
        <v>0</v>
      </c>
      <c r="R351" s="191">
        <v>0</v>
      </c>
      <c r="S351" s="192">
        <v>0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2">
        <f t="shared" ref="AB351:AB370" si="5701">SUM(B351,D351,F351,H351,J351,L351,N351,P351,R351,T351,V351,X351,Z351)</f>
        <v>284</v>
      </c>
      <c r="AC351" s="173">
        <f t="shared" ref="AC351:AC370" si="5702">SUM(C351,E351,G351,I351,K351,M351,O351,Q351,S351,U351,W351,Y351,AA351)</f>
        <v>15</v>
      </c>
      <c r="AE351" s="277" t="str">
        <f>$AE$10</f>
        <v>08:00 - 08:59</v>
      </c>
      <c r="AF351" s="126">
        <f>SUMIF($A$9:$A$32,$AE351,B$350:B$373)</f>
        <v>451</v>
      </c>
      <c r="AG351" s="190">
        <f t="shared" si="5672"/>
        <v>425</v>
      </c>
      <c r="AH351" s="191">
        <f t="shared" si="5672"/>
        <v>271</v>
      </c>
      <c r="AI351" s="192">
        <f t="shared" si="5672"/>
        <v>212</v>
      </c>
      <c r="AJ351" s="278">
        <f t="shared" si="5672"/>
        <v>411</v>
      </c>
      <c r="AK351" s="193">
        <f t="shared" si="5672"/>
        <v>206</v>
      </c>
      <c r="AL351" s="191">
        <f t="shared" si="5672"/>
        <v>586</v>
      </c>
      <c r="AM351" s="192">
        <f t="shared" si="5672"/>
        <v>469</v>
      </c>
      <c r="AN351" s="278">
        <f t="shared" si="5672"/>
        <v>73</v>
      </c>
      <c r="AO351" s="193">
        <f t="shared" si="5672"/>
        <v>145</v>
      </c>
      <c r="AP351" s="191">
        <f t="shared" si="5672"/>
        <v>132</v>
      </c>
      <c r="AQ351" s="278">
        <f t="shared" si="5672"/>
        <v>312</v>
      </c>
      <c r="AR351" s="194">
        <f t="shared" si="5672"/>
        <v>447</v>
      </c>
      <c r="AS351" s="195">
        <f t="shared" si="5672"/>
        <v>551</v>
      </c>
      <c r="AT351" s="278">
        <f t="shared" si="5672"/>
        <v>297</v>
      </c>
      <c r="AU351" s="193">
        <f t="shared" si="5672"/>
        <v>189</v>
      </c>
      <c r="AV351" s="191">
        <f t="shared" si="5672"/>
        <v>391</v>
      </c>
      <c r="AW351" s="192">
        <f t="shared" si="5673"/>
        <v>262</v>
      </c>
      <c r="AX351" s="278">
        <f t="shared" si="5673"/>
        <v>54</v>
      </c>
      <c r="AY351" s="193">
        <f t="shared" si="5673"/>
        <v>63</v>
      </c>
      <c r="AZ351" s="191">
        <f t="shared" si="5673"/>
        <v>166</v>
      </c>
      <c r="BA351" s="192">
        <f t="shared" si="5673"/>
        <v>389</v>
      </c>
      <c r="BB351" s="278">
        <f t="shared" si="5673"/>
        <v>240</v>
      </c>
      <c r="BC351" s="193">
        <f t="shared" si="5673"/>
        <v>178</v>
      </c>
      <c r="BD351" s="191">
        <f t="shared" si="5673"/>
        <v>456</v>
      </c>
      <c r="BE351" s="278">
        <f t="shared" si="5673"/>
        <v>414</v>
      </c>
      <c r="BF351" s="172">
        <f>SUM(AF351,AH351,AJ351,AL351,AN351,AP351,AR351,AT351,AV351,AX351,AZ351,BB351,BD351)</f>
        <v>3975</v>
      </c>
      <c r="BG351" s="173">
        <f>SUM(AG351,AI351,AK351,AM351,AO351,AQ351,AS351,AU351,AW351,AY351,BA351,BC351,BE351)</f>
        <v>3815</v>
      </c>
      <c r="BI351" s="137" t="s">
        <v>17</v>
      </c>
      <c r="BJ351" s="129">
        <f>B351/B374</f>
        <v>1.0040160642570281E-2</v>
      </c>
      <c r="BK351" s="130">
        <f t="shared" ref="BK351" si="5703">C351/C374</f>
        <v>0</v>
      </c>
      <c r="BL351" s="131">
        <f t="shared" ref="BL351" si="5704">D351/D374</f>
        <v>2.0542920029347028E-2</v>
      </c>
      <c r="BM351" s="132">
        <f t="shared" ref="BM351" si="5705">E351/E374</f>
        <v>2.7337342810278839E-4</v>
      </c>
      <c r="BN351" s="129">
        <f t="shared" ref="BN351" si="5706">F351/F374</f>
        <v>2.0057945174949854E-2</v>
      </c>
      <c r="BO351" s="130">
        <f t="shared" ref="BO351" si="5707">G351/G374</f>
        <v>0</v>
      </c>
      <c r="BP351" s="131">
        <f t="shared" ref="BP351" si="5708">H351/H374</f>
        <v>7.0675918786944235E-3</v>
      </c>
      <c r="BQ351" s="132">
        <f t="shared" ref="BQ351" si="5709">I351/I374</f>
        <v>1.4508045370614613E-3</v>
      </c>
      <c r="BR351" s="129">
        <f t="shared" ref="BR351" si="5710">J351/J374</f>
        <v>2.3455824863174357E-3</v>
      </c>
      <c r="BS351" s="130">
        <f t="shared" ref="BS351" si="5711">K351/K374</f>
        <v>3.009027081243731E-3</v>
      </c>
      <c r="BT351" s="131">
        <f t="shared" ref="BT351" si="5712">L351/L374</f>
        <v>1.2128562765312311E-3</v>
      </c>
      <c r="BU351" s="129">
        <f t="shared" ref="BU351" si="5713">M351/M374</f>
        <v>0</v>
      </c>
      <c r="BV351" s="133">
        <f t="shared" ref="BV351" si="5714">N351/N374</f>
        <v>1.8184573420215184E-3</v>
      </c>
      <c r="BW351" s="134">
        <f t="shared" ref="BW351" si="5715">O351/O374</f>
        <v>0</v>
      </c>
      <c r="BX351" s="129">
        <f t="shared" ref="BX351" si="5716">P351/P374</f>
        <v>3.3890099249576375E-3</v>
      </c>
      <c r="BY351" s="130">
        <f t="shared" ref="BY351" si="5717">Q351/Q374</f>
        <v>0</v>
      </c>
      <c r="BZ351" s="131">
        <f t="shared" ref="BZ351" si="5718">R351/R374</f>
        <v>0</v>
      </c>
      <c r="CA351" s="132">
        <f t="shared" ref="CA351" si="5719">S351/S374</f>
        <v>0</v>
      </c>
      <c r="CB351" s="129">
        <f t="shared" ref="CB351" si="5720">T351/T374</f>
        <v>0</v>
      </c>
      <c r="CC351" s="130">
        <f t="shared" ref="CC351" si="5721">U351/U374</f>
        <v>0</v>
      </c>
      <c r="CD351" s="131">
        <f t="shared" ref="CD351" si="5722">V351/V374</f>
        <v>0</v>
      </c>
      <c r="CE351" s="132">
        <f t="shared" ref="CE351" si="5723">W351/W374</f>
        <v>0</v>
      </c>
      <c r="CF351" s="129">
        <f t="shared" ref="CF351" si="5724">X351/X374</f>
        <v>0</v>
      </c>
      <c r="CG351" s="130">
        <f t="shared" ref="CG351" si="5725">Y351/Y374</f>
        <v>0</v>
      </c>
      <c r="CH351" s="131">
        <f t="shared" ref="CH351" si="5726">Z351/Z374</f>
        <v>0</v>
      </c>
      <c r="CI351" s="129">
        <f t="shared" ref="CI351" si="5727">AA351/AA374</f>
        <v>0</v>
      </c>
      <c r="CJ351" s="135">
        <f t="shared" ref="CJ351" si="5728">AB351/AB374</f>
        <v>5.2447875307023214E-3</v>
      </c>
      <c r="CK351" s="136">
        <f t="shared" ref="CK351" si="5729">AC351/AC374</f>
        <v>2.7805583361138915E-4</v>
      </c>
    </row>
    <row r="352" spans="1:89" ht="14" thickBot="1" x14ac:dyDescent="0.2">
      <c r="A352" s="146" t="s">
        <v>18</v>
      </c>
      <c r="B352" s="196">
        <v>187</v>
      </c>
      <c r="C352" s="197">
        <v>0</v>
      </c>
      <c r="D352" s="198">
        <v>167</v>
      </c>
      <c r="E352" s="199">
        <v>1</v>
      </c>
      <c r="F352" s="196">
        <v>307</v>
      </c>
      <c r="G352" s="200">
        <v>11</v>
      </c>
      <c r="H352" s="198">
        <v>282</v>
      </c>
      <c r="I352" s="199">
        <v>96</v>
      </c>
      <c r="J352" s="196">
        <v>16</v>
      </c>
      <c r="K352" s="200">
        <v>24</v>
      </c>
      <c r="L352" s="198">
        <v>61</v>
      </c>
      <c r="M352" s="196">
        <v>74</v>
      </c>
      <c r="N352" s="201">
        <v>220</v>
      </c>
      <c r="O352" s="202">
        <v>172</v>
      </c>
      <c r="P352" s="196">
        <v>131</v>
      </c>
      <c r="Q352" s="200">
        <v>135</v>
      </c>
      <c r="R352" s="198">
        <v>119</v>
      </c>
      <c r="S352" s="199">
        <v>102</v>
      </c>
      <c r="T352" s="196">
        <v>8</v>
      </c>
      <c r="U352" s="200">
        <v>26</v>
      </c>
      <c r="V352" s="198">
        <v>101</v>
      </c>
      <c r="W352" s="199">
        <v>101</v>
      </c>
      <c r="X352" s="196">
        <v>133</v>
      </c>
      <c r="Y352" s="200">
        <v>65</v>
      </c>
      <c r="Z352" s="198">
        <v>213</v>
      </c>
      <c r="AA352" s="196">
        <v>163</v>
      </c>
      <c r="AB352" s="172">
        <f t="shared" si="5701"/>
        <v>1945</v>
      </c>
      <c r="AC352" s="173">
        <f t="shared" si="5702"/>
        <v>970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3.7550200803212849E-2</v>
      </c>
      <c r="BK352" s="130">
        <f t="shared" ref="BK352" si="5730">C352/C374</f>
        <v>0</v>
      </c>
      <c r="BL352" s="131">
        <f t="shared" ref="BL352" si="5731">D352/D374</f>
        <v>6.1261922230374175E-2</v>
      </c>
      <c r="BM352" s="132">
        <f t="shared" ref="BM352" si="5732">E352/E374</f>
        <v>2.7337342810278839E-4</v>
      </c>
      <c r="BN352" s="129">
        <f t="shared" ref="BN352" si="5733">F352/F374</f>
        <v>6.8419879652328944E-2</v>
      </c>
      <c r="BO352" s="130">
        <f t="shared" ref="BO352" si="5734">G352/G374</f>
        <v>2.3359524315141218E-3</v>
      </c>
      <c r="BP352" s="131">
        <f t="shared" ref="BP352" si="5735">H352/H374</f>
        <v>3.6237471087124135E-2</v>
      </c>
      <c r="BQ352" s="132">
        <f t="shared" ref="BQ352" si="5736">I352/I374</f>
        <v>1.2661566868900026E-2</v>
      </c>
      <c r="BR352" s="129">
        <f t="shared" ref="BR352" si="5737">J352/J374</f>
        <v>1.2509773260359656E-2</v>
      </c>
      <c r="BS352" s="130">
        <f t="shared" ref="BS352" si="5738">K352/K374</f>
        <v>2.4072216649949848E-2</v>
      </c>
      <c r="BT352" s="131">
        <f t="shared" ref="BT352" si="5739">L352/L374</f>
        <v>1.8496058217101274E-2</v>
      </c>
      <c r="BU352" s="129">
        <f t="shared" ref="BU352" si="5740">M352/M374</f>
        <v>2.5739130434782608E-2</v>
      </c>
      <c r="BV352" s="133">
        <f t="shared" ref="BV352" si="5741">N352/N374</f>
        <v>3.3338384603727837E-2</v>
      </c>
      <c r="BW352" s="134">
        <f t="shared" ref="BW352" si="5742">O352/O374</f>
        <v>2.7599486521181001E-2</v>
      </c>
      <c r="BX352" s="129">
        <f t="shared" ref="BX352" si="5743">P352/P374</f>
        <v>3.1711450012103605E-2</v>
      </c>
      <c r="BY352" s="130">
        <f t="shared" ref="BY352" si="5744">Q352/Q374</f>
        <v>4.2452830188679243E-2</v>
      </c>
      <c r="BZ352" s="131">
        <f t="shared" ref="BZ352" si="5745">R352/R374</f>
        <v>2.5362318840579712E-2</v>
      </c>
      <c r="CA352" s="132">
        <f t="shared" ref="CA352" si="5746">S352/S374</f>
        <v>2.3826208829712685E-2</v>
      </c>
      <c r="CB352" s="129">
        <f t="shared" ref="CB352" si="5747">T352/T374</f>
        <v>9.5923261390887284E-3</v>
      </c>
      <c r="CC352" s="130">
        <f t="shared" ref="CC352" si="5748">U352/U374</f>
        <v>4.5614035087719301E-2</v>
      </c>
      <c r="CD352" s="131">
        <f t="shared" ref="CD352" si="5749">V352/V374</f>
        <v>2.3910984848484848E-2</v>
      </c>
      <c r="CE352" s="132">
        <f t="shared" ref="CE352" si="5750">W352/W374</f>
        <v>2.4592159727294862E-2</v>
      </c>
      <c r="CF352" s="129">
        <f t="shared" ref="CF352" si="5751">X352/X374</f>
        <v>4.3069948186528498E-2</v>
      </c>
      <c r="CG352" s="130">
        <f t="shared" ref="CG352" si="5752">Y352/Y374</f>
        <v>3.2762096774193547E-2</v>
      </c>
      <c r="CH352" s="131">
        <f t="shared" ref="CH352" si="5753">Z352/Z374</f>
        <v>3.5329241997014434E-2</v>
      </c>
      <c r="CI352" s="129">
        <f t="shared" ref="CI352" si="5754">AA352/AA374</f>
        <v>2.1835231078365706E-2</v>
      </c>
      <c r="CJ352" s="135">
        <f t="shared" ref="CJ352" si="5755">AB352/AB374</f>
        <v>3.5919407560619773E-2</v>
      </c>
      <c r="CK352" s="136">
        <f t="shared" ref="CK352" si="5756">AC352/AC374</f>
        <v>1.7980943906869832E-2</v>
      </c>
    </row>
    <row r="353" spans="1:89" ht="15" thickTop="1" thickBot="1" x14ac:dyDescent="0.2">
      <c r="A353" s="137" t="s">
        <v>19</v>
      </c>
      <c r="B353" s="189">
        <v>306</v>
      </c>
      <c r="C353" s="190">
        <v>200</v>
      </c>
      <c r="D353" s="191">
        <v>220</v>
      </c>
      <c r="E353" s="192">
        <v>184</v>
      </c>
      <c r="F353" s="189">
        <v>338</v>
      </c>
      <c r="G353" s="193">
        <v>201</v>
      </c>
      <c r="H353" s="191">
        <v>409</v>
      </c>
      <c r="I353" s="192">
        <v>391</v>
      </c>
      <c r="J353" s="189">
        <v>37</v>
      </c>
      <c r="K353" s="193">
        <v>111</v>
      </c>
      <c r="L353" s="191">
        <v>131</v>
      </c>
      <c r="M353" s="189">
        <v>205</v>
      </c>
      <c r="N353" s="194">
        <v>384</v>
      </c>
      <c r="O353" s="195">
        <v>409</v>
      </c>
      <c r="P353" s="189">
        <v>265</v>
      </c>
      <c r="Q353" s="193">
        <v>189</v>
      </c>
      <c r="R353" s="191">
        <v>262</v>
      </c>
      <c r="S353" s="192">
        <v>226</v>
      </c>
      <c r="T353" s="189">
        <v>43</v>
      </c>
      <c r="U353" s="193">
        <v>65</v>
      </c>
      <c r="V353" s="191">
        <v>140</v>
      </c>
      <c r="W353" s="192">
        <v>205</v>
      </c>
      <c r="X353" s="189">
        <v>212</v>
      </c>
      <c r="Y353" s="193">
        <v>147</v>
      </c>
      <c r="Z353" s="191">
        <v>307</v>
      </c>
      <c r="AA353" s="189">
        <v>354</v>
      </c>
      <c r="AB353" s="172">
        <f t="shared" si="5701"/>
        <v>3054</v>
      </c>
      <c r="AC353" s="173">
        <f t="shared" si="5702"/>
        <v>2887</v>
      </c>
      <c r="AE353" s="269" t="s">
        <v>13</v>
      </c>
      <c r="AF353" s="20">
        <f t="shared" ref="AF353:BG353" si="5757">SUM(AF350:AF352)</f>
        <v>794</v>
      </c>
      <c r="AG353" s="21">
        <f t="shared" si="5757"/>
        <v>682</v>
      </c>
      <c r="AH353" s="20">
        <f t="shared" si="5757"/>
        <v>497</v>
      </c>
      <c r="AI353" s="21">
        <f t="shared" si="5757"/>
        <v>403</v>
      </c>
      <c r="AJ353" s="20">
        <f t="shared" si="5757"/>
        <v>743</v>
      </c>
      <c r="AK353" s="21">
        <f t="shared" si="5757"/>
        <v>395</v>
      </c>
      <c r="AL353" s="20">
        <f t="shared" si="5757"/>
        <v>1100</v>
      </c>
      <c r="AM353" s="21">
        <f t="shared" si="5757"/>
        <v>881</v>
      </c>
      <c r="AN353" s="20">
        <f t="shared" si="5757"/>
        <v>121</v>
      </c>
      <c r="AO353" s="21">
        <f t="shared" si="5757"/>
        <v>258</v>
      </c>
      <c r="AP353" s="20">
        <f t="shared" si="5757"/>
        <v>304</v>
      </c>
      <c r="AQ353" s="21">
        <f t="shared" si="5757"/>
        <v>568</v>
      </c>
      <c r="AR353" s="20">
        <f t="shared" si="5757"/>
        <v>852</v>
      </c>
      <c r="AS353" s="21">
        <f t="shared" si="5757"/>
        <v>1057</v>
      </c>
      <c r="AT353" s="20">
        <f t="shared" si="5757"/>
        <v>601</v>
      </c>
      <c r="AU353" s="21">
        <f t="shared" si="5757"/>
        <v>443</v>
      </c>
      <c r="AV353" s="20">
        <f t="shared" si="5757"/>
        <v>741</v>
      </c>
      <c r="AW353" s="21">
        <f t="shared" si="5757"/>
        <v>519</v>
      </c>
      <c r="AX353" s="20">
        <f t="shared" si="5757"/>
        <v>118</v>
      </c>
      <c r="AY353" s="21">
        <f t="shared" si="5757"/>
        <v>144</v>
      </c>
      <c r="AZ353" s="20">
        <f t="shared" si="5757"/>
        <v>351</v>
      </c>
      <c r="BA353" s="21">
        <f t="shared" si="5757"/>
        <v>630</v>
      </c>
      <c r="BB353" s="20">
        <f t="shared" si="5757"/>
        <v>467</v>
      </c>
      <c r="BC353" s="21">
        <f t="shared" si="5757"/>
        <v>344</v>
      </c>
      <c r="BD353" s="20">
        <f t="shared" si="5757"/>
        <v>822</v>
      </c>
      <c r="BE353" s="21">
        <f t="shared" si="5757"/>
        <v>827</v>
      </c>
      <c r="BF353" s="174">
        <f t="shared" si="5757"/>
        <v>7511</v>
      </c>
      <c r="BG353" s="175">
        <f t="shared" si="5757"/>
        <v>7151</v>
      </c>
      <c r="BI353" s="137" t="s">
        <v>19</v>
      </c>
      <c r="BJ353" s="129">
        <f>B353/B374</f>
        <v>6.1445783132530123E-2</v>
      </c>
      <c r="BK353" s="130">
        <f t="shared" ref="BK353" si="5758">C353/C374</f>
        <v>3.1715826197272437E-2</v>
      </c>
      <c r="BL353" s="131">
        <f t="shared" ref="BL353" si="5759">D353/D374</f>
        <v>8.0704328686720464E-2</v>
      </c>
      <c r="BM353" s="132">
        <f t="shared" ref="BM353" si="5760">E353/E374</f>
        <v>5.0300710770913068E-2</v>
      </c>
      <c r="BN353" s="129">
        <f t="shared" ref="BN353" si="5761">F353/F374</f>
        <v>7.5328727434811685E-2</v>
      </c>
      <c r="BO353" s="130">
        <f t="shared" ref="BO353" si="5762">G353/G374</f>
        <v>4.268422170312168E-2</v>
      </c>
      <c r="BP353" s="131">
        <f t="shared" ref="BP353" si="5763">H353/H374</f>
        <v>5.2557183243382162E-2</v>
      </c>
      <c r="BQ353" s="132">
        <f t="shared" ref="BQ353" si="5764">I353/I374</f>
        <v>5.1569506726457402E-2</v>
      </c>
      <c r="BR353" s="129">
        <f t="shared" ref="BR353" si="5765">J353/J374</f>
        <v>2.8928850664581705E-2</v>
      </c>
      <c r="BS353" s="130">
        <f t="shared" ref="BS353" si="5766">K353/K374</f>
        <v>0.11133400200601805</v>
      </c>
      <c r="BT353" s="131">
        <f t="shared" ref="BT353" si="5767">L353/L374</f>
        <v>3.9721043056397815E-2</v>
      </c>
      <c r="BU353" s="129">
        <f t="shared" ref="BU353" si="5768">M353/M374</f>
        <v>7.1304347826086953E-2</v>
      </c>
      <c r="BV353" s="133">
        <f t="shared" ref="BV353" si="5769">N353/N374</f>
        <v>5.8190634944688589E-2</v>
      </c>
      <c r="BW353" s="134">
        <f t="shared" ref="BW353" si="5770">O353/O374</f>
        <v>6.5629011553273428E-2</v>
      </c>
      <c r="BX353" s="129">
        <f t="shared" ref="BX353" si="5771">P353/P374</f>
        <v>6.4149116436698142E-2</v>
      </c>
      <c r="BY353" s="130">
        <f t="shared" ref="BY353" si="5772">Q353/Q374</f>
        <v>5.9433962264150944E-2</v>
      </c>
      <c r="BZ353" s="131">
        <f t="shared" ref="BZ353" si="5773">R353/R374</f>
        <v>5.5839727195225917E-2</v>
      </c>
      <c r="CA353" s="132">
        <f t="shared" ref="CA353" si="5774">S353/S374</f>
        <v>5.2791403877598689E-2</v>
      </c>
      <c r="CB353" s="129">
        <f t="shared" ref="CB353" si="5775">T353/T374</f>
        <v>5.1558752997601917E-2</v>
      </c>
      <c r="CC353" s="130">
        <f t="shared" ref="CC353" si="5776">U353/U374</f>
        <v>0.11403508771929824</v>
      </c>
      <c r="CD353" s="131">
        <f t="shared" ref="CD353" si="5777">V353/V374</f>
        <v>3.3143939393939392E-2</v>
      </c>
      <c r="CE353" s="132">
        <f t="shared" ref="CE353" si="5778">W353/W374</f>
        <v>4.9914779644509376E-2</v>
      </c>
      <c r="CF353" s="129">
        <f t="shared" ref="CF353" si="5779">X353/X374</f>
        <v>6.8652849740932637E-2</v>
      </c>
      <c r="CG353" s="130">
        <f t="shared" ref="CG353" si="5780">Y353/Y374</f>
        <v>7.4092741935483875E-2</v>
      </c>
      <c r="CH353" s="131">
        <f t="shared" ref="CH353" si="5781">Z353/Z374</f>
        <v>5.092055067175319E-2</v>
      </c>
      <c r="CI353" s="129">
        <f t="shared" ref="CI353" si="5782">AA353/AA374</f>
        <v>4.7421299397186874E-2</v>
      </c>
      <c r="CJ353" s="135">
        <f t="shared" ref="CJ353" si="5783">AB353/AB374</f>
        <v>5.639993351677778E-2</v>
      </c>
      <c r="CK353" s="136">
        <f t="shared" ref="CK353" si="5784">AC353/AC374</f>
        <v>5.3516479442405368E-2</v>
      </c>
    </row>
    <row r="354" spans="1:89" ht="14" thickTop="1" x14ac:dyDescent="0.15">
      <c r="A354" s="146" t="s">
        <v>20</v>
      </c>
      <c r="B354" s="196">
        <v>343</v>
      </c>
      <c r="C354" s="197">
        <v>257</v>
      </c>
      <c r="D354" s="198">
        <v>226</v>
      </c>
      <c r="E354" s="199">
        <v>191</v>
      </c>
      <c r="F354" s="196">
        <v>332</v>
      </c>
      <c r="G354" s="200">
        <v>189</v>
      </c>
      <c r="H354" s="198">
        <v>514</v>
      </c>
      <c r="I354" s="199">
        <v>412</v>
      </c>
      <c r="J354" s="196">
        <v>48</v>
      </c>
      <c r="K354" s="200">
        <v>113</v>
      </c>
      <c r="L354" s="198">
        <v>172</v>
      </c>
      <c r="M354" s="196">
        <v>256</v>
      </c>
      <c r="N354" s="201">
        <v>405</v>
      </c>
      <c r="O354" s="202">
        <v>506</v>
      </c>
      <c r="P354" s="196">
        <v>304</v>
      </c>
      <c r="Q354" s="200">
        <v>254</v>
      </c>
      <c r="R354" s="198">
        <v>350</v>
      </c>
      <c r="S354" s="199">
        <v>257</v>
      </c>
      <c r="T354" s="196">
        <v>64</v>
      </c>
      <c r="U354" s="200">
        <v>81</v>
      </c>
      <c r="V354" s="198">
        <v>185</v>
      </c>
      <c r="W354" s="199">
        <v>241</v>
      </c>
      <c r="X354" s="196">
        <v>227</v>
      </c>
      <c r="Y354" s="200">
        <v>166</v>
      </c>
      <c r="Z354" s="198">
        <v>366</v>
      </c>
      <c r="AA354" s="196">
        <v>413</v>
      </c>
      <c r="AB354" s="172">
        <f t="shared" si="5701"/>
        <v>3536</v>
      </c>
      <c r="AC354" s="173">
        <f t="shared" si="5702"/>
        <v>3336</v>
      </c>
      <c r="BI354" s="146" t="s">
        <v>20</v>
      </c>
      <c r="BJ354" s="129">
        <f>B354/B374</f>
        <v>6.8875502008032122E-2</v>
      </c>
      <c r="BK354" s="130">
        <f t="shared" ref="BK354" si="5785">C354/C374</f>
        <v>4.0754836663495081E-2</v>
      </c>
      <c r="BL354" s="131">
        <f t="shared" ref="BL354" si="5786">D354/D374</f>
        <v>8.2905355832721933E-2</v>
      </c>
      <c r="BM354" s="132">
        <f t="shared" ref="BM354" si="5787">E354/E374</f>
        <v>5.2214324767632589E-2</v>
      </c>
      <c r="BN354" s="129">
        <f t="shared" ref="BN354" si="5788">F354/F374</f>
        <v>7.3991531089815016E-2</v>
      </c>
      <c r="BO354" s="130">
        <f t="shared" ref="BO354" si="5789">G354/G374</f>
        <v>4.013590995965173E-2</v>
      </c>
      <c r="BP354" s="131">
        <f t="shared" ref="BP354" si="5790">H354/H374</f>
        <v>6.6049858648162429E-2</v>
      </c>
      <c r="BQ354" s="132">
        <f t="shared" ref="BQ354" si="5791">I354/I374</f>
        <v>5.433922447902928E-2</v>
      </c>
      <c r="BR354" s="129">
        <f t="shared" ref="BR354" si="5792">J354/J374</f>
        <v>3.7529319781078971E-2</v>
      </c>
      <c r="BS354" s="130">
        <f t="shared" ref="BS354" si="5793">K354/K374</f>
        <v>0.11334002006018054</v>
      </c>
      <c r="BT354" s="131">
        <f t="shared" ref="BT354" si="5794">L354/L374</f>
        <v>5.2152819890842937E-2</v>
      </c>
      <c r="BU354" s="129">
        <f t="shared" ref="BU354" si="5795">M354/M374</f>
        <v>8.9043478260869571E-2</v>
      </c>
      <c r="BV354" s="133">
        <f t="shared" ref="BV354" si="5796">N354/N374</f>
        <v>6.1372935293226245E-2</v>
      </c>
      <c r="BW354" s="134">
        <f t="shared" ref="BW354" si="5797">O354/O374</f>
        <v>8.1193838254172021E-2</v>
      </c>
      <c r="BX354" s="129">
        <f t="shared" ref="BX354" si="5798">P354/P374</f>
        <v>7.358992979908012E-2</v>
      </c>
      <c r="BY354" s="130">
        <f t="shared" ref="BY354" si="5799">Q354/Q374</f>
        <v>7.9874213836477984E-2</v>
      </c>
      <c r="BZ354" s="131">
        <f t="shared" ref="BZ354" si="5800">R354/R374</f>
        <v>7.4595055413469738E-2</v>
      </c>
      <c r="CA354" s="132">
        <f t="shared" ref="CA354" si="5801">S354/S374</f>
        <v>6.0032702639570196E-2</v>
      </c>
      <c r="CB354" s="129">
        <f t="shared" ref="CB354" si="5802">T354/T374</f>
        <v>7.6738609112709827E-2</v>
      </c>
      <c r="CC354" s="130">
        <f t="shared" ref="CC354" si="5803">U354/U374</f>
        <v>0.14210526315789473</v>
      </c>
      <c r="CD354" s="131">
        <f t="shared" ref="CD354" si="5804">V354/V374</f>
        <v>4.3797348484848488E-2</v>
      </c>
      <c r="CE354" s="132">
        <f t="shared" ref="CE354" si="5805">W354/W374</f>
        <v>5.8680301923545168E-2</v>
      </c>
      <c r="CF354" s="129">
        <f t="shared" ref="CF354" si="5806">X354/X374</f>
        <v>7.3510362694300516E-2</v>
      </c>
      <c r="CG354" s="130">
        <f t="shared" ref="CG354" si="5807">Y354/Y374</f>
        <v>8.3669354838709672E-2</v>
      </c>
      <c r="CH354" s="131">
        <f t="shared" ref="CH354" si="5808">Z354/Z374</f>
        <v>6.0706584839940292E-2</v>
      </c>
      <c r="CI354" s="129">
        <f t="shared" ref="CI354" si="5809">AA354/AA374</f>
        <v>5.5324849296718021E-2</v>
      </c>
      <c r="CJ354" s="135">
        <f t="shared" ref="CJ354" si="5810">AB354/AB374</f>
        <v>6.5301298269589469E-2</v>
      </c>
      <c r="CK354" s="136">
        <f t="shared" ref="CK354" si="5811">AC354/AC374</f>
        <v>6.1839617395172949E-2</v>
      </c>
    </row>
    <row r="355" spans="1:89" ht="14" thickBot="1" x14ac:dyDescent="0.2">
      <c r="A355" s="137" t="s">
        <v>21</v>
      </c>
      <c r="B355" s="189">
        <v>451</v>
      </c>
      <c r="C355" s="190">
        <v>425</v>
      </c>
      <c r="D355" s="191">
        <v>271</v>
      </c>
      <c r="E355" s="192">
        <v>212</v>
      </c>
      <c r="F355" s="189">
        <v>411</v>
      </c>
      <c r="G355" s="193">
        <v>206</v>
      </c>
      <c r="H355" s="191">
        <v>586</v>
      </c>
      <c r="I355" s="192">
        <v>469</v>
      </c>
      <c r="J355" s="189">
        <v>73</v>
      </c>
      <c r="K355" s="193">
        <v>145</v>
      </c>
      <c r="L355" s="191">
        <v>132</v>
      </c>
      <c r="M355" s="189">
        <v>312</v>
      </c>
      <c r="N355" s="194">
        <v>447</v>
      </c>
      <c r="O355" s="195">
        <v>551</v>
      </c>
      <c r="P355" s="189">
        <v>297</v>
      </c>
      <c r="Q355" s="193">
        <v>189</v>
      </c>
      <c r="R355" s="191">
        <v>391</v>
      </c>
      <c r="S355" s="192">
        <v>262</v>
      </c>
      <c r="T355" s="189">
        <v>54</v>
      </c>
      <c r="U355" s="193">
        <v>63</v>
      </c>
      <c r="V355" s="191">
        <v>166</v>
      </c>
      <c r="W355" s="192">
        <v>389</v>
      </c>
      <c r="X355" s="189">
        <v>240</v>
      </c>
      <c r="Y355" s="193">
        <v>178</v>
      </c>
      <c r="Z355" s="191">
        <v>456</v>
      </c>
      <c r="AA355" s="189">
        <v>414</v>
      </c>
      <c r="AB355" s="172">
        <f t="shared" si="5701"/>
        <v>3975</v>
      </c>
      <c r="AC355" s="173">
        <f t="shared" si="5702"/>
        <v>3815</v>
      </c>
      <c r="AE355" s="272" t="s">
        <v>85</v>
      </c>
      <c r="BI355" s="137" t="s">
        <v>21</v>
      </c>
      <c r="BJ355" s="129">
        <f>B355/B374</f>
        <v>9.0562248995983932E-2</v>
      </c>
      <c r="BK355" s="130">
        <f t="shared" ref="BK355" si="5812">C355/C374</f>
        <v>6.7396130669203927E-2</v>
      </c>
      <c r="BL355" s="131">
        <f t="shared" ref="BL355" si="5813">D355/D374</f>
        <v>9.9413059427732944E-2</v>
      </c>
      <c r="BM355" s="132">
        <f t="shared" ref="BM355" si="5814">E355/E374</f>
        <v>5.7955166757791145E-2</v>
      </c>
      <c r="BN355" s="129">
        <f t="shared" ref="BN355" si="5815">F355/F374</f>
        <v>9.1597949632271011E-2</v>
      </c>
      <c r="BO355" s="130">
        <f t="shared" ref="BO355" si="5816">G355/G374</f>
        <v>4.3746018262900831E-2</v>
      </c>
      <c r="BP355" s="131">
        <f t="shared" ref="BP355" si="5817">H355/H374</f>
        <v>7.5301978925726029E-2</v>
      </c>
      <c r="BQ355" s="132">
        <f t="shared" ref="BQ355" si="5818">I355/I374</f>
        <v>6.1857029807438672E-2</v>
      </c>
      <c r="BR355" s="129">
        <f t="shared" ref="BR355" si="5819">J355/J374</f>
        <v>5.7075840500390933E-2</v>
      </c>
      <c r="BS355" s="130">
        <f t="shared" ref="BS355" si="5820">K355/K374</f>
        <v>0.14543630892678033</v>
      </c>
      <c r="BT355" s="131">
        <f t="shared" ref="BT355" si="5821">L355/L374</f>
        <v>4.0024257125530621E-2</v>
      </c>
      <c r="BU355" s="129">
        <f t="shared" ref="BU355" si="5822">M355/M374</f>
        <v>0.10852173913043478</v>
      </c>
      <c r="BV355" s="133">
        <f t="shared" ref="BV355" si="5823">N355/N374</f>
        <v>6.7737535990301564E-2</v>
      </c>
      <c r="BW355" s="134">
        <f t="shared" ref="BW355" si="5824">O355/O374</f>
        <v>8.8414634146341459E-2</v>
      </c>
      <c r="BX355" s="129">
        <f t="shared" ref="BX355" si="5825">P355/P374</f>
        <v>7.1895424836601302E-2</v>
      </c>
      <c r="BY355" s="130">
        <f t="shared" ref="BY355" si="5826">Q355/Q374</f>
        <v>5.9433962264150944E-2</v>
      </c>
      <c r="BZ355" s="131">
        <f t="shared" ref="BZ355" si="5827">R355/R374</f>
        <v>8.3333333333333329E-2</v>
      </c>
      <c r="CA355" s="132">
        <f t="shared" ref="CA355" si="5828">S355/S374</f>
        <v>6.1200654052791403E-2</v>
      </c>
      <c r="CB355" s="129">
        <f t="shared" ref="CB355" si="5829">T355/T374</f>
        <v>6.4748201438848921E-2</v>
      </c>
      <c r="CC355" s="130">
        <f t="shared" ref="CC355" si="5830">U355/U374</f>
        <v>0.11052631578947368</v>
      </c>
      <c r="CD355" s="131">
        <f t="shared" ref="CD355" si="5831">V355/V374</f>
        <v>3.9299242424242424E-2</v>
      </c>
      <c r="CE355" s="132">
        <f t="shared" ref="CE355" si="5832">W355/W374</f>
        <v>9.4716337959581204E-2</v>
      </c>
      <c r="CF355" s="129">
        <f t="shared" ref="CF355" si="5833">X355/X374</f>
        <v>7.7720207253886009E-2</v>
      </c>
      <c r="CG355" s="130">
        <f t="shared" ref="CG355" si="5834">Y355/Y374</f>
        <v>8.9717741935483875E-2</v>
      </c>
      <c r="CH355" s="131">
        <f t="shared" ref="CH355" si="5835">Z355/Z374</f>
        <v>7.5634433571073148E-2</v>
      </c>
      <c r="CI355" s="129">
        <f t="shared" ref="CI355" si="5836">AA355/AA374</f>
        <v>5.5458807769591424E-2</v>
      </c>
      <c r="CJ355" s="135">
        <f t="shared" ref="CJ355" si="5837">AB355/AB374</f>
        <v>7.3408557868104671E-2</v>
      </c>
      <c r="CK355" s="136">
        <f t="shared" ref="CK355" si="5838">AC355/AC374</f>
        <v>7.0718867015163306E-2</v>
      </c>
    </row>
    <row r="356" spans="1:89" ht="15" thickTop="1" thickBot="1" x14ac:dyDescent="0.2">
      <c r="A356" s="146" t="s">
        <v>22</v>
      </c>
      <c r="B356" s="196">
        <v>386</v>
      </c>
      <c r="C356" s="197">
        <v>498</v>
      </c>
      <c r="D356" s="198">
        <v>257</v>
      </c>
      <c r="E356" s="199">
        <v>163</v>
      </c>
      <c r="F356" s="196">
        <v>363</v>
      </c>
      <c r="G356" s="200">
        <v>145</v>
      </c>
      <c r="H356" s="198">
        <v>540</v>
      </c>
      <c r="I356" s="199">
        <v>471</v>
      </c>
      <c r="J356" s="196">
        <v>63</v>
      </c>
      <c r="K356" s="200">
        <v>102</v>
      </c>
      <c r="L356" s="198">
        <v>115</v>
      </c>
      <c r="M356" s="196">
        <v>346</v>
      </c>
      <c r="N356" s="201">
        <v>413</v>
      </c>
      <c r="O356" s="202">
        <v>629</v>
      </c>
      <c r="P356" s="196">
        <v>334</v>
      </c>
      <c r="Q356" s="200">
        <v>206</v>
      </c>
      <c r="R356" s="198">
        <v>341</v>
      </c>
      <c r="S356" s="199">
        <v>252</v>
      </c>
      <c r="T356" s="196">
        <v>40</v>
      </c>
      <c r="U356" s="200">
        <v>45</v>
      </c>
      <c r="V356" s="198">
        <v>156</v>
      </c>
      <c r="W356" s="199">
        <v>412</v>
      </c>
      <c r="X356" s="196">
        <v>195</v>
      </c>
      <c r="Y356" s="200">
        <v>112</v>
      </c>
      <c r="Z356" s="198">
        <v>435</v>
      </c>
      <c r="AA356" s="196">
        <v>360</v>
      </c>
      <c r="AB356" s="172">
        <f t="shared" si="5701"/>
        <v>3638</v>
      </c>
      <c r="AC356" s="173">
        <f t="shared" si="5702"/>
        <v>3741</v>
      </c>
      <c r="AE356" s="292" t="s">
        <v>0</v>
      </c>
      <c r="AF356" s="294" t="s">
        <v>1</v>
      </c>
      <c r="AG356" s="295"/>
      <c r="AH356" s="294" t="s">
        <v>2</v>
      </c>
      <c r="AI356" s="295"/>
      <c r="AJ356" s="294" t="s">
        <v>3</v>
      </c>
      <c r="AK356" s="295"/>
      <c r="AL356" s="294" t="s">
        <v>4</v>
      </c>
      <c r="AM356" s="295"/>
      <c r="AN356" s="294" t="s">
        <v>5</v>
      </c>
      <c r="AO356" s="295"/>
      <c r="AP356" s="294" t="s">
        <v>6</v>
      </c>
      <c r="AQ356" s="295"/>
      <c r="AR356" s="294" t="s">
        <v>7</v>
      </c>
      <c r="AS356" s="295"/>
      <c r="AT356" s="294" t="s">
        <v>8</v>
      </c>
      <c r="AU356" s="295"/>
      <c r="AV356" s="294" t="s">
        <v>9</v>
      </c>
      <c r="AW356" s="295"/>
      <c r="AX356" s="294" t="s">
        <v>10</v>
      </c>
      <c r="AY356" s="295"/>
      <c r="AZ356" s="294" t="s">
        <v>11</v>
      </c>
      <c r="BA356" s="295"/>
      <c r="BB356" s="294" t="s">
        <v>12</v>
      </c>
      <c r="BC356" s="295"/>
      <c r="BD356" s="297" t="s">
        <v>40</v>
      </c>
      <c r="BE356" s="298"/>
      <c r="BF356" s="299" t="s">
        <v>41</v>
      </c>
      <c r="BG356" s="300"/>
      <c r="BI356" s="146" t="s">
        <v>22</v>
      </c>
      <c r="BJ356" s="129">
        <f>B356/B374</f>
        <v>7.7510040160642571E-2</v>
      </c>
      <c r="BK356" s="130">
        <f t="shared" ref="BK356" si="5839">C356/C374</f>
        <v>7.8972407231208366E-2</v>
      </c>
      <c r="BL356" s="131">
        <f t="shared" ref="BL356" si="5840">D356/D374</f>
        <v>9.4277329420396183E-2</v>
      </c>
      <c r="BM356" s="132">
        <f t="shared" ref="BM356" si="5841">E356/E374</f>
        <v>4.4559868780754512E-2</v>
      </c>
      <c r="BN356" s="129">
        <f t="shared" ref="BN356" si="5842">F356/F374</f>
        <v>8.0900378872297743E-2</v>
      </c>
      <c r="BO356" s="130">
        <f t="shared" ref="BO356" si="5843">G356/G374</f>
        <v>3.0792100233595243E-2</v>
      </c>
      <c r="BP356" s="131">
        <f t="shared" ref="BP356" si="5844">H356/H374</f>
        <v>6.939090208172706E-2</v>
      </c>
      <c r="BQ356" s="132">
        <f t="shared" ref="BQ356" si="5845">I356/I374</f>
        <v>6.2120812450540755E-2</v>
      </c>
      <c r="BR356" s="129">
        <f t="shared" ref="BR356" si="5846">J356/J374</f>
        <v>4.9257232212666147E-2</v>
      </c>
      <c r="BS356" s="130">
        <f t="shared" ref="BS356" si="5847">K356/K374</f>
        <v>0.10230692076228685</v>
      </c>
      <c r="BT356" s="131">
        <f t="shared" ref="BT356" si="5848">L356/L374</f>
        <v>3.4869617950272894E-2</v>
      </c>
      <c r="BU356" s="129">
        <f t="shared" ref="BU356" si="5849">M356/M374</f>
        <v>0.12034782608695652</v>
      </c>
      <c r="BV356" s="133">
        <f t="shared" ref="BV356" si="5850">N356/N374</f>
        <v>6.258524018790726E-2</v>
      </c>
      <c r="BW356" s="134">
        <f t="shared" ref="BW356" si="5851">O356/O374</f>
        <v>0.10093068035943517</v>
      </c>
      <c r="BX356" s="129">
        <f t="shared" ref="BX356" si="5852">P356/P374</f>
        <v>8.0852093923989343E-2</v>
      </c>
      <c r="BY356" s="130">
        <f t="shared" ref="BY356" si="5853">Q356/Q374</f>
        <v>6.4779874213836477E-2</v>
      </c>
      <c r="BZ356" s="131">
        <f t="shared" ref="BZ356" si="5854">R356/R374</f>
        <v>7.2676896845694797E-2</v>
      </c>
      <c r="CA356" s="132">
        <f t="shared" ref="CA356" si="5855">S356/S374</f>
        <v>5.8864751226348981E-2</v>
      </c>
      <c r="CB356" s="129">
        <f t="shared" ref="CB356" si="5856">T356/T374</f>
        <v>4.7961630695443645E-2</v>
      </c>
      <c r="CC356" s="130">
        <f t="shared" ref="CC356" si="5857">U356/U374</f>
        <v>7.8947368421052627E-2</v>
      </c>
      <c r="CD356" s="131">
        <f t="shared" ref="CD356" si="5858">V356/V374</f>
        <v>3.6931818181818184E-2</v>
      </c>
      <c r="CE356" s="132">
        <f t="shared" ref="CE356" si="5859">W356/W374</f>
        <v>0.10031653274896518</v>
      </c>
      <c r="CF356" s="129">
        <f t="shared" ref="CF356" si="5860">X356/X374</f>
        <v>6.3147668393782386E-2</v>
      </c>
      <c r="CG356" s="130">
        <f t="shared" ref="CG356" si="5861">Y356/Y374</f>
        <v>5.6451612903225805E-2</v>
      </c>
      <c r="CH356" s="131">
        <f t="shared" ref="CH356" si="5862">Z356/Z374</f>
        <v>7.215126886714214E-2</v>
      </c>
      <c r="CI356" s="129">
        <f t="shared" ref="CI356" si="5863">AA356/AA374</f>
        <v>4.822505023442733E-2</v>
      </c>
      <c r="CJ356" s="135">
        <f t="shared" ref="CJ356" si="5864">AB356/AB374</f>
        <v>6.7184989565827621E-2</v>
      </c>
      <c r="CK356" s="136">
        <f t="shared" ref="CK356" si="5865">AC356/AC374</f>
        <v>6.9347124902680454E-2</v>
      </c>
    </row>
    <row r="357" spans="1:89" ht="15" thickTop="1" thickBot="1" x14ac:dyDescent="0.2">
      <c r="A357" s="137" t="s">
        <v>23</v>
      </c>
      <c r="B357" s="189">
        <v>293</v>
      </c>
      <c r="C357" s="190">
        <v>442</v>
      </c>
      <c r="D357" s="191">
        <v>167</v>
      </c>
      <c r="E357" s="192">
        <v>191</v>
      </c>
      <c r="F357" s="189">
        <v>320</v>
      </c>
      <c r="G357" s="193">
        <v>134</v>
      </c>
      <c r="H357" s="191">
        <v>427</v>
      </c>
      <c r="I357" s="192">
        <v>423</v>
      </c>
      <c r="J357" s="189">
        <v>86</v>
      </c>
      <c r="K357" s="193">
        <v>74</v>
      </c>
      <c r="L357" s="191">
        <v>104</v>
      </c>
      <c r="M357" s="189">
        <v>266</v>
      </c>
      <c r="N357" s="194">
        <v>325</v>
      </c>
      <c r="O357" s="195">
        <v>514</v>
      </c>
      <c r="P357" s="189">
        <v>245</v>
      </c>
      <c r="Q357" s="193">
        <v>148</v>
      </c>
      <c r="R357" s="191">
        <v>349</v>
      </c>
      <c r="S357" s="192">
        <v>202</v>
      </c>
      <c r="T357" s="189">
        <v>46</v>
      </c>
      <c r="U357" s="193">
        <v>50</v>
      </c>
      <c r="V357" s="191">
        <v>160</v>
      </c>
      <c r="W357" s="192">
        <v>340</v>
      </c>
      <c r="X357" s="189">
        <v>154</v>
      </c>
      <c r="Y357" s="193">
        <v>116</v>
      </c>
      <c r="Z357" s="191">
        <v>354</v>
      </c>
      <c r="AA357" s="189">
        <v>396</v>
      </c>
      <c r="AB357" s="172">
        <f t="shared" si="5701"/>
        <v>3030</v>
      </c>
      <c r="AC357" s="173">
        <f t="shared" si="5702"/>
        <v>3296</v>
      </c>
      <c r="AE357" s="293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5.8835341365461848E-2</v>
      </c>
      <c r="BK357" s="130">
        <f t="shared" ref="BK357" si="5866">C357/C374</f>
        <v>7.0091975895972089E-2</v>
      </c>
      <c r="BL357" s="131">
        <f t="shared" ref="BL357" si="5867">D357/D374</f>
        <v>6.1261922230374175E-2</v>
      </c>
      <c r="BM357" s="132">
        <f t="shared" ref="BM357" si="5868">E357/E374</f>
        <v>5.2214324767632589E-2</v>
      </c>
      <c r="BN357" s="129">
        <f t="shared" ref="BN357" si="5869">F357/F374</f>
        <v>7.1317138399821706E-2</v>
      </c>
      <c r="BO357" s="130">
        <f t="shared" ref="BO357" si="5870">G357/G374</f>
        <v>2.8456147802081121E-2</v>
      </c>
      <c r="BP357" s="131">
        <f t="shared" ref="BP357" si="5871">H357/H374</f>
        <v>5.4870213312773065E-2</v>
      </c>
      <c r="BQ357" s="132">
        <f t="shared" ref="BQ357" si="5872">I357/I374</f>
        <v>5.5790029016090738E-2</v>
      </c>
      <c r="BR357" s="129">
        <f t="shared" ref="BR357" si="5873">J357/J374</f>
        <v>6.7240031274433149E-2</v>
      </c>
      <c r="BS357" s="130">
        <f t="shared" ref="BS357" si="5874">K357/K374</f>
        <v>7.4222668004012032E-2</v>
      </c>
      <c r="BT357" s="131">
        <f t="shared" ref="BT357" si="5875">L357/L374</f>
        <v>3.1534263189812006E-2</v>
      </c>
      <c r="BU357" s="129">
        <f t="shared" ref="BU357" si="5876">M357/M374</f>
        <v>9.252173913043478E-2</v>
      </c>
      <c r="BV357" s="133">
        <f t="shared" ref="BV357" si="5877">N357/N374</f>
        <v>4.9249886346416125E-2</v>
      </c>
      <c r="BW357" s="134">
        <f t="shared" ref="BW357" si="5878">O357/O374</f>
        <v>8.2477535301668806E-2</v>
      </c>
      <c r="BX357" s="129">
        <f t="shared" ref="BX357" si="5879">P357/P374</f>
        <v>5.9307673686758655E-2</v>
      </c>
      <c r="BY357" s="130">
        <f t="shared" ref="BY357" si="5880">Q357/Q374</f>
        <v>4.6540880503144651E-2</v>
      </c>
      <c r="BZ357" s="131">
        <f t="shared" ref="BZ357" si="5881">R357/R374</f>
        <v>7.4381926683716959E-2</v>
      </c>
      <c r="CA357" s="132">
        <f t="shared" ref="CA357" si="5882">S357/S374</f>
        <v>4.7185237094136884E-2</v>
      </c>
      <c r="CB357" s="129">
        <f t="shared" ref="CB357" si="5883">T357/T374</f>
        <v>5.5155875299760189E-2</v>
      </c>
      <c r="CC357" s="130">
        <f t="shared" ref="CC357" si="5884">U357/U374</f>
        <v>8.771929824561403E-2</v>
      </c>
      <c r="CD357" s="131">
        <f t="shared" ref="CD357" si="5885">V357/V374</f>
        <v>3.787878787878788E-2</v>
      </c>
      <c r="CE357" s="132">
        <f t="shared" ref="CE357" si="5886">W357/W374</f>
        <v>8.2785488190893597E-2</v>
      </c>
      <c r="CF357" s="129">
        <f t="shared" ref="CF357" si="5887">X357/X374</f>
        <v>4.987046632124352E-2</v>
      </c>
      <c r="CG357" s="130">
        <f t="shared" ref="CG357" si="5888">Y357/Y374</f>
        <v>5.8467741935483868E-2</v>
      </c>
      <c r="CH357" s="131">
        <f t="shared" ref="CH357" si="5889">Z357/Z374</f>
        <v>5.8716205009122571E-2</v>
      </c>
      <c r="CI357" s="129">
        <f t="shared" ref="CI357" si="5890">AA357/AA374</f>
        <v>5.3047555257870062E-2</v>
      </c>
      <c r="CJ357" s="135">
        <f t="shared" ref="CJ357" si="5891">AB357/AB374</f>
        <v>5.5956712035309976E-2</v>
      </c>
      <c r="CK357" s="136">
        <f t="shared" ref="CK357" si="5892">AC357/AC374</f>
        <v>6.1098135172209245E-2</v>
      </c>
    </row>
    <row r="358" spans="1:89" ht="14" thickTop="1" x14ac:dyDescent="0.15">
      <c r="A358" s="146" t="s">
        <v>24</v>
      </c>
      <c r="B358" s="203">
        <v>305</v>
      </c>
      <c r="C358" s="197">
        <v>330</v>
      </c>
      <c r="D358" s="198">
        <v>126</v>
      </c>
      <c r="E358" s="199">
        <v>146</v>
      </c>
      <c r="F358" s="196">
        <v>269</v>
      </c>
      <c r="G358" s="200">
        <v>122</v>
      </c>
      <c r="H358" s="198">
        <v>410</v>
      </c>
      <c r="I358" s="199">
        <v>448</v>
      </c>
      <c r="J358" s="196">
        <v>76</v>
      </c>
      <c r="K358" s="200">
        <v>50</v>
      </c>
      <c r="L358" s="198">
        <v>126</v>
      </c>
      <c r="M358" s="196">
        <v>272</v>
      </c>
      <c r="N358" s="201">
        <v>298</v>
      </c>
      <c r="O358" s="204">
        <v>357</v>
      </c>
      <c r="P358" s="196">
        <v>213</v>
      </c>
      <c r="Q358" s="200">
        <v>134</v>
      </c>
      <c r="R358" s="198">
        <v>299</v>
      </c>
      <c r="S358" s="199">
        <v>187</v>
      </c>
      <c r="T358" s="196">
        <v>31</v>
      </c>
      <c r="U358" s="200">
        <v>29</v>
      </c>
      <c r="V358" s="198">
        <v>177</v>
      </c>
      <c r="W358" s="205">
        <v>299</v>
      </c>
      <c r="X358" s="196">
        <v>142</v>
      </c>
      <c r="Y358" s="200">
        <v>95</v>
      </c>
      <c r="Z358" s="198">
        <v>323</v>
      </c>
      <c r="AA358" s="196">
        <v>413</v>
      </c>
      <c r="AB358" s="172">
        <f t="shared" si="5701"/>
        <v>2795</v>
      </c>
      <c r="AC358" s="173">
        <f t="shared" si="5702"/>
        <v>2882</v>
      </c>
      <c r="AE358" s="275" t="str">
        <f>$AE$17</f>
        <v>17:00 - 17:59</v>
      </c>
      <c r="AF358" s="126">
        <f t="shared" ref="AF358:AU359" si="5893">SUMIF($A$9:$A$32,$AE358,B$350:B$373)</f>
        <v>379</v>
      </c>
      <c r="AG358" s="186">
        <f t="shared" si="5893"/>
        <v>483</v>
      </c>
      <c r="AH358" s="127">
        <f t="shared" si="5893"/>
        <v>174</v>
      </c>
      <c r="AI358" s="180">
        <f t="shared" si="5893"/>
        <v>300</v>
      </c>
      <c r="AJ358" s="126">
        <f t="shared" si="5893"/>
        <v>303</v>
      </c>
      <c r="AK358" s="128">
        <f t="shared" si="5893"/>
        <v>490</v>
      </c>
      <c r="AL358" s="127">
        <f t="shared" si="5893"/>
        <v>664</v>
      </c>
      <c r="AM358" s="180">
        <f t="shared" si="5893"/>
        <v>596</v>
      </c>
      <c r="AN358" s="126">
        <f t="shared" si="5893"/>
        <v>160</v>
      </c>
      <c r="AO358" s="128">
        <f t="shared" si="5893"/>
        <v>36</v>
      </c>
      <c r="AP358" s="127">
        <f t="shared" si="5893"/>
        <v>236</v>
      </c>
      <c r="AQ358" s="126">
        <f t="shared" si="5893"/>
        <v>129</v>
      </c>
      <c r="AR358" s="179">
        <f t="shared" si="5893"/>
        <v>476</v>
      </c>
      <c r="AS358" s="181">
        <f t="shared" si="5893"/>
        <v>404</v>
      </c>
      <c r="AT358" s="126">
        <f t="shared" si="5893"/>
        <v>312</v>
      </c>
      <c r="AU358" s="128">
        <f t="shared" si="5893"/>
        <v>269</v>
      </c>
      <c r="AV358" s="127">
        <f t="shared" ref="AP358:BE359" si="5894">SUMIF($A$9:$A$32,$AE358,R$350:R$373)</f>
        <v>324</v>
      </c>
      <c r="AW358" s="180">
        <f t="shared" si="5894"/>
        <v>361</v>
      </c>
      <c r="AX358" s="126">
        <f t="shared" si="5894"/>
        <v>120</v>
      </c>
      <c r="AY358" s="128">
        <f t="shared" si="5894"/>
        <v>26</v>
      </c>
      <c r="AZ358" s="127">
        <f t="shared" si="5894"/>
        <v>390</v>
      </c>
      <c r="BA358" s="180">
        <f t="shared" si="5894"/>
        <v>263</v>
      </c>
      <c r="BB358" s="126">
        <f t="shared" si="5894"/>
        <v>257</v>
      </c>
      <c r="BC358" s="128">
        <f t="shared" si="5894"/>
        <v>145</v>
      </c>
      <c r="BD358" s="184">
        <f t="shared" si="5894"/>
        <v>461</v>
      </c>
      <c r="BE358" s="185">
        <f t="shared" si="5894"/>
        <v>585</v>
      </c>
      <c r="BF358" s="170">
        <f>AF358+AH358+AJ358+AL358+AN358+AP358+AR358+AT358+AV358+AX358+AZ358+BB358+BD358</f>
        <v>4256</v>
      </c>
      <c r="BG358" s="171">
        <f>AG358+AI358+AK358+AM358+AO358+AQ358+AS358+AU358+AW358+AY358+BA358+BC358+BE358</f>
        <v>4087</v>
      </c>
      <c r="BI358" s="146" t="s">
        <v>24</v>
      </c>
      <c r="BJ358" s="129">
        <f>B358/B374</f>
        <v>6.1244979919678713E-2</v>
      </c>
      <c r="BK358" s="130">
        <f t="shared" ref="BK358" si="5895">C358/C374</f>
        <v>5.2331113225499527E-2</v>
      </c>
      <c r="BL358" s="131">
        <f t="shared" ref="BL358" si="5896">D358/D374</f>
        <v>4.6221570066030816E-2</v>
      </c>
      <c r="BM358" s="132">
        <f t="shared" ref="BM358" si="5897">E358/E374</f>
        <v>3.9912520503007108E-2</v>
      </c>
      <c r="BN358" s="129">
        <f t="shared" ref="BN358" si="5898">F358/F374</f>
        <v>5.9950969467350124E-2</v>
      </c>
      <c r="BO358" s="130">
        <f t="shared" ref="BO358" si="5899">G358/G374</f>
        <v>2.5907836058611172E-2</v>
      </c>
      <c r="BP358" s="131">
        <f t="shared" ref="BP358" si="5900">H358/H374</f>
        <v>5.268568491390388E-2</v>
      </c>
      <c r="BQ358" s="132">
        <f t="shared" ref="BQ358" si="5901">I358/I374</f>
        <v>5.9087312054866788E-2</v>
      </c>
      <c r="BR358" s="129">
        <f t="shared" ref="BR358" si="5902">J358/J374</f>
        <v>5.9421422986708369E-2</v>
      </c>
      <c r="BS358" s="130">
        <f t="shared" ref="BS358" si="5903">K358/K374</f>
        <v>5.0150451354062188E-2</v>
      </c>
      <c r="BT358" s="131">
        <f t="shared" ref="BT358" si="5904">L358/L374</f>
        <v>3.8204972710733781E-2</v>
      </c>
      <c r="BU358" s="129">
        <f t="shared" ref="BU358" si="5905">M358/M374</f>
        <v>9.4608695652173919E-2</v>
      </c>
      <c r="BV358" s="133">
        <f t="shared" ref="BV358" si="5906">N358/N374</f>
        <v>4.515835732686771E-2</v>
      </c>
      <c r="BW358" s="134">
        <f t="shared" ref="BW358" si="5907">O358/O374</f>
        <v>5.7284980744544287E-2</v>
      </c>
      <c r="BX358" s="129">
        <f t="shared" ref="BX358" si="5908">P358/P374</f>
        <v>5.1561365286855482E-2</v>
      </c>
      <c r="BY358" s="130">
        <f t="shared" ref="BY358" si="5909">Q358/Q374</f>
        <v>4.2138364779874211E-2</v>
      </c>
      <c r="BZ358" s="131">
        <f t="shared" ref="BZ358" si="5910">R358/R374</f>
        <v>6.3725490196078427E-2</v>
      </c>
      <c r="CA358" s="132">
        <f t="shared" ref="CA358" si="5911">S358/S374</f>
        <v>4.3681382854473254E-2</v>
      </c>
      <c r="CB358" s="129">
        <f t="shared" ref="CB358" si="5912">T358/T374</f>
        <v>3.7170263788968823E-2</v>
      </c>
      <c r="CC358" s="130">
        <f t="shared" ref="CC358" si="5913">U358/U374</f>
        <v>5.0877192982456139E-2</v>
      </c>
      <c r="CD358" s="131">
        <f t="shared" ref="CD358" si="5914">V358/V374</f>
        <v>4.1903409090909088E-2</v>
      </c>
      <c r="CE358" s="132">
        <f t="shared" ref="CE358" si="5915">W358/W374</f>
        <v>7.2802532261991723E-2</v>
      </c>
      <c r="CF358" s="129">
        <f t="shared" ref="CF358" si="5916">X358/X374</f>
        <v>4.598445595854922E-2</v>
      </c>
      <c r="CG358" s="130">
        <f t="shared" ref="CG358" si="5917">Y358/Y374</f>
        <v>4.7883064516129031E-2</v>
      </c>
      <c r="CH358" s="131">
        <f t="shared" ref="CH358" si="5918">Z358/Z374</f>
        <v>5.357439044617681E-2</v>
      </c>
      <c r="CI358" s="129">
        <f t="shared" ref="CI358" si="5919">AA358/AA374</f>
        <v>5.5324849296718021E-2</v>
      </c>
      <c r="CJ358" s="135">
        <f t="shared" ref="CJ358" si="5920">AB358/AB374</f>
        <v>5.1616835029271085E-2</v>
      </c>
      <c r="CK358" s="136">
        <f t="shared" ref="CK358" si="5921">AC358/AC374</f>
        <v>5.3423794164534903E-2</v>
      </c>
    </row>
    <row r="359" spans="1:89" x14ac:dyDescent="0.15">
      <c r="A359" s="137" t="s">
        <v>25</v>
      </c>
      <c r="B359" s="206">
        <v>239</v>
      </c>
      <c r="C359" s="190">
        <v>358</v>
      </c>
      <c r="D359" s="191">
        <v>150</v>
      </c>
      <c r="E359" s="192">
        <v>189</v>
      </c>
      <c r="F359" s="189">
        <v>242</v>
      </c>
      <c r="G359" s="193">
        <v>155</v>
      </c>
      <c r="H359" s="191">
        <v>399</v>
      </c>
      <c r="I359" s="192">
        <v>386</v>
      </c>
      <c r="J359" s="189">
        <v>66</v>
      </c>
      <c r="K359" s="190">
        <v>29</v>
      </c>
      <c r="L359" s="191">
        <v>143</v>
      </c>
      <c r="M359" s="189">
        <v>201</v>
      </c>
      <c r="N359" s="194">
        <v>349</v>
      </c>
      <c r="O359" s="207">
        <v>308</v>
      </c>
      <c r="P359" s="189">
        <v>200</v>
      </c>
      <c r="Q359" s="190">
        <v>155</v>
      </c>
      <c r="R359" s="191">
        <v>277</v>
      </c>
      <c r="S359" s="192">
        <v>194</v>
      </c>
      <c r="T359" s="198">
        <v>25</v>
      </c>
      <c r="U359" s="189">
        <v>25</v>
      </c>
      <c r="V359" s="191">
        <v>191</v>
      </c>
      <c r="W359" s="208">
        <v>217</v>
      </c>
      <c r="X359" s="189">
        <v>161</v>
      </c>
      <c r="Y359" s="193">
        <v>103</v>
      </c>
      <c r="Z359" s="191">
        <v>309</v>
      </c>
      <c r="AA359" s="189">
        <v>418</v>
      </c>
      <c r="AB359" s="172">
        <f t="shared" si="5701"/>
        <v>2751</v>
      </c>
      <c r="AC359" s="173">
        <f t="shared" si="5702"/>
        <v>2738</v>
      </c>
      <c r="AE359" s="277" t="str">
        <f>$AE$18</f>
        <v>18:00 - 18:59</v>
      </c>
      <c r="AF359" s="126">
        <f t="shared" si="5893"/>
        <v>410</v>
      </c>
      <c r="AG359" s="190">
        <f t="shared" si="5893"/>
        <v>497</v>
      </c>
      <c r="AH359" s="191">
        <f t="shared" si="5893"/>
        <v>143</v>
      </c>
      <c r="AI359" s="192">
        <f t="shared" si="5893"/>
        <v>280</v>
      </c>
      <c r="AJ359" s="278">
        <f t="shared" si="5893"/>
        <v>233</v>
      </c>
      <c r="AK359" s="193">
        <f t="shared" si="5893"/>
        <v>648</v>
      </c>
      <c r="AL359" s="191">
        <f t="shared" si="5893"/>
        <v>623</v>
      </c>
      <c r="AM359" s="192">
        <f t="shared" si="5893"/>
        <v>589</v>
      </c>
      <c r="AN359" s="278">
        <f t="shared" si="5893"/>
        <v>143</v>
      </c>
      <c r="AO359" s="193">
        <f t="shared" si="5893"/>
        <v>32</v>
      </c>
      <c r="AP359" s="191">
        <f t="shared" si="5894"/>
        <v>258</v>
      </c>
      <c r="AQ359" s="278">
        <f t="shared" si="5894"/>
        <v>105</v>
      </c>
      <c r="AR359" s="194">
        <f t="shared" si="5894"/>
        <v>524</v>
      </c>
      <c r="AS359" s="195">
        <f t="shared" si="5894"/>
        <v>409</v>
      </c>
      <c r="AT359" s="278">
        <f t="shared" si="5894"/>
        <v>301</v>
      </c>
      <c r="AU359" s="193">
        <f t="shared" si="5894"/>
        <v>269</v>
      </c>
      <c r="AV359" s="191">
        <f t="shared" si="5894"/>
        <v>333</v>
      </c>
      <c r="AW359" s="192">
        <f t="shared" si="5894"/>
        <v>384</v>
      </c>
      <c r="AX359" s="278">
        <f t="shared" si="5894"/>
        <v>59</v>
      </c>
      <c r="AY359" s="193">
        <f t="shared" si="5894"/>
        <v>20</v>
      </c>
      <c r="AZ359" s="191">
        <f t="shared" si="5894"/>
        <v>479</v>
      </c>
      <c r="BA359" s="192">
        <f t="shared" si="5894"/>
        <v>258</v>
      </c>
      <c r="BB359" s="278">
        <f t="shared" si="5894"/>
        <v>299</v>
      </c>
      <c r="BC359" s="193">
        <f t="shared" si="5894"/>
        <v>163</v>
      </c>
      <c r="BD359" s="191">
        <f t="shared" si="5894"/>
        <v>419</v>
      </c>
      <c r="BE359" s="278">
        <f t="shared" si="5894"/>
        <v>593</v>
      </c>
      <c r="BF359" s="172">
        <f>SUM(AF359,AH359,AJ359,AL359,AN359,AP359,AR359,AT359,AV359,AX359,AZ359,BB359,BD359)</f>
        <v>4224</v>
      </c>
      <c r="BG359" s="173">
        <f>SUM(AG359,AI359,AK359,AM359,AO359,AQ359,AS359,AU359,AW359,AY359,BA359,BC359,BE359)</f>
        <v>4247</v>
      </c>
      <c r="BI359" s="137" t="s">
        <v>25</v>
      </c>
      <c r="BJ359" s="129">
        <f>B359/B374</f>
        <v>4.7991967871485942E-2</v>
      </c>
      <c r="BK359" s="130">
        <f t="shared" ref="BK359" si="5922">C359/C374</f>
        <v>5.6771328893117666E-2</v>
      </c>
      <c r="BL359" s="131">
        <f t="shared" ref="BL359" si="5923">D359/D374</f>
        <v>5.5025678650036686E-2</v>
      </c>
      <c r="BM359" s="132">
        <f t="shared" ref="BM359" si="5924">E359/E374</f>
        <v>5.166757791142701E-2</v>
      </c>
      <c r="BN359" s="129">
        <f t="shared" ref="BN359" si="5925">F359/F374</f>
        <v>5.3933585914865169E-2</v>
      </c>
      <c r="BO359" s="130">
        <f t="shared" ref="BO359" si="5926">G359/G374</f>
        <v>3.2915693353153537E-2</v>
      </c>
      <c r="BP359" s="131">
        <f t="shared" ref="BP359" si="5927">H359/H374</f>
        <v>5.1272166538164993E-2</v>
      </c>
      <c r="BQ359" s="132">
        <f t="shared" ref="BQ359" si="5928">I359/I374</f>
        <v>5.0910050118702192E-2</v>
      </c>
      <c r="BR359" s="129">
        <f t="shared" ref="BR359" si="5929">J359/J374</f>
        <v>5.1602814698983583E-2</v>
      </c>
      <c r="BS359" s="130">
        <f t="shared" ref="BS359" si="5930">K359/K374</f>
        <v>2.9087261785356068E-2</v>
      </c>
      <c r="BT359" s="131">
        <f t="shared" ref="BT359" si="5931">L359/L374</f>
        <v>4.3359611885991509E-2</v>
      </c>
      <c r="BU359" s="129">
        <f t="shared" ref="BU359" si="5932">M359/M374</f>
        <v>6.991304347826087E-2</v>
      </c>
      <c r="BV359" s="133">
        <f t="shared" ref="BV359" si="5933">N359/N374</f>
        <v>5.288680103045916E-2</v>
      </c>
      <c r="BW359" s="134">
        <f t="shared" ref="BW359" si="5934">O359/O374</f>
        <v>4.9422336328626443E-2</v>
      </c>
      <c r="BX359" s="129">
        <f t="shared" ref="BX359" si="5935">P359/P374</f>
        <v>4.841442749939482E-2</v>
      </c>
      <c r="BY359" s="130">
        <f t="shared" ref="BY359" si="5936">Q359/Q374</f>
        <v>4.8742138364779877E-2</v>
      </c>
      <c r="BZ359" s="131">
        <f t="shared" ref="BZ359" si="5937">R359/R374</f>
        <v>5.9036658141517477E-2</v>
      </c>
      <c r="CA359" s="132">
        <f t="shared" ref="CA359" si="5938">S359/S374</f>
        <v>4.5316514832982949E-2</v>
      </c>
      <c r="CB359" s="129">
        <f t="shared" ref="CB359" si="5939">T359/T374</f>
        <v>2.9976019184652279E-2</v>
      </c>
      <c r="CC359" s="130">
        <f t="shared" ref="CC359" si="5940">U359/U374</f>
        <v>4.3859649122807015E-2</v>
      </c>
      <c r="CD359" s="131">
        <f t="shared" ref="CD359" si="5941">V359/V374</f>
        <v>4.5217803030303032E-2</v>
      </c>
      <c r="CE359" s="132">
        <f t="shared" ref="CE359" si="5942">W359/W374</f>
        <v>5.2836620404187969E-2</v>
      </c>
      <c r="CF359" s="129">
        <f t="shared" ref="CF359" si="5943">X359/X374</f>
        <v>5.2137305699481863E-2</v>
      </c>
      <c r="CG359" s="130">
        <f t="shared" ref="CG359" si="5944">Y359/Y374</f>
        <v>5.1915322580645164E-2</v>
      </c>
      <c r="CH359" s="131">
        <f t="shared" ref="CH359" si="5945">Z359/Z374</f>
        <v>5.1252280643556143E-2</v>
      </c>
      <c r="CI359" s="129">
        <f t="shared" ref="CI359" si="5946">AA359/AA374</f>
        <v>5.5994641661085066E-2</v>
      </c>
      <c r="CJ359" s="135">
        <f t="shared" ref="CJ359" si="5947">AB359/AB374</f>
        <v>5.0804262313246785E-2</v>
      </c>
      <c r="CK359" s="136">
        <f t="shared" ref="CK359" si="5948">AC359/AC374</f>
        <v>5.0754458161865572E-2</v>
      </c>
    </row>
    <row r="360" spans="1:89" ht="14" thickBot="1" x14ac:dyDescent="0.2">
      <c r="A360" s="146" t="s">
        <v>26</v>
      </c>
      <c r="B360" s="203">
        <v>241</v>
      </c>
      <c r="C360" s="197">
        <v>367</v>
      </c>
      <c r="D360" s="198">
        <v>144</v>
      </c>
      <c r="E360" s="199">
        <v>205</v>
      </c>
      <c r="F360" s="196">
        <v>220</v>
      </c>
      <c r="G360" s="200">
        <v>190</v>
      </c>
      <c r="H360" s="198">
        <v>420</v>
      </c>
      <c r="I360" s="199">
        <v>419</v>
      </c>
      <c r="J360" s="196">
        <v>60</v>
      </c>
      <c r="K360" s="197">
        <v>44</v>
      </c>
      <c r="L360" s="198">
        <v>185</v>
      </c>
      <c r="M360" s="196">
        <v>141</v>
      </c>
      <c r="N360" s="201">
        <v>345</v>
      </c>
      <c r="O360" s="204">
        <v>265</v>
      </c>
      <c r="P360" s="196">
        <v>222</v>
      </c>
      <c r="Q360" s="197">
        <v>178</v>
      </c>
      <c r="R360" s="198">
        <v>276</v>
      </c>
      <c r="S360" s="199">
        <v>188</v>
      </c>
      <c r="T360" s="196">
        <v>44</v>
      </c>
      <c r="U360" s="200">
        <v>16</v>
      </c>
      <c r="V360" s="198">
        <v>208</v>
      </c>
      <c r="W360" s="205">
        <v>229</v>
      </c>
      <c r="X360" s="196">
        <v>161</v>
      </c>
      <c r="Y360" s="200">
        <v>96</v>
      </c>
      <c r="Z360" s="198">
        <v>351</v>
      </c>
      <c r="AA360" s="196">
        <v>520</v>
      </c>
      <c r="AB360" s="172">
        <f t="shared" si="5701"/>
        <v>2877</v>
      </c>
      <c r="AC360" s="173">
        <f t="shared" si="5702"/>
        <v>2858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4.8393574297188754E-2</v>
      </c>
      <c r="BK360" s="130">
        <f t="shared" ref="BK360" si="5949">C360/C374</f>
        <v>5.8198541071994923E-2</v>
      </c>
      <c r="BL360" s="131">
        <f t="shared" ref="BL360" si="5950">D360/D374</f>
        <v>5.2824651504035217E-2</v>
      </c>
      <c r="BM360" s="132">
        <f t="shared" ref="BM360" si="5951">E360/E374</f>
        <v>5.6041552761071624E-2</v>
      </c>
      <c r="BN360" s="129">
        <f t="shared" ref="BN360" si="5952">F360/F374</f>
        <v>4.9030532649877424E-2</v>
      </c>
      <c r="BO360" s="130">
        <f t="shared" ref="BO360" si="5953">G360/G374</f>
        <v>4.0348269271607562E-2</v>
      </c>
      <c r="BP360" s="131">
        <f t="shared" ref="BP360" si="5954">H360/H374</f>
        <v>5.3970701619121049E-2</v>
      </c>
      <c r="BQ360" s="132">
        <f t="shared" ref="BQ360" si="5955">I360/I374</f>
        <v>5.5262463729886573E-2</v>
      </c>
      <c r="BR360" s="129">
        <f t="shared" ref="BR360" si="5956">J360/J374</f>
        <v>4.691164972634871E-2</v>
      </c>
      <c r="BS360" s="130">
        <f t="shared" ref="BS360" si="5957">K360/K374</f>
        <v>4.4132397191574725E-2</v>
      </c>
      <c r="BT360" s="131">
        <f t="shared" ref="BT360" si="5958">L360/L374</f>
        <v>5.6094602789569438E-2</v>
      </c>
      <c r="BU360" s="129">
        <f t="shared" ref="BU360" si="5959">M360/M374</f>
        <v>4.9043478260869564E-2</v>
      </c>
      <c r="BV360" s="133">
        <f t="shared" ref="BV360" si="5960">N360/N374</f>
        <v>5.2280648583118657E-2</v>
      </c>
      <c r="BW360" s="134">
        <f t="shared" ref="BW360" si="5961">O360/O374</f>
        <v>4.2522464698331194E-2</v>
      </c>
      <c r="BX360" s="129">
        <f t="shared" ref="BX360" si="5962">P360/P374</f>
        <v>5.374001452432825E-2</v>
      </c>
      <c r="BY360" s="130">
        <f t="shared" ref="BY360" si="5963">Q360/Q374</f>
        <v>5.5974842767295599E-2</v>
      </c>
      <c r="BZ360" s="131">
        <f t="shared" ref="BZ360" si="5964">R360/R374</f>
        <v>5.8823529411764705E-2</v>
      </c>
      <c r="CA360" s="132">
        <f t="shared" ref="CA360" si="5965">S360/S374</f>
        <v>4.3914973137117494E-2</v>
      </c>
      <c r="CB360" s="129">
        <f t="shared" ref="CB360" si="5966">T360/T374</f>
        <v>5.2757793764988008E-2</v>
      </c>
      <c r="CC360" s="130">
        <f t="shared" ref="CC360" si="5967">U360/U374</f>
        <v>2.8070175438596492E-2</v>
      </c>
      <c r="CD360" s="131">
        <f t="shared" ref="CD360" si="5968">V360/V374</f>
        <v>4.924242424242424E-2</v>
      </c>
      <c r="CE360" s="132">
        <f t="shared" ref="CE360" si="5969">W360/W374</f>
        <v>5.5758461163866568E-2</v>
      </c>
      <c r="CF360" s="129">
        <f t="shared" ref="CF360" si="5970">X360/X374</f>
        <v>5.2137305699481863E-2</v>
      </c>
      <c r="CG360" s="130">
        <f t="shared" ref="CG360" si="5971">Y360/Y374</f>
        <v>4.8387096774193547E-2</v>
      </c>
      <c r="CH360" s="131">
        <f t="shared" ref="CH360" si="5972">Z360/Z374</f>
        <v>5.8218610051418145E-2</v>
      </c>
      <c r="CI360" s="129">
        <f t="shared" ref="CI360" si="5973">AA360/AA374</f>
        <v>6.9658405894172812E-2</v>
      </c>
      <c r="CJ360" s="135">
        <f t="shared" ref="CJ360" si="5974">AB360/AB374</f>
        <v>5.3131175090952741E-2</v>
      </c>
      <c r="CK360" s="136">
        <f t="shared" ref="CK360" si="5975">AC360/AC374</f>
        <v>5.2978904830756686E-2</v>
      </c>
    </row>
    <row r="361" spans="1:89" ht="15" thickTop="1" thickBot="1" x14ac:dyDescent="0.2">
      <c r="A361" s="137" t="s">
        <v>27</v>
      </c>
      <c r="B361" s="206">
        <v>227</v>
      </c>
      <c r="C361" s="190">
        <v>325</v>
      </c>
      <c r="D361" s="191">
        <v>149</v>
      </c>
      <c r="E361" s="192">
        <v>231</v>
      </c>
      <c r="F361" s="189">
        <v>207</v>
      </c>
      <c r="G361" s="193">
        <v>223</v>
      </c>
      <c r="H361" s="191">
        <v>419</v>
      </c>
      <c r="I361" s="192">
        <v>479</v>
      </c>
      <c r="J361" s="189">
        <v>65</v>
      </c>
      <c r="K361" s="190">
        <v>43</v>
      </c>
      <c r="L361" s="191">
        <v>165</v>
      </c>
      <c r="M361" s="189">
        <v>139</v>
      </c>
      <c r="N361" s="194">
        <v>395</v>
      </c>
      <c r="O361" s="207">
        <v>268</v>
      </c>
      <c r="P361" s="189">
        <v>277</v>
      </c>
      <c r="Q361" s="190">
        <v>135</v>
      </c>
      <c r="R361" s="191">
        <v>319</v>
      </c>
      <c r="S361" s="192">
        <v>247</v>
      </c>
      <c r="T361" s="189">
        <v>57</v>
      </c>
      <c r="U361" s="193">
        <v>15</v>
      </c>
      <c r="V361" s="191">
        <v>225</v>
      </c>
      <c r="W361" s="208">
        <v>228</v>
      </c>
      <c r="X361" s="189">
        <v>157</v>
      </c>
      <c r="Y361" s="193">
        <v>103</v>
      </c>
      <c r="Z361" s="191">
        <v>402</v>
      </c>
      <c r="AA361" s="189">
        <v>448</v>
      </c>
      <c r="AB361" s="172">
        <f t="shared" si="5701"/>
        <v>3064</v>
      </c>
      <c r="AC361" s="173">
        <f t="shared" si="5702"/>
        <v>2884</v>
      </c>
      <c r="AE361" s="269" t="s">
        <v>13</v>
      </c>
      <c r="AF361" s="20">
        <f t="shared" ref="AF361:BG361" si="5976">SUM(AF358:AF360)</f>
        <v>789</v>
      </c>
      <c r="AG361" s="21">
        <f t="shared" si="5976"/>
        <v>980</v>
      </c>
      <c r="AH361" s="20">
        <f t="shared" si="5976"/>
        <v>317</v>
      </c>
      <c r="AI361" s="21">
        <f t="shared" si="5976"/>
        <v>580</v>
      </c>
      <c r="AJ361" s="20">
        <f t="shared" si="5976"/>
        <v>536</v>
      </c>
      <c r="AK361" s="21">
        <f t="shared" si="5976"/>
        <v>1138</v>
      </c>
      <c r="AL361" s="20">
        <f t="shared" si="5976"/>
        <v>1287</v>
      </c>
      <c r="AM361" s="21">
        <f t="shared" si="5976"/>
        <v>1185</v>
      </c>
      <c r="AN361" s="20">
        <f t="shared" si="5976"/>
        <v>303</v>
      </c>
      <c r="AO361" s="21">
        <f t="shared" si="5976"/>
        <v>68</v>
      </c>
      <c r="AP361" s="20">
        <f t="shared" si="5976"/>
        <v>494</v>
      </c>
      <c r="AQ361" s="21">
        <f t="shared" si="5976"/>
        <v>234</v>
      </c>
      <c r="AR361" s="20">
        <f t="shared" si="5976"/>
        <v>1000</v>
      </c>
      <c r="AS361" s="21">
        <f t="shared" si="5976"/>
        <v>813</v>
      </c>
      <c r="AT361" s="20">
        <f t="shared" si="5976"/>
        <v>613</v>
      </c>
      <c r="AU361" s="21">
        <f t="shared" si="5976"/>
        <v>538</v>
      </c>
      <c r="AV361" s="20">
        <f t="shared" si="5976"/>
        <v>657</v>
      </c>
      <c r="AW361" s="21">
        <f t="shared" si="5976"/>
        <v>745</v>
      </c>
      <c r="AX361" s="20">
        <f t="shared" si="5976"/>
        <v>179</v>
      </c>
      <c r="AY361" s="21">
        <f t="shared" si="5976"/>
        <v>46</v>
      </c>
      <c r="AZ361" s="20">
        <f t="shared" si="5976"/>
        <v>869</v>
      </c>
      <c r="BA361" s="21">
        <f t="shared" si="5976"/>
        <v>521</v>
      </c>
      <c r="BB361" s="20">
        <f t="shared" si="5976"/>
        <v>556</v>
      </c>
      <c r="BC361" s="21">
        <f t="shared" si="5976"/>
        <v>308</v>
      </c>
      <c r="BD361" s="20">
        <f t="shared" si="5976"/>
        <v>880</v>
      </c>
      <c r="BE361" s="21">
        <f t="shared" si="5976"/>
        <v>1178</v>
      </c>
      <c r="BF361" s="174">
        <f t="shared" si="5976"/>
        <v>8480</v>
      </c>
      <c r="BG361" s="175">
        <f t="shared" si="5976"/>
        <v>8334</v>
      </c>
      <c r="BI361" s="137" t="s">
        <v>27</v>
      </c>
      <c r="BJ361" s="129">
        <f>B361/B374</f>
        <v>4.5582329317269077E-2</v>
      </c>
      <c r="BK361" s="130">
        <f t="shared" ref="BK361" si="5977">C361/C374</f>
        <v>5.1538217570567715E-2</v>
      </c>
      <c r="BL361" s="131">
        <f t="shared" ref="BL361" si="5978">D361/D374</f>
        <v>5.4658840792369774E-2</v>
      </c>
      <c r="BM361" s="132">
        <f t="shared" ref="BM361" si="5979">E361/E374</f>
        <v>6.3149261891744121E-2</v>
      </c>
      <c r="BN361" s="129">
        <f t="shared" ref="BN361" si="5980">F361/F374</f>
        <v>4.6133273902384669E-2</v>
      </c>
      <c r="BO361" s="130">
        <f t="shared" ref="BO361" si="5981">G361/G374</f>
        <v>4.7356126566149924E-2</v>
      </c>
      <c r="BP361" s="131">
        <f t="shared" ref="BP361" si="5982">H361/H374</f>
        <v>5.3842199948599331E-2</v>
      </c>
      <c r="BQ361" s="132">
        <f t="shared" ref="BQ361" si="5983">I361/I374</f>
        <v>6.3175943022949085E-2</v>
      </c>
      <c r="BR361" s="129">
        <f t="shared" ref="BR361" si="5984">J361/J374</f>
        <v>5.08209538702111E-2</v>
      </c>
      <c r="BS361" s="130">
        <f t="shared" ref="BS361" si="5985">K361/K374</f>
        <v>4.3129388164493479E-2</v>
      </c>
      <c r="BT361" s="131">
        <f t="shared" ref="BT361" si="5986">L361/L374</f>
        <v>5.0030321406913283E-2</v>
      </c>
      <c r="BU361" s="129">
        <f t="shared" ref="BU361" si="5987">M361/M374</f>
        <v>4.8347826086956522E-2</v>
      </c>
      <c r="BV361" s="133">
        <f t="shared" ref="BV361" si="5988">N361/N374</f>
        <v>5.9857554174874983E-2</v>
      </c>
      <c r="BW361" s="134">
        <f t="shared" ref="BW361" si="5989">O361/O374</f>
        <v>4.3003851091142492E-2</v>
      </c>
      <c r="BX361" s="129">
        <f t="shared" ref="BX361" si="5990">P361/P374</f>
        <v>6.7053982086661829E-2</v>
      </c>
      <c r="BY361" s="130">
        <f t="shared" ref="BY361" si="5991">Q361/Q374</f>
        <v>4.2452830188679243E-2</v>
      </c>
      <c r="BZ361" s="131">
        <f t="shared" ref="BZ361" si="5992">R361/R374</f>
        <v>6.798806479113384E-2</v>
      </c>
      <c r="CA361" s="132">
        <f t="shared" ref="CA361" si="5993">S361/S374</f>
        <v>5.7696799813127773E-2</v>
      </c>
      <c r="CB361" s="129">
        <f t="shared" ref="CB361" si="5994">T361/T374</f>
        <v>6.83453237410072E-2</v>
      </c>
      <c r="CC361" s="130">
        <f t="shared" ref="CC361" si="5995">U361/U374</f>
        <v>2.6315789473684209E-2</v>
      </c>
      <c r="CD361" s="131">
        <f t="shared" ref="CD361" si="5996">V361/V374</f>
        <v>5.3267045454545456E-2</v>
      </c>
      <c r="CE361" s="132">
        <f t="shared" ref="CE361" si="5997">W361/W374</f>
        <v>5.5514974433893353E-2</v>
      </c>
      <c r="CF361" s="129">
        <f t="shared" ref="CF361" si="5998">X361/X374</f>
        <v>5.0841968911917099E-2</v>
      </c>
      <c r="CG361" s="130">
        <f t="shared" ref="CG361" si="5999">Y361/Y374</f>
        <v>5.1915322580645164E-2</v>
      </c>
      <c r="CH361" s="131">
        <f t="shared" ref="CH361" si="6000">Z361/Z374</f>
        <v>6.6677724332393426E-2</v>
      </c>
      <c r="CI361" s="129">
        <f t="shared" ref="CI361" si="6001">AA361/AA374</f>
        <v>6.0013395847287342E-2</v>
      </c>
      <c r="CJ361" s="135">
        <f t="shared" ref="CJ361" si="6002">AB361/AB374</f>
        <v>5.6584609134056031E-2</v>
      </c>
      <c r="CK361" s="136">
        <f t="shared" ref="CK361" si="6003">AC361/AC374</f>
        <v>5.3460868275683089E-2</v>
      </c>
    </row>
    <row r="362" spans="1:89" ht="14" thickTop="1" x14ac:dyDescent="0.15">
      <c r="A362" s="146" t="s">
        <v>28</v>
      </c>
      <c r="B362" s="203">
        <v>280</v>
      </c>
      <c r="C362" s="197">
        <v>371</v>
      </c>
      <c r="D362" s="198">
        <v>171</v>
      </c>
      <c r="E362" s="199">
        <v>222</v>
      </c>
      <c r="F362" s="196">
        <v>262</v>
      </c>
      <c r="G362" s="200">
        <v>238</v>
      </c>
      <c r="H362" s="198">
        <v>491</v>
      </c>
      <c r="I362" s="199">
        <v>489</v>
      </c>
      <c r="J362" s="196">
        <v>89</v>
      </c>
      <c r="K362" s="197">
        <v>36</v>
      </c>
      <c r="L362" s="198">
        <v>263</v>
      </c>
      <c r="M362" s="196">
        <v>130</v>
      </c>
      <c r="N362" s="201">
        <v>505</v>
      </c>
      <c r="O362" s="204">
        <v>312</v>
      </c>
      <c r="P362" s="196">
        <v>312</v>
      </c>
      <c r="Q362" s="197">
        <v>173</v>
      </c>
      <c r="R362" s="198">
        <v>272</v>
      </c>
      <c r="S362" s="199">
        <v>293</v>
      </c>
      <c r="T362" s="196">
        <v>72</v>
      </c>
      <c r="U362" s="200">
        <v>25</v>
      </c>
      <c r="V362" s="198">
        <v>291</v>
      </c>
      <c r="W362" s="205">
        <v>264</v>
      </c>
      <c r="X362" s="196">
        <v>179</v>
      </c>
      <c r="Y362" s="200">
        <v>98</v>
      </c>
      <c r="Z362" s="198">
        <v>405</v>
      </c>
      <c r="AA362" s="196">
        <v>445</v>
      </c>
      <c r="AB362" s="172">
        <f t="shared" si="5701"/>
        <v>3592</v>
      </c>
      <c r="AC362" s="173">
        <f t="shared" si="5702"/>
        <v>3096</v>
      </c>
      <c r="BI362" s="146" t="s">
        <v>28</v>
      </c>
      <c r="BJ362" s="129">
        <f>B362/B374</f>
        <v>5.6224899598393573E-2</v>
      </c>
      <c r="BK362" s="130">
        <f t="shared" ref="BK362" si="6004">C362/C374</f>
        <v>5.8832857595940376E-2</v>
      </c>
      <c r="BL362" s="131">
        <f t="shared" ref="BL362" si="6005">D362/D374</f>
        <v>6.2729273661041821E-2</v>
      </c>
      <c r="BM362" s="132">
        <f t="shared" ref="BM362" si="6006">E362/E374</f>
        <v>6.0688901038819028E-2</v>
      </c>
      <c r="BN362" s="129">
        <f t="shared" ref="BN362" si="6007">F362/F374</f>
        <v>5.8390907064854024E-2</v>
      </c>
      <c r="BO362" s="130">
        <f t="shared" ref="BO362" si="6008">G362/G374</f>
        <v>5.0541516245487361E-2</v>
      </c>
      <c r="BP362" s="131">
        <f t="shared" ref="BP362" si="6009">H362/H374</f>
        <v>6.3094320226162945E-2</v>
      </c>
      <c r="BQ362" s="132">
        <f t="shared" ref="BQ362" si="6010">I362/I374</f>
        <v>6.4494856238459505E-2</v>
      </c>
      <c r="BR362" s="129">
        <f t="shared" ref="BR362" si="6011">J362/J374</f>
        <v>6.9585613760750592E-2</v>
      </c>
      <c r="BS362" s="130">
        <f t="shared" ref="BS362" si="6012">K362/K374</f>
        <v>3.6108324974924777E-2</v>
      </c>
      <c r="BT362" s="131">
        <f t="shared" ref="BT362" si="6013">L362/L374</f>
        <v>7.9745300181928436E-2</v>
      </c>
      <c r="BU362" s="129">
        <f t="shared" ref="BU362" si="6014">M362/M374</f>
        <v>4.5217391304347827E-2</v>
      </c>
      <c r="BV362" s="133">
        <f t="shared" ref="BV362" si="6015">N362/N374</f>
        <v>7.6526746476738905E-2</v>
      </c>
      <c r="BW362" s="134">
        <f t="shared" ref="BW362" si="6016">O362/O374</f>
        <v>5.0064184852374842E-2</v>
      </c>
      <c r="BX362" s="129">
        <f t="shared" ref="BX362" si="6017">P362/P374</f>
        <v>7.552650689905592E-2</v>
      </c>
      <c r="BY362" s="130">
        <f t="shared" ref="BY362" si="6018">Q362/Q374</f>
        <v>5.4402515723270442E-2</v>
      </c>
      <c r="BZ362" s="131">
        <f t="shared" ref="BZ362" si="6019">R362/R374</f>
        <v>5.7971014492753624E-2</v>
      </c>
      <c r="CA362" s="132">
        <f t="shared" ref="CA362" si="6020">S362/S374</f>
        <v>6.844195281476291E-2</v>
      </c>
      <c r="CB362" s="129">
        <f t="shared" ref="CB362" si="6021">T362/T374</f>
        <v>8.6330935251798566E-2</v>
      </c>
      <c r="CC362" s="130">
        <f t="shared" ref="CC362" si="6022">U362/U374</f>
        <v>4.3859649122807015E-2</v>
      </c>
      <c r="CD362" s="131">
        <f t="shared" ref="CD362" si="6023">V362/V374</f>
        <v>6.8892045454545456E-2</v>
      </c>
      <c r="CE362" s="132">
        <f t="shared" ref="CE362" si="6024">W362/W374</f>
        <v>6.4280496712929139E-2</v>
      </c>
      <c r="CF362" s="129">
        <f t="shared" ref="CF362" si="6025">X362/X374</f>
        <v>5.7966321243523314E-2</v>
      </c>
      <c r="CG362" s="130">
        <f t="shared" ref="CG362" si="6026">Y362/Y374</f>
        <v>4.9395161290322578E-2</v>
      </c>
      <c r="CH362" s="131">
        <f t="shared" ref="CH362" si="6027">Z362/Z374</f>
        <v>6.717531929009786E-2</v>
      </c>
      <c r="CI362" s="129">
        <f t="shared" ref="CI362" si="6028">AA362/AA374</f>
        <v>5.961152042866711E-2</v>
      </c>
      <c r="CJ362" s="135">
        <f t="shared" ref="CJ362" si="6029">AB362/AB374</f>
        <v>6.6335481726347664E-2</v>
      </c>
      <c r="CK362" s="136">
        <f t="shared" ref="CK362" si="6030">AC362/AC374</f>
        <v>5.7390724057390721E-2</v>
      </c>
    </row>
    <row r="363" spans="1:89" x14ac:dyDescent="0.15">
      <c r="A363" s="137" t="s">
        <v>29</v>
      </c>
      <c r="B363" s="206">
        <v>314</v>
      </c>
      <c r="C363" s="190">
        <v>528</v>
      </c>
      <c r="D363" s="191">
        <v>158</v>
      </c>
      <c r="E363" s="192">
        <v>327</v>
      </c>
      <c r="F363" s="189">
        <v>283</v>
      </c>
      <c r="G363" s="193">
        <v>428</v>
      </c>
      <c r="H363" s="191">
        <v>584</v>
      </c>
      <c r="I363" s="192">
        <v>600</v>
      </c>
      <c r="J363" s="189">
        <v>97</v>
      </c>
      <c r="K363" s="190">
        <v>31</v>
      </c>
      <c r="L363" s="191">
        <v>310</v>
      </c>
      <c r="M363" s="189">
        <v>129</v>
      </c>
      <c r="N363" s="194">
        <v>451</v>
      </c>
      <c r="O363" s="207">
        <v>348</v>
      </c>
      <c r="P363" s="189">
        <v>308</v>
      </c>
      <c r="Q363" s="190">
        <v>197</v>
      </c>
      <c r="R363" s="191">
        <v>323</v>
      </c>
      <c r="S363" s="192">
        <v>308</v>
      </c>
      <c r="T363" s="189">
        <v>100</v>
      </c>
      <c r="U363" s="193">
        <v>21</v>
      </c>
      <c r="V363" s="191">
        <v>343</v>
      </c>
      <c r="W363" s="208">
        <v>274</v>
      </c>
      <c r="X363" s="189">
        <v>231</v>
      </c>
      <c r="Y363" s="193">
        <v>105</v>
      </c>
      <c r="Z363" s="191">
        <v>503</v>
      </c>
      <c r="AA363" s="189">
        <v>506</v>
      </c>
      <c r="AB363" s="172">
        <f t="shared" si="5701"/>
        <v>4005</v>
      </c>
      <c r="AC363" s="173">
        <f t="shared" si="5702"/>
        <v>3802</v>
      </c>
      <c r="BI363" s="137" t="s">
        <v>29</v>
      </c>
      <c r="BJ363" s="129">
        <f>B363/B374</f>
        <v>6.3052208835341364E-2</v>
      </c>
      <c r="BK363" s="130">
        <f t="shared" ref="BK363" si="6031">C363/C374</f>
        <v>8.3729781160799238E-2</v>
      </c>
      <c r="BL363" s="131">
        <f t="shared" ref="BL363" si="6032">D363/D374</f>
        <v>5.7960381511371971E-2</v>
      </c>
      <c r="BM363" s="132">
        <f t="shared" ref="BM363" si="6033">E363/E374</f>
        <v>8.9393110989611807E-2</v>
      </c>
      <c r="BN363" s="129">
        <f t="shared" ref="BN363" si="6034">F363/F374</f>
        <v>6.3071094272342323E-2</v>
      </c>
      <c r="BO363" s="130">
        <f t="shared" ref="BO363" si="6035">G363/G374</f>
        <v>9.0889785517094923E-2</v>
      </c>
      <c r="BP363" s="131">
        <f t="shared" ref="BP363" si="6036">H363/H374</f>
        <v>7.5044975584682608E-2</v>
      </c>
      <c r="BQ363" s="132">
        <f t="shared" ref="BQ363" si="6037">I363/I374</f>
        <v>7.913479293062517E-2</v>
      </c>
      <c r="BR363" s="129">
        <f t="shared" ref="BR363" si="6038">J363/J374</f>
        <v>7.5840500390930418E-2</v>
      </c>
      <c r="BS363" s="130">
        <f t="shared" ref="BS363" si="6039">K363/K374</f>
        <v>3.1093279839518557E-2</v>
      </c>
      <c r="BT363" s="131">
        <f t="shared" ref="BT363" si="6040">L363/L374</f>
        <v>9.3996361431170405E-2</v>
      </c>
      <c r="BU363" s="129">
        <f t="shared" ref="BU363" si="6041">M363/M374</f>
        <v>4.4869565217391306E-2</v>
      </c>
      <c r="BV363" s="133">
        <f t="shared" ref="BV363" si="6042">N363/N374</f>
        <v>6.8343688437642061E-2</v>
      </c>
      <c r="BW363" s="134">
        <f t="shared" ref="BW363" si="6043">O363/O374</f>
        <v>5.58408215661104E-2</v>
      </c>
      <c r="BX363" s="129">
        <f t="shared" ref="BX363" si="6044">P363/P374</f>
        <v>7.455821834906802E-2</v>
      </c>
      <c r="BY363" s="130">
        <f t="shared" ref="BY363" si="6045">Q363/Q374</f>
        <v>6.1949685534591195E-2</v>
      </c>
      <c r="BZ363" s="131">
        <f t="shared" ref="BZ363" si="6046">R363/R374</f>
        <v>6.8840579710144928E-2</v>
      </c>
      <c r="CA363" s="132">
        <f t="shared" ref="CA363" si="6047">S363/S374</f>
        <v>7.1945807054426533E-2</v>
      </c>
      <c r="CB363" s="129">
        <f t="shared" ref="CB363" si="6048">T363/T374</f>
        <v>0.11990407673860912</v>
      </c>
      <c r="CC363" s="130">
        <f t="shared" ref="CC363" si="6049">U363/U374</f>
        <v>3.6842105263157891E-2</v>
      </c>
      <c r="CD363" s="131">
        <f t="shared" ref="CD363" si="6050">V363/V374</f>
        <v>8.1202651515151519E-2</v>
      </c>
      <c r="CE363" s="132">
        <f t="shared" ref="CE363" si="6051">W363/W374</f>
        <v>6.6715364012661316E-2</v>
      </c>
      <c r="CF363" s="129">
        <f t="shared" ref="CF363" si="6052">X363/X374</f>
        <v>7.4805699481865287E-2</v>
      </c>
      <c r="CG363" s="130">
        <f t="shared" ref="CG363" si="6053">Y363/Y374</f>
        <v>5.2923387096774195E-2</v>
      </c>
      <c r="CH363" s="131">
        <f t="shared" ref="CH363" si="6054">Z363/Z374</f>
        <v>8.343008790844253E-2</v>
      </c>
      <c r="CI363" s="129">
        <f t="shared" ref="CI363" si="6055">AA363/AA374</f>
        <v>6.7782987273945078E-2</v>
      </c>
      <c r="CJ363" s="135">
        <f t="shared" ref="CJ363" si="6056">AB363/AB374</f>
        <v>7.3962584719939425E-2</v>
      </c>
      <c r="CK363" s="136">
        <f t="shared" ref="CK363" si="6057">AC363/AC374</f>
        <v>7.0477885292700104E-2</v>
      </c>
    </row>
    <row r="364" spans="1:89" x14ac:dyDescent="0.15">
      <c r="A364" s="146" t="s">
        <v>30</v>
      </c>
      <c r="B364" s="203">
        <v>379</v>
      </c>
      <c r="C364" s="197">
        <v>483</v>
      </c>
      <c r="D364" s="198">
        <v>174</v>
      </c>
      <c r="E364" s="199">
        <v>300</v>
      </c>
      <c r="F364" s="196">
        <v>303</v>
      </c>
      <c r="G364" s="200">
        <v>490</v>
      </c>
      <c r="H364" s="198">
        <v>664</v>
      </c>
      <c r="I364" s="199">
        <v>596</v>
      </c>
      <c r="J364" s="196">
        <v>160</v>
      </c>
      <c r="K364" s="197">
        <v>36</v>
      </c>
      <c r="L364" s="198">
        <v>236</v>
      </c>
      <c r="M364" s="196">
        <v>129</v>
      </c>
      <c r="N364" s="201">
        <v>476</v>
      </c>
      <c r="O364" s="204">
        <v>404</v>
      </c>
      <c r="P364" s="196">
        <v>312</v>
      </c>
      <c r="Q364" s="197">
        <v>269</v>
      </c>
      <c r="R364" s="198">
        <v>324</v>
      </c>
      <c r="S364" s="199">
        <v>361</v>
      </c>
      <c r="T364" s="196">
        <v>120</v>
      </c>
      <c r="U364" s="200">
        <v>26</v>
      </c>
      <c r="V364" s="198">
        <v>390</v>
      </c>
      <c r="W364" s="205">
        <v>263</v>
      </c>
      <c r="X364" s="196">
        <v>257</v>
      </c>
      <c r="Y364" s="200">
        <v>145</v>
      </c>
      <c r="Z364" s="198">
        <v>461</v>
      </c>
      <c r="AA364" s="196">
        <v>585</v>
      </c>
      <c r="AB364" s="172">
        <f t="shared" si="5701"/>
        <v>4256</v>
      </c>
      <c r="AC364" s="173">
        <f t="shared" si="5702"/>
        <v>4087</v>
      </c>
      <c r="BI364" s="146" t="s">
        <v>30</v>
      </c>
      <c r="BJ364" s="129">
        <f>B364/B374</f>
        <v>7.6104417670682725E-2</v>
      </c>
      <c r="BK364" s="130">
        <f t="shared" ref="BK364" si="6058">C364/C374</f>
        <v>7.6593720266412937E-2</v>
      </c>
      <c r="BL364" s="131">
        <f t="shared" ref="BL364" si="6059">D364/D374</f>
        <v>6.3829787234042548E-2</v>
      </c>
      <c r="BM364" s="132">
        <f t="shared" ref="BM364" si="6060">E364/E374</f>
        <v>8.201202843083652E-2</v>
      </c>
      <c r="BN364" s="129">
        <f t="shared" ref="BN364" si="6061">F364/F374</f>
        <v>6.7528415422331178E-2</v>
      </c>
      <c r="BO364" s="130">
        <f t="shared" ref="BO364" si="6062">G364/G374</f>
        <v>0.10405606285835634</v>
      </c>
      <c r="BP364" s="131">
        <f t="shared" ref="BP364" si="6063">H364/H374</f>
        <v>8.5325109226419948E-2</v>
      </c>
      <c r="BQ364" s="132">
        <f t="shared" ref="BQ364" si="6064">I364/I374</f>
        <v>7.8607227644420991E-2</v>
      </c>
      <c r="BR364" s="129">
        <f t="shared" ref="BR364" si="6065">J364/J374</f>
        <v>0.12509773260359655</v>
      </c>
      <c r="BS364" s="130">
        <f t="shared" ref="BS364" si="6066">K364/K374</f>
        <v>3.6108324974924777E-2</v>
      </c>
      <c r="BT364" s="131">
        <f t="shared" ref="BT364" si="6067">L364/L374</f>
        <v>7.1558520315342627E-2</v>
      </c>
      <c r="BU364" s="129">
        <f t="shared" ref="BU364" si="6068">M364/M374</f>
        <v>4.4869565217391306E-2</v>
      </c>
      <c r="BV364" s="133">
        <f t="shared" ref="BV364" si="6069">N364/N374</f>
        <v>7.2132141233520228E-2</v>
      </c>
      <c r="BW364" s="134">
        <f t="shared" ref="BW364" si="6070">O364/O374</f>
        <v>6.4826700898587927E-2</v>
      </c>
      <c r="BX364" s="129">
        <f t="shared" ref="BX364" si="6071">P364/P374</f>
        <v>7.552650689905592E-2</v>
      </c>
      <c r="BY364" s="130">
        <f t="shared" ref="BY364" si="6072">Q364/Q374</f>
        <v>8.4591194968553454E-2</v>
      </c>
      <c r="BZ364" s="131">
        <f t="shared" ref="BZ364" si="6073">R364/R374</f>
        <v>6.9053708439897693E-2</v>
      </c>
      <c r="CA364" s="132">
        <f t="shared" ref="CA364" si="6074">S364/S374</f>
        <v>8.4326092034571365E-2</v>
      </c>
      <c r="CB364" s="129">
        <f t="shared" ref="CB364" si="6075">T364/T374</f>
        <v>0.14388489208633093</v>
      </c>
      <c r="CC364" s="130">
        <f t="shared" ref="CC364" si="6076">U364/U374</f>
        <v>4.5614035087719301E-2</v>
      </c>
      <c r="CD364" s="131">
        <f t="shared" ref="CD364" si="6077">V364/V374</f>
        <v>9.2329545454545456E-2</v>
      </c>
      <c r="CE364" s="132">
        <f t="shared" ref="CE364" si="6078">W364/W374</f>
        <v>6.4037009982955931E-2</v>
      </c>
      <c r="CF364" s="129">
        <f t="shared" ref="CF364" si="6079">X364/X374</f>
        <v>8.3225388601036274E-2</v>
      </c>
      <c r="CG364" s="130">
        <f t="shared" ref="CG364" si="6080">Y364/Y374</f>
        <v>7.3084677419354843E-2</v>
      </c>
      <c r="CH364" s="131">
        <f t="shared" ref="CH364" si="6081">Z364/Z374</f>
        <v>7.6463758500580528E-2</v>
      </c>
      <c r="CI364" s="129">
        <f t="shared" ref="CI364" si="6082">AA364/AA374</f>
        <v>7.8365706630944401E-2</v>
      </c>
      <c r="CJ364" s="135">
        <f t="shared" ref="CJ364" si="6083">AB364/AB374</f>
        <v>7.8597942713623525E-2</v>
      </c>
      <c r="CK364" s="136">
        <f t="shared" ref="CK364" si="6084">AC364/AC374</f>
        <v>7.5760946131316495E-2</v>
      </c>
    </row>
    <row r="365" spans="1:89" x14ac:dyDescent="0.15">
      <c r="A365" s="137" t="s">
        <v>31</v>
      </c>
      <c r="B365" s="206">
        <v>410</v>
      </c>
      <c r="C365" s="190">
        <v>497</v>
      </c>
      <c r="D365" s="191">
        <v>143</v>
      </c>
      <c r="E365" s="192">
        <v>280</v>
      </c>
      <c r="F365" s="189">
        <v>233</v>
      </c>
      <c r="G365" s="193">
        <v>648</v>
      </c>
      <c r="H365" s="191">
        <v>623</v>
      </c>
      <c r="I365" s="192">
        <v>589</v>
      </c>
      <c r="J365" s="189">
        <v>143</v>
      </c>
      <c r="K365" s="190">
        <v>32</v>
      </c>
      <c r="L365" s="191">
        <v>258</v>
      </c>
      <c r="M365" s="189">
        <v>105</v>
      </c>
      <c r="N365" s="194">
        <v>524</v>
      </c>
      <c r="O365" s="207">
        <v>409</v>
      </c>
      <c r="P365" s="189">
        <v>301</v>
      </c>
      <c r="Q365" s="190">
        <v>269</v>
      </c>
      <c r="R365" s="191">
        <v>333</v>
      </c>
      <c r="S365" s="192">
        <v>384</v>
      </c>
      <c r="T365" s="189">
        <v>59</v>
      </c>
      <c r="U365" s="193">
        <v>20</v>
      </c>
      <c r="V365" s="191">
        <v>479</v>
      </c>
      <c r="W365" s="208">
        <v>258</v>
      </c>
      <c r="X365" s="189">
        <v>299</v>
      </c>
      <c r="Y365" s="193">
        <v>163</v>
      </c>
      <c r="Z365" s="191">
        <v>419</v>
      </c>
      <c r="AA365" s="189">
        <v>593</v>
      </c>
      <c r="AB365" s="172">
        <f t="shared" si="5701"/>
        <v>4224</v>
      </c>
      <c r="AC365" s="173">
        <f t="shared" si="5702"/>
        <v>4247</v>
      </c>
      <c r="BI365" s="137" t="s">
        <v>31</v>
      </c>
      <c r="BJ365" s="129">
        <f>B365/B374</f>
        <v>8.2329317269076302E-2</v>
      </c>
      <c r="BK365" s="130">
        <f t="shared" ref="BK365" si="6085">C365/C374</f>
        <v>7.8813828100222014E-2</v>
      </c>
      <c r="BL365" s="131">
        <f t="shared" ref="BL365" si="6086">D365/D374</f>
        <v>5.2457813646368305E-2</v>
      </c>
      <c r="BM365" s="132">
        <f t="shared" ref="BM365" si="6087">E365/E374</f>
        <v>7.6544559868780754E-2</v>
      </c>
      <c r="BN365" s="129">
        <f t="shared" ref="BN365" si="6088">F365/F374</f>
        <v>5.1927791397370179E-2</v>
      </c>
      <c r="BO365" s="130">
        <f t="shared" ref="BO365" si="6089">G365/G374</f>
        <v>0.13760883414737737</v>
      </c>
      <c r="BP365" s="131">
        <f t="shared" ref="BP365" si="6090">H365/H374</f>
        <v>8.005654073502956E-2</v>
      </c>
      <c r="BQ365" s="132">
        <f t="shared" ref="BQ365" si="6091">I365/I374</f>
        <v>7.7683988393563705E-2</v>
      </c>
      <c r="BR365" s="129">
        <f t="shared" ref="BR365" si="6092">J365/J374</f>
        <v>0.11180609851446442</v>
      </c>
      <c r="BS365" s="130">
        <f t="shared" ref="BS365" si="6093">K365/K374</f>
        <v>3.2096288866599799E-2</v>
      </c>
      <c r="BT365" s="131">
        <f t="shared" ref="BT365" si="6094">L365/L374</f>
        <v>7.8229229836264402E-2</v>
      </c>
      <c r="BU365" s="129">
        <f t="shared" ref="BU365" si="6095">M365/M374</f>
        <v>3.6521739130434785E-2</v>
      </c>
      <c r="BV365" s="133">
        <f t="shared" ref="BV365" si="6096">N365/N374</f>
        <v>7.9405970601606299E-2</v>
      </c>
      <c r="BW365" s="134">
        <f t="shared" ref="BW365" si="6097">O365/O374</f>
        <v>6.5629011553273428E-2</v>
      </c>
      <c r="BX365" s="129">
        <f t="shared" ref="BX365" si="6098">P365/P374</f>
        <v>7.2863713386589202E-2</v>
      </c>
      <c r="BY365" s="130">
        <f t="shared" ref="BY365" si="6099">Q365/Q374</f>
        <v>8.4591194968553454E-2</v>
      </c>
      <c r="BZ365" s="131">
        <f t="shared" ref="BZ365" si="6100">R365/R374</f>
        <v>7.0971867007672634E-2</v>
      </c>
      <c r="CA365" s="132">
        <f t="shared" ref="CA365" si="6101">S365/S374</f>
        <v>8.9698668535388923E-2</v>
      </c>
      <c r="CB365" s="129">
        <f t="shared" ref="CB365" si="6102">T365/T374</f>
        <v>7.0743405275779381E-2</v>
      </c>
      <c r="CC365" s="130">
        <f t="shared" ref="CC365" si="6103">U365/U374</f>
        <v>3.5087719298245612E-2</v>
      </c>
      <c r="CD365" s="131">
        <f t="shared" ref="CD365" si="6104">V365/V374</f>
        <v>0.11339962121212122</v>
      </c>
      <c r="CE365" s="132">
        <f t="shared" ref="CE365" si="6105">W365/W374</f>
        <v>6.2819576333089849E-2</v>
      </c>
      <c r="CF365" s="129">
        <f t="shared" ref="CF365" si="6106">X365/X374</f>
        <v>9.6826424870466318E-2</v>
      </c>
      <c r="CG365" s="130">
        <f t="shared" ref="CG365" si="6107">Y365/Y374</f>
        <v>8.2157258064516125E-2</v>
      </c>
      <c r="CH365" s="131">
        <f t="shared" ref="CH365" si="6108">Z365/Z374</f>
        <v>6.9497429092718527E-2</v>
      </c>
      <c r="CI365" s="129">
        <f t="shared" ref="CI365" si="6109">AA365/AA374</f>
        <v>7.9437374413931686E-2</v>
      </c>
      <c r="CJ365" s="135">
        <f t="shared" ref="CJ365" si="6110">AB365/AB374</f>
        <v>7.800698073833312E-2</v>
      </c>
      <c r="CK365" s="136">
        <f t="shared" ref="CK365" si="6111">AC365/AC374</f>
        <v>7.8726875023171314E-2</v>
      </c>
    </row>
    <row r="366" spans="1:89" x14ac:dyDescent="0.15">
      <c r="A366" s="146" t="s">
        <v>32</v>
      </c>
      <c r="B366" s="203">
        <v>401</v>
      </c>
      <c r="C366" s="197">
        <v>375</v>
      </c>
      <c r="D366" s="198">
        <v>97</v>
      </c>
      <c r="E366" s="199">
        <v>200</v>
      </c>
      <c r="F366" s="196">
        <v>179</v>
      </c>
      <c r="G366" s="200">
        <v>389</v>
      </c>
      <c r="H366" s="198">
        <v>527</v>
      </c>
      <c r="I366" s="199">
        <v>444</v>
      </c>
      <c r="J366" s="196">
        <v>102</v>
      </c>
      <c r="K366" s="197">
        <v>29</v>
      </c>
      <c r="L366" s="198">
        <v>317</v>
      </c>
      <c r="M366" s="196">
        <v>70</v>
      </c>
      <c r="N366" s="201">
        <v>419</v>
      </c>
      <c r="O366" s="204">
        <v>300</v>
      </c>
      <c r="P366" s="196">
        <v>153</v>
      </c>
      <c r="Q366" s="197">
        <v>197</v>
      </c>
      <c r="R366" s="198">
        <v>217</v>
      </c>
      <c r="S366" s="199">
        <v>350</v>
      </c>
      <c r="T366" s="196">
        <v>31</v>
      </c>
      <c r="U366" s="200">
        <v>23</v>
      </c>
      <c r="V366" s="198">
        <v>419</v>
      </c>
      <c r="W366" s="205">
        <v>240</v>
      </c>
      <c r="X366" s="196">
        <v>134</v>
      </c>
      <c r="Y366" s="200">
        <v>135</v>
      </c>
      <c r="Z366" s="198">
        <v>376</v>
      </c>
      <c r="AA366" s="196">
        <v>652</v>
      </c>
      <c r="AB366" s="172">
        <f t="shared" si="5701"/>
        <v>3372</v>
      </c>
      <c r="AC366" s="173">
        <f t="shared" si="5702"/>
        <v>3404</v>
      </c>
      <c r="BI366" s="146" t="s">
        <v>32</v>
      </c>
      <c r="BJ366" s="129">
        <f>B366/B374</f>
        <v>8.0522088353413651E-2</v>
      </c>
      <c r="BK366" s="130">
        <f t="shared" ref="BK366" si="6112">C366/C374</f>
        <v>5.9467174119885821E-2</v>
      </c>
      <c r="BL366" s="131">
        <f t="shared" ref="BL366" si="6113">D366/D374</f>
        <v>3.5583272193690389E-2</v>
      </c>
      <c r="BM366" s="132">
        <f t="shared" ref="BM366" si="6114">E366/E374</f>
        <v>5.4674685620557682E-2</v>
      </c>
      <c r="BN366" s="129">
        <f t="shared" ref="BN366" si="6115">F366/F374</f>
        <v>3.989302429240027E-2</v>
      </c>
      <c r="BO366" s="130">
        <f t="shared" ref="BO366" si="6116">G366/G374</f>
        <v>8.2607772350817579E-2</v>
      </c>
      <c r="BP366" s="131">
        <f t="shared" ref="BP366" si="6117">H366/H374</f>
        <v>6.7720380364944738E-2</v>
      </c>
      <c r="BQ366" s="132">
        <f t="shared" ref="BQ366" si="6118">I366/I374</f>
        <v>5.8559746768662622E-2</v>
      </c>
      <c r="BR366" s="129">
        <f t="shared" ref="BR366" si="6119">J366/J374</f>
        <v>7.9749804534792801E-2</v>
      </c>
      <c r="BS366" s="130">
        <f t="shared" ref="BS366" si="6120">K366/K374</f>
        <v>2.9087261785356068E-2</v>
      </c>
      <c r="BT366" s="131">
        <f t="shared" ref="BT366" si="6121">L366/L374</f>
        <v>9.6118859915100066E-2</v>
      </c>
      <c r="BU366" s="129">
        <f t="shared" ref="BU366" si="6122">M366/M374</f>
        <v>2.4347826086956521E-2</v>
      </c>
      <c r="BV366" s="133">
        <f t="shared" ref="BV366" si="6123">N366/N374</f>
        <v>6.3494468858918018E-2</v>
      </c>
      <c r="BW366" s="134">
        <f t="shared" ref="BW366" si="6124">O366/O374</f>
        <v>4.8138639281129651E-2</v>
      </c>
      <c r="BX366" s="129">
        <f t="shared" ref="BX366" si="6125">P366/P374</f>
        <v>3.7037037037037035E-2</v>
      </c>
      <c r="BY366" s="130">
        <f t="shared" ref="BY366" si="6126">Q366/Q374</f>
        <v>6.1949685534591195E-2</v>
      </c>
      <c r="BZ366" s="131">
        <f t="shared" ref="BZ366" si="6127">R366/R374</f>
        <v>4.6248934356351239E-2</v>
      </c>
      <c r="CA366" s="132">
        <f t="shared" ref="CA366" si="6128">S366/S374</f>
        <v>8.1756598925484703E-2</v>
      </c>
      <c r="CB366" s="129">
        <f t="shared" ref="CB366" si="6129">T366/T374</f>
        <v>3.7170263788968823E-2</v>
      </c>
      <c r="CC366" s="130">
        <f t="shared" ref="CC366" si="6130">U366/U374</f>
        <v>4.0350877192982457E-2</v>
      </c>
      <c r="CD366" s="131">
        <f t="shared" ref="CD366" si="6131">V366/V374</f>
        <v>9.919507575757576E-2</v>
      </c>
      <c r="CE366" s="132">
        <f t="shared" ref="CE366" si="6132">W366/W374</f>
        <v>5.8436815193571953E-2</v>
      </c>
      <c r="CF366" s="129">
        <f t="shared" ref="CF366" si="6133">X366/X374</f>
        <v>4.3393782383419691E-2</v>
      </c>
      <c r="CG366" s="130">
        <f t="shared" ref="CG366" si="6134">Y366/Y374</f>
        <v>6.8044354838709672E-2</v>
      </c>
      <c r="CH366" s="131">
        <f t="shared" ref="CH366" si="6135">Z366/Z374</f>
        <v>6.2365234698955052E-2</v>
      </c>
      <c r="CI366" s="129">
        <f t="shared" ref="CI366" si="6136">AA366/AA374</f>
        <v>8.7340924313462825E-2</v>
      </c>
      <c r="CJ366" s="135">
        <f t="shared" ref="CJ366" si="6137">AB366/AB374</f>
        <v>6.2272618146226151E-2</v>
      </c>
      <c r="CK366" s="136">
        <f t="shared" ref="CK366" si="6138">AC366/AC374</f>
        <v>6.3100137174211243E-2</v>
      </c>
    </row>
    <row r="367" spans="1:89" x14ac:dyDescent="0.15">
      <c r="A367" s="137" t="s">
        <v>33</v>
      </c>
      <c r="B367" s="206">
        <v>162</v>
      </c>
      <c r="C367" s="190">
        <v>436</v>
      </c>
      <c r="D367" s="191">
        <v>44</v>
      </c>
      <c r="E367" s="192">
        <v>323</v>
      </c>
      <c r="F367" s="189">
        <v>112</v>
      </c>
      <c r="G367" s="193">
        <v>631</v>
      </c>
      <c r="H367" s="191">
        <v>360</v>
      </c>
      <c r="I367" s="192">
        <v>576</v>
      </c>
      <c r="J367" s="189">
        <v>72</v>
      </c>
      <c r="K367" s="190">
        <v>60</v>
      </c>
      <c r="L367" s="191">
        <v>288</v>
      </c>
      <c r="M367" s="189">
        <v>76</v>
      </c>
      <c r="N367" s="194">
        <v>491</v>
      </c>
      <c r="O367" s="207">
        <v>364</v>
      </c>
      <c r="P367" s="189">
        <v>206</v>
      </c>
      <c r="Q367" s="190">
        <v>258</v>
      </c>
      <c r="R367" s="191">
        <v>202</v>
      </c>
      <c r="S367" s="192">
        <v>344</v>
      </c>
      <c r="T367" s="189">
        <v>17</v>
      </c>
      <c r="U367" s="193">
        <v>20</v>
      </c>
      <c r="V367" s="191">
        <v>505</v>
      </c>
      <c r="W367" s="208">
        <v>110</v>
      </c>
      <c r="X367" s="189">
        <v>169</v>
      </c>
      <c r="Y367" s="193">
        <v>101</v>
      </c>
      <c r="Z367" s="191">
        <v>223</v>
      </c>
      <c r="AA367" s="189">
        <v>557</v>
      </c>
      <c r="AB367" s="172">
        <f t="shared" si="5701"/>
        <v>2851</v>
      </c>
      <c r="AC367" s="173">
        <f t="shared" si="5702"/>
        <v>3856</v>
      </c>
      <c r="BI367" s="137" t="s">
        <v>33</v>
      </c>
      <c r="BJ367" s="129">
        <f>B367/B374</f>
        <v>3.2530120481927709E-2</v>
      </c>
      <c r="BK367" s="130">
        <f t="shared" ref="BK367" si="6139">C367/C374</f>
        <v>6.9140501110053917E-2</v>
      </c>
      <c r="BL367" s="131">
        <f t="shared" ref="BL367" si="6140">D367/D374</f>
        <v>1.6140865737344093E-2</v>
      </c>
      <c r="BM367" s="132">
        <f t="shared" ref="BM367" si="6141">E367/E374</f>
        <v>8.8299617277200662E-2</v>
      </c>
      <c r="BN367" s="129">
        <f t="shared" ref="BN367" si="6142">F367/F374</f>
        <v>2.4960998439937598E-2</v>
      </c>
      <c r="BO367" s="130">
        <f t="shared" ref="BO367" si="6143">G367/G374</f>
        <v>0.13399872584412825</v>
      </c>
      <c r="BP367" s="131">
        <f t="shared" ref="BP367" si="6144">H367/H374</f>
        <v>4.626060138781804E-2</v>
      </c>
      <c r="BQ367" s="132">
        <f t="shared" ref="BQ367" si="6145">I367/I374</f>
        <v>7.5969401213400164E-2</v>
      </c>
      <c r="BR367" s="129">
        <f t="shared" ref="BR367" si="6146">J367/J374</f>
        <v>5.6293979671618449E-2</v>
      </c>
      <c r="BS367" s="130">
        <f t="shared" ref="BS367" si="6147">K367/K374</f>
        <v>6.0180541624874621E-2</v>
      </c>
      <c r="BT367" s="131">
        <f t="shared" ref="BT367" si="6148">L367/L374</f>
        <v>8.7325651910248631E-2</v>
      </c>
      <c r="BU367" s="129">
        <f t="shared" ref="BU367" si="6149">M367/M374</f>
        <v>2.6434782608695653E-2</v>
      </c>
      <c r="BV367" s="133">
        <f t="shared" ref="BV367" si="6150">N367/N374</f>
        <v>7.4405212911047125E-2</v>
      </c>
      <c r="BW367" s="134">
        <f t="shared" ref="BW367" si="6151">O367/O374</f>
        <v>5.8408215661103977E-2</v>
      </c>
      <c r="BX367" s="129">
        <f t="shared" ref="BX367" si="6152">P367/P374</f>
        <v>4.9866860324376663E-2</v>
      </c>
      <c r="BY367" s="130">
        <f t="shared" ref="BY367" si="6153">Q367/Q374</f>
        <v>8.1132075471698109E-2</v>
      </c>
      <c r="BZ367" s="131">
        <f t="shared" ref="BZ367" si="6154">R367/R374</f>
        <v>4.3052003410059679E-2</v>
      </c>
      <c r="CA367" s="132">
        <f t="shared" ref="CA367" si="6155">S367/S374</f>
        <v>8.0355057229619248E-2</v>
      </c>
      <c r="CB367" s="129">
        <f t="shared" ref="CB367" si="6156">T367/T374</f>
        <v>2.0383693045563551E-2</v>
      </c>
      <c r="CC367" s="130">
        <f t="shared" ref="CC367" si="6157">U367/U374</f>
        <v>3.5087719298245612E-2</v>
      </c>
      <c r="CD367" s="131">
        <f t="shared" ref="CD367" si="6158">V367/V374</f>
        <v>0.11955492424242424</v>
      </c>
      <c r="CE367" s="132">
        <f t="shared" ref="CE367" si="6159">W367/W374</f>
        <v>2.678354029705381E-2</v>
      </c>
      <c r="CF367" s="129">
        <f t="shared" ref="CF367" si="6160">X367/X374</f>
        <v>5.4727979274611399E-2</v>
      </c>
      <c r="CG367" s="130">
        <f t="shared" ref="CG367" si="6161">Y367/Y374</f>
        <v>5.0907258064516132E-2</v>
      </c>
      <c r="CH367" s="131">
        <f t="shared" ref="CH367" si="6162">Z367/Z374</f>
        <v>3.6987891856029194E-2</v>
      </c>
      <c r="CI367" s="129">
        <f t="shared" ref="CI367" si="6163">AA367/AA374</f>
        <v>7.4614869390488947E-2</v>
      </c>
      <c r="CJ367" s="135">
        <f t="shared" ref="CJ367" si="6164">AB367/AB374</f>
        <v>5.2651018486029287E-2</v>
      </c>
      <c r="CK367" s="136">
        <f t="shared" ref="CK367" si="6165">AC367/AC374</f>
        <v>7.147888629370111E-2</v>
      </c>
    </row>
    <row r="368" spans="1:89" x14ac:dyDescent="0.15">
      <c r="A368" s="146" t="s">
        <v>34</v>
      </c>
      <c r="B368" s="203">
        <v>6</v>
      </c>
      <c r="C368" s="197">
        <v>379</v>
      </c>
      <c r="D368" s="198">
        <v>5</v>
      </c>
      <c r="E368" s="199">
        <v>245</v>
      </c>
      <c r="F368" s="196">
        <v>15</v>
      </c>
      <c r="G368" s="200">
        <v>285</v>
      </c>
      <c r="H368" s="198">
        <v>68</v>
      </c>
      <c r="I368" s="199">
        <v>249</v>
      </c>
      <c r="J368" s="196">
        <v>20</v>
      </c>
      <c r="K368" s="197">
        <v>30</v>
      </c>
      <c r="L368" s="198">
        <v>272</v>
      </c>
      <c r="M368" s="196">
        <v>24</v>
      </c>
      <c r="N368" s="201">
        <v>131</v>
      </c>
      <c r="O368" s="204">
        <v>103</v>
      </c>
      <c r="P368" s="196">
        <v>36</v>
      </c>
      <c r="Q368" s="197">
        <v>89</v>
      </c>
      <c r="R368" s="198">
        <v>33</v>
      </c>
      <c r="S368" s="199">
        <v>110</v>
      </c>
      <c r="T368" s="196">
        <v>23</v>
      </c>
      <c r="U368" s="200">
        <v>20</v>
      </c>
      <c r="V368" s="198">
        <v>83</v>
      </c>
      <c r="W368" s="205">
        <v>35</v>
      </c>
      <c r="X368" s="196">
        <v>35</v>
      </c>
      <c r="Y368" s="200">
        <v>52</v>
      </c>
      <c r="Z368" s="198">
        <v>121</v>
      </c>
      <c r="AA368" s="196">
        <v>222</v>
      </c>
      <c r="AB368" s="172">
        <f t="shared" si="5701"/>
        <v>848</v>
      </c>
      <c r="AC368" s="173">
        <f t="shared" si="5702"/>
        <v>1843</v>
      </c>
      <c r="BI368" s="146" t="s">
        <v>34</v>
      </c>
      <c r="BJ368" s="129">
        <f>B368/B374</f>
        <v>1.2048192771084338E-3</v>
      </c>
      <c r="BK368" s="130">
        <f t="shared" ref="BK368" si="6166">C368/C374</f>
        <v>6.0101490643831273E-2</v>
      </c>
      <c r="BL368" s="131">
        <f t="shared" ref="BL368" si="6167">D368/D374</f>
        <v>1.8341892883345561E-3</v>
      </c>
      <c r="BM368" s="132">
        <f t="shared" ref="BM368" si="6168">E368/E374</f>
        <v>6.6976489885183163E-2</v>
      </c>
      <c r="BN368" s="129">
        <f t="shared" ref="BN368" si="6169">F368/F374</f>
        <v>3.3429908624916425E-3</v>
      </c>
      <c r="BO368" s="130">
        <f t="shared" ref="BO368" si="6170">G368/G374</f>
        <v>6.0522403907411343E-2</v>
      </c>
      <c r="BP368" s="131">
        <f t="shared" ref="BP368" si="6171">H368/H374</f>
        <v>8.7381135954767413E-3</v>
      </c>
      <c r="BQ368" s="132">
        <f t="shared" ref="BQ368" si="6172">I368/I374</f>
        <v>3.284093906620944E-2</v>
      </c>
      <c r="BR368" s="129">
        <f t="shared" ref="BR368" si="6173">J368/J374</f>
        <v>1.5637216575449569E-2</v>
      </c>
      <c r="BS368" s="130">
        <f t="shared" ref="BS368" si="6174">K368/K374</f>
        <v>3.0090270812437311E-2</v>
      </c>
      <c r="BT368" s="131">
        <f t="shared" ref="BT368" si="6175">L368/L374</f>
        <v>8.247422680412371E-2</v>
      </c>
      <c r="BU368" s="129">
        <f t="shared" ref="BU368" si="6176">M368/M374</f>
        <v>8.347826086956521E-3</v>
      </c>
      <c r="BV368" s="133">
        <f t="shared" ref="BV368" si="6177">N368/N374</f>
        <v>1.9851492650401575E-2</v>
      </c>
      <c r="BW368" s="134">
        <f t="shared" ref="BW368" si="6178">O368/O374</f>
        <v>1.6527599486521181E-2</v>
      </c>
      <c r="BX368" s="129">
        <f t="shared" ref="BX368" si="6179">P368/P374</f>
        <v>8.7145969498910684E-3</v>
      </c>
      <c r="BY368" s="130">
        <f t="shared" ref="BY368" si="6180">Q368/Q374</f>
        <v>2.7987421383647799E-2</v>
      </c>
      <c r="BZ368" s="131">
        <f t="shared" ref="BZ368" si="6181">R368/R374</f>
        <v>7.0332480818414318E-3</v>
      </c>
      <c r="CA368" s="132">
        <f t="shared" ref="CA368" si="6182">S368/S374</f>
        <v>2.569493109086662E-2</v>
      </c>
      <c r="CB368" s="129">
        <f t="shared" ref="CB368" si="6183">T368/T374</f>
        <v>2.7577937649880094E-2</v>
      </c>
      <c r="CC368" s="130">
        <f t="shared" ref="CC368" si="6184">U368/U374</f>
        <v>3.5087719298245612E-2</v>
      </c>
      <c r="CD368" s="131">
        <f t="shared" ref="CD368" si="6185">V368/V374</f>
        <v>1.9649621212121212E-2</v>
      </c>
      <c r="CE368" s="132">
        <f t="shared" ref="CE368" si="6186">W368/W374</f>
        <v>8.5220355490625756E-3</v>
      </c>
      <c r="CF368" s="129">
        <f t="shared" ref="CF368" si="6187">X368/X374</f>
        <v>1.133419689119171E-2</v>
      </c>
      <c r="CG368" s="130">
        <f t="shared" ref="CG368" si="6188">Y368/Y374</f>
        <v>2.620967741935484E-2</v>
      </c>
      <c r="CH368" s="131">
        <f t="shared" ref="CH368" si="6189">Z368/Z374</f>
        <v>2.0069663294078621E-2</v>
      </c>
      <c r="CI368" s="129">
        <f t="shared" ref="CI368" si="6190">AA368/AA374</f>
        <v>2.9738780977896853E-2</v>
      </c>
      <c r="CJ368" s="135">
        <f t="shared" ref="CJ368" si="6191">AB368/AB374</f>
        <v>1.5660492345195665E-2</v>
      </c>
      <c r="CK368" s="136">
        <f t="shared" ref="CK368" si="6192">AC368/AC374</f>
        <v>3.4163793423052681E-2</v>
      </c>
    </row>
    <row r="369" spans="1:89" x14ac:dyDescent="0.15">
      <c r="A369" s="137" t="s">
        <v>35</v>
      </c>
      <c r="B369" s="206">
        <v>0</v>
      </c>
      <c r="C369" s="190">
        <v>34</v>
      </c>
      <c r="D369" s="191">
        <v>1</v>
      </c>
      <c r="E369" s="192">
        <v>46</v>
      </c>
      <c r="F369" s="189">
        <v>1</v>
      </c>
      <c r="G369" s="193">
        <v>24</v>
      </c>
      <c r="H369" s="191">
        <v>4</v>
      </c>
      <c r="I369" s="192">
        <v>34</v>
      </c>
      <c r="J369" s="189">
        <v>3</v>
      </c>
      <c r="K369" s="190">
        <v>5</v>
      </c>
      <c r="L369" s="191">
        <v>16</v>
      </c>
      <c r="M369" s="189">
        <v>0</v>
      </c>
      <c r="N369" s="194">
        <v>9</v>
      </c>
      <c r="O369" s="207">
        <v>13</v>
      </c>
      <c r="P369" s="189">
        <v>1</v>
      </c>
      <c r="Q369" s="190">
        <v>5</v>
      </c>
      <c r="R369" s="191">
        <v>5</v>
      </c>
      <c r="S369" s="192">
        <v>14</v>
      </c>
      <c r="T369" s="189">
        <v>0</v>
      </c>
      <c r="U369" s="193">
        <v>0</v>
      </c>
      <c r="V369" s="191">
        <v>5</v>
      </c>
      <c r="W369" s="208">
        <v>2</v>
      </c>
      <c r="X369" s="189">
        <v>2</v>
      </c>
      <c r="Y369" s="193">
        <v>4</v>
      </c>
      <c r="Z369" s="191">
        <v>5</v>
      </c>
      <c r="AA369" s="189">
        <v>6</v>
      </c>
      <c r="AB369" s="172">
        <f t="shared" si="5701"/>
        <v>52</v>
      </c>
      <c r="AC369" s="173">
        <f t="shared" si="5702"/>
        <v>187</v>
      </c>
      <c r="BI369" s="137" t="s">
        <v>35</v>
      </c>
      <c r="BJ369" s="129">
        <f>B369/B374</f>
        <v>0</v>
      </c>
      <c r="BK369" s="130">
        <f t="shared" ref="BK369" si="6193">C369/C374</f>
        <v>5.3916904535363146E-3</v>
      </c>
      <c r="BL369" s="131">
        <f t="shared" ref="BL369" si="6194">D369/D374</f>
        <v>3.6683785766691124E-4</v>
      </c>
      <c r="BM369" s="132">
        <f t="shared" ref="BM369" si="6195">E369/E374</f>
        <v>1.2575177692728267E-2</v>
      </c>
      <c r="BN369" s="129">
        <f t="shared" ref="BN369" si="6196">F369/F374</f>
        <v>2.2286605749944285E-4</v>
      </c>
      <c r="BO369" s="130">
        <f t="shared" ref="BO369" si="6197">G369/G374</f>
        <v>5.0966234869399022E-3</v>
      </c>
      <c r="BP369" s="131">
        <f t="shared" ref="BP369" si="6198">H369/H374</f>
        <v>5.1400668208686714E-4</v>
      </c>
      <c r="BQ369" s="132">
        <f t="shared" ref="BQ369" si="6199">I369/I374</f>
        <v>4.4843049327354259E-3</v>
      </c>
      <c r="BR369" s="129">
        <f t="shared" ref="BR369" si="6200">J369/J374</f>
        <v>2.3455824863174357E-3</v>
      </c>
      <c r="BS369" s="130">
        <f t="shared" ref="BS369" si="6201">K369/K374</f>
        <v>5.0150451354062184E-3</v>
      </c>
      <c r="BT369" s="131">
        <f t="shared" ref="BT369" si="6202">L369/L374</f>
        <v>4.8514251061249243E-3</v>
      </c>
      <c r="BU369" s="129">
        <f t="shared" ref="BU369" si="6203">M369/M374</f>
        <v>0</v>
      </c>
      <c r="BV369" s="133">
        <f t="shared" ref="BV369" si="6204">N369/N374</f>
        <v>1.3638430065161388E-3</v>
      </c>
      <c r="BW369" s="134">
        <f t="shared" ref="BW369" si="6205">O369/O374</f>
        <v>2.0860077021822849E-3</v>
      </c>
      <c r="BX369" s="129">
        <f t="shared" ref="BX369" si="6206">P369/P374</f>
        <v>2.4207213749697409E-4</v>
      </c>
      <c r="BY369" s="130">
        <f t="shared" ref="BY369" si="6207">Q369/Q374</f>
        <v>1.5723270440251573E-3</v>
      </c>
      <c r="BZ369" s="131">
        <f t="shared" ref="BZ369" si="6208">R369/R374</f>
        <v>1.0656436487638534E-3</v>
      </c>
      <c r="CA369" s="132">
        <f t="shared" ref="CA369" si="6209">S369/S374</f>
        <v>3.270263957019388E-3</v>
      </c>
      <c r="CB369" s="129">
        <f t="shared" ref="CB369" si="6210">T369/T374</f>
        <v>0</v>
      </c>
      <c r="CC369" s="130">
        <f t="shared" ref="CC369" si="6211">U369/U374</f>
        <v>0</v>
      </c>
      <c r="CD369" s="131">
        <f t="shared" ref="CD369" si="6212">V369/V374</f>
        <v>1.1837121212121212E-3</v>
      </c>
      <c r="CE369" s="132">
        <f t="shared" ref="CE369" si="6213">W369/W374</f>
        <v>4.8697345994643291E-4</v>
      </c>
      <c r="CF369" s="129">
        <f t="shared" ref="CF369" si="6214">X369/X374</f>
        <v>6.4766839378238344E-4</v>
      </c>
      <c r="CG369" s="130">
        <f t="shared" ref="CG369" si="6215">Y369/Y374</f>
        <v>2.0161290322580645E-3</v>
      </c>
      <c r="CH369" s="131">
        <f t="shared" ref="CH369" si="6216">Z369/Z374</f>
        <v>8.2932492950738099E-4</v>
      </c>
      <c r="CI369" s="129">
        <f t="shared" ref="CI369" si="6217">AA369/AA374</f>
        <v>8.0375083724045545E-4</v>
      </c>
      <c r="CJ369" s="135">
        <f t="shared" ref="CJ369" si="6218">AB369/AB374</f>
        <v>9.6031320984690392E-4</v>
      </c>
      <c r="CK369" s="136">
        <f t="shared" ref="CK369" si="6219">AC369/AC374</f>
        <v>3.4664293923553184E-3</v>
      </c>
    </row>
    <row r="370" spans="1:89" x14ac:dyDescent="0.15">
      <c r="A370" s="146" t="s">
        <v>36</v>
      </c>
      <c r="B370" s="203">
        <v>0</v>
      </c>
      <c r="C370" s="197">
        <v>1</v>
      </c>
      <c r="D370" s="198">
        <v>0</v>
      </c>
      <c r="E370" s="199">
        <v>1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si="5701"/>
        <v>0</v>
      </c>
      <c r="AC370" s="173">
        <f t="shared" si="5702"/>
        <v>2</v>
      </c>
      <c r="BI370" s="146" t="s">
        <v>36</v>
      </c>
      <c r="BJ370" s="129">
        <f>B370/B374</f>
        <v>0</v>
      </c>
      <c r="BK370" s="130">
        <f t="shared" ref="BK370" si="6220">C370/C374</f>
        <v>1.5857913098636219E-4</v>
      </c>
      <c r="BL370" s="131">
        <f t="shared" ref="BL370" si="6221">D370/D374</f>
        <v>0</v>
      </c>
      <c r="BM370" s="132">
        <f t="shared" ref="BM370" si="6222">E370/E374</f>
        <v>2.7337342810278839E-4</v>
      </c>
      <c r="BN370" s="129">
        <f t="shared" ref="BN370" si="6223">F370/F374</f>
        <v>0</v>
      </c>
      <c r="BO370" s="130">
        <f t="shared" ref="BO370" si="6224">G370/G374</f>
        <v>0</v>
      </c>
      <c r="BP370" s="131">
        <f t="shared" ref="BP370" si="6225">H370/H374</f>
        <v>0</v>
      </c>
      <c r="BQ370" s="132">
        <f t="shared" ref="BQ370" si="6226">I370/I374</f>
        <v>0</v>
      </c>
      <c r="BR370" s="129">
        <f t="shared" ref="BR370" si="6227">J370/J374</f>
        <v>0</v>
      </c>
      <c r="BS370" s="130">
        <f t="shared" ref="BS370" si="6228">K370/K374</f>
        <v>0</v>
      </c>
      <c r="BT370" s="131">
        <f t="shared" ref="BT370" si="6229">L370/L374</f>
        <v>0</v>
      </c>
      <c r="BU370" s="129">
        <f t="shared" ref="BU370" si="6230">M370/M374</f>
        <v>0</v>
      </c>
      <c r="BV370" s="133">
        <f t="shared" ref="BV370" si="6231">N370/N374</f>
        <v>0</v>
      </c>
      <c r="BW370" s="134">
        <f t="shared" ref="BW370" si="6232">O370/O374</f>
        <v>0</v>
      </c>
      <c r="BX370" s="129">
        <f t="shared" ref="BX370" si="6233">P370/P374</f>
        <v>0</v>
      </c>
      <c r="BY370" s="130">
        <f t="shared" ref="BY370" si="6234">Q370/Q374</f>
        <v>0</v>
      </c>
      <c r="BZ370" s="131">
        <f t="shared" ref="BZ370" si="6235">R370/R374</f>
        <v>0</v>
      </c>
      <c r="CA370" s="132">
        <f t="shared" ref="CA370" si="6236">S370/S374</f>
        <v>0</v>
      </c>
      <c r="CB370" s="129">
        <f t="shared" ref="CB370" si="6237">T370/T374</f>
        <v>0</v>
      </c>
      <c r="CC370" s="130">
        <f t="shared" ref="CC370" si="6238">U370/U374</f>
        <v>0</v>
      </c>
      <c r="CD370" s="131">
        <f t="shared" ref="CD370" si="6239">V370/V374</f>
        <v>0</v>
      </c>
      <c r="CE370" s="132">
        <f t="shared" ref="CE370" si="6240">W370/W374</f>
        <v>0</v>
      </c>
      <c r="CF370" s="129">
        <f t="shared" ref="CF370" si="6241">X370/X374</f>
        <v>0</v>
      </c>
      <c r="CG370" s="130">
        <f t="shared" ref="CG370" si="6242">Y370/Y374</f>
        <v>0</v>
      </c>
      <c r="CH370" s="131">
        <f t="shared" ref="CH370" si="6243">Z370/Z374</f>
        <v>0</v>
      </c>
      <c r="CI370" s="129">
        <f t="shared" ref="CI370" si="6244">AA370/AA374</f>
        <v>0</v>
      </c>
      <c r="CJ370" s="135">
        <f t="shared" ref="CJ370" si="6245">AB370/AB374</f>
        <v>0</v>
      </c>
      <c r="CK370" s="136">
        <f t="shared" ref="CK370" si="6246">AC370/AC374</f>
        <v>3.7074111148185224E-5</v>
      </c>
    </row>
    <row r="371" spans="1:89" x14ac:dyDescent="0.15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/>
      <c r="AC371" s="173"/>
      <c r="BI371" s="137" t="s">
        <v>37</v>
      </c>
      <c r="BJ371" s="129">
        <f>B371/B374</f>
        <v>0</v>
      </c>
      <c r="BK371" s="130">
        <f t="shared" ref="BK371" si="6247">C371/C374</f>
        <v>0</v>
      </c>
      <c r="BL371" s="131">
        <f t="shared" ref="BL371" si="6248">D371/D374</f>
        <v>0</v>
      </c>
      <c r="BM371" s="132">
        <f t="shared" ref="BM371" si="6249">E371/E374</f>
        <v>0</v>
      </c>
      <c r="BN371" s="129">
        <f t="shared" ref="BN371" si="6250">F371/F374</f>
        <v>0</v>
      </c>
      <c r="BO371" s="130">
        <f t="shared" ref="BO371" si="6251">G371/G374</f>
        <v>0</v>
      </c>
      <c r="BP371" s="131">
        <f t="shared" ref="BP371" si="6252">H371/H374</f>
        <v>0</v>
      </c>
      <c r="BQ371" s="132">
        <f t="shared" ref="BQ371" si="6253">I371/I374</f>
        <v>0</v>
      </c>
      <c r="BR371" s="129">
        <f t="shared" ref="BR371" si="6254">J371/J374</f>
        <v>0</v>
      </c>
      <c r="BS371" s="130">
        <f t="shared" ref="BS371" si="6255">K371/K374</f>
        <v>0</v>
      </c>
      <c r="BT371" s="131">
        <f t="shared" ref="BT371" si="6256">L371/L374</f>
        <v>0</v>
      </c>
      <c r="BU371" s="129">
        <f t="shared" ref="BU371" si="6257">M371/M374</f>
        <v>0</v>
      </c>
      <c r="BV371" s="133">
        <f t="shared" ref="BV371" si="6258">N371/N374</f>
        <v>0</v>
      </c>
      <c r="BW371" s="134">
        <f t="shared" ref="BW371" si="6259">O371/O374</f>
        <v>0</v>
      </c>
      <c r="BX371" s="129">
        <f t="shared" ref="BX371" si="6260">P371/P374</f>
        <v>0</v>
      </c>
      <c r="BY371" s="130">
        <f t="shared" ref="BY371" si="6261">Q371/Q374</f>
        <v>0</v>
      </c>
      <c r="BZ371" s="131">
        <f t="shared" ref="BZ371" si="6262">R371/R374</f>
        <v>0</v>
      </c>
      <c r="CA371" s="132">
        <f t="shared" ref="CA371" si="6263">S371/S374</f>
        <v>0</v>
      </c>
      <c r="CB371" s="129">
        <f t="shared" ref="CB371" si="6264">T371/T374</f>
        <v>0</v>
      </c>
      <c r="CC371" s="130">
        <f t="shared" ref="CC371" si="6265">U371/U374</f>
        <v>0</v>
      </c>
      <c r="CD371" s="131">
        <f t="shared" ref="CD371" si="6266">V371/V374</f>
        <v>0</v>
      </c>
      <c r="CE371" s="132">
        <f t="shared" ref="CE371" si="6267">W371/W374</f>
        <v>0</v>
      </c>
      <c r="CF371" s="129">
        <f t="shared" ref="CF371" si="6268">X371/X374</f>
        <v>0</v>
      </c>
      <c r="CG371" s="130">
        <f t="shared" ref="CG371" si="6269">Y371/Y374</f>
        <v>0</v>
      </c>
      <c r="CH371" s="131">
        <f t="shared" ref="CH371" si="6270">Z371/Z374</f>
        <v>0</v>
      </c>
      <c r="CI371" s="129">
        <f t="shared" ref="CI371" si="6271">AA371/AA374</f>
        <v>0</v>
      </c>
      <c r="CJ371" s="135">
        <f t="shared" ref="CJ371" si="6272">AB371/AB374</f>
        <v>0</v>
      </c>
      <c r="CK371" s="136">
        <f t="shared" ref="CK371" si="6273">AC371/AC374</f>
        <v>0</v>
      </c>
    </row>
    <row r="372" spans="1:89" x14ac:dyDescent="0.15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74">C372/C374</f>
        <v>0</v>
      </c>
      <c r="BL372" s="131">
        <f t="shared" ref="BL372" si="6275">D372/D374</f>
        <v>0</v>
      </c>
      <c r="BM372" s="132">
        <f t="shared" ref="BM372" si="6276">E372/E374</f>
        <v>0</v>
      </c>
      <c r="BN372" s="129">
        <f t="shared" ref="BN372" si="6277">F372/F374</f>
        <v>0</v>
      </c>
      <c r="BO372" s="130">
        <f t="shared" ref="BO372" si="6278">G372/G374</f>
        <v>0</v>
      </c>
      <c r="BP372" s="131">
        <f t="shared" ref="BP372" si="6279">H372/H374</f>
        <v>0</v>
      </c>
      <c r="BQ372" s="132">
        <f t="shared" ref="BQ372" si="6280">I372/I374</f>
        <v>0</v>
      </c>
      <c r="BR372" s="129">
        <f t="shared" ref="BR372" si="6281">J372/J374</f>
        <v>0</v>
      </c>
      <c r="BS372" s="130">
        <f t="shared" ref="BS372" si="6282">K372/K374</f>
        <v>0</v>
      </c>
      <c r="BT372" s="131">
        <f t="shared" ref="BT372" si="6283">L372/L374</f>
        <v>0</v>
      </c>
      <c r="BU372" s="129">
        <f t="shared" ref="BU372" si="6284">M372/M374</f>
        <v>0</v>
      </c>
      <c r="BV372" s="133">
        <f t="shared" ref="BV372" si="6285">N372/N374</f>
        <v>0</v>
      </c>
      <c r="BW372" s="134">
        <f t="shared" ref="BW372" si="6286">O372/O374</f>
        <v>0</v>
      </c>
      <c r="BX372" s="129">
        <f t="shared" ref="BX372" si="6287">P372/P374</f>
        <v>0</v>
      </c>
      <c r="BY372" s="130">
        <f t="shared" ref="BY372" si="6288">Q372/Q374</f>
        <v>0</v>
      </c>
      <c r="BZ372" s="131">
        <f t="shared" ref="BZ372" si="6289">R372/R374</f>
        <v>0</v>
      </c>
      <c r="CA372" s="132">
        <f t="shared" ref="CA372" si="6290">S372/S374</f>
        <v>0</v>
      </c>
      <c r="CB372" s="129">
        <f t="shared" ref="CB372" si="6291">T372/T374</f>
        <v>0</v>
      </c>
      <c r="CC372" s="130">
        <f t="shared" ref="CC372" si="6292">U372/U374</f>
        <v>0</v>
      </c>
      <c r="CD372" s="131">
        <f t="shared" ref="CD372" si="6293">V372/V374</f>
        <v>0</v>
      </c>
      <c r="CE372" s="132">
        <f t="shared" ref="CE372" si="6294">W372/W374</f>
        <v>0</v>
      </c>
      <c r="CF372" s="129">
        <f t="shared" ref="CF372" si="6295">X372/X374</f>
        <v>0</v>
      </c>
      <c r="CG372" s="130">
        <f t="shared" ref="CG372" si="6296">Y372/Y374</f>
        <v>0</v>
      </c>
      <c r="CH372" s="131">
        <f t="shared" ref="CH372" si="6297">Z372/Z374</f>
        <v>0</v>
      </c>
      <c r="CI372" s="129">
        <f t="shared" ref="CI372" si="6298">AA372/AA374</f>
        <v>0</v>
      </c>
      <c r="CJ372" s="135">
        <f t="shared" ref="CJ372" si="6299">AB372/AB374</f>
        <v>0</v>
      </c>
      <c r="CK372" s="136">
        <f t="shared" ref="CK372" si="6300">AC372/AC374</f>
        <v>0</v>
      </c>
    </row>
    <row r="373" spans="1:89" ht="14" thickBot="1" x14ac:dyDescent="0.2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301">C373/C374</f>
        <v>0</v>
      </c>
      <c r="BL373" s="131">
        <f t="shared" ref="BL373" si="6302">D373/D374</f>
        <v>0</v>
      </c>
      <c r="BM373" s="132">
        <f t="shared" ref="BM373" si="6303">E373/E374</f>
        <v>0</v>
      </c>
      <c r="BN373" s="129">
        <f t="shared" ref="BN373" si="6304">F373/F374</f>
        <v>0</v>
      </c>
      <c r="BO373" s="130">
        <f t="shared" ref="BO373" si="6305">G373/G374</f>
        <v>0</v>
      </c>
      <c r="BP373" s="131">
        <f t="shared" ref="BP373" si="6306">H373/H374</f>
        <v>0</v>
      </c>
      <c r="BQ373" s="132">
        <f t="shared" ref="BQ373" si="6307">I373/I374</f>
        <v>0</v>
      </c>
      <c r="BR373" s="129">
        <f t="shared" ref="BR373" si="6308">J373/J374</f>
        <v>0</v>
      </c>
      <c r="BS373" s="130">
        <f t="shared" ref="BS373" si="6309">K373/K374</f>
        <v>0</v>
      </c>
      <c r="BT373" s="131">
        <f t="shared" ref="BT373" si="6310">L373/L374</f>
        <v>0</v>
      </c>
      <c r="BU373" s="129">
        <f t="shared" ref="BU373" si="6311">M373/M374</f>
        <v>0</v>
      </c>
      <c r="BV373" s="133">
        <f t="shared" ref="BV373" si="6312">N373/N374</f>
        <v>0</v>
      </c>
      <c r="BW373" s="134">
        <f t="shared" ref="BW373" si="6313">O373/O374</f>
        <v>0</v>
      </c>
      <c r="BX373" s="129">
        <f t="shared" ref="BX373" si="6314">P373/P374</f>
        <v>0</v>
      </c>
      <c r="BY373" s="130">
        <f t="shared" ref="BY373" si="6315">Q373/Q374</f>
        <v>0</v>
      </c>
      <c r="BZ373" s="131">
        <f t="shared" ref="BZ373" si="6316">R373/R374</f>
        <v>0</v>
      </c>
      <c r="CA373" s="132">
        <f t="shared" ref="CA373" si="6317">S373/S374</f>
        <v>0</v>
      </c>
      <c r="CB373" s="129">
        <f t="shared" ref="CB373" si="6318">T373/T374</f>
        <v>0</v>
      </c>
      <c r="CC373" s="130">
        <f t="shared" ref="CC373" si="6319">U373/U374</f>
        <v>0</v>
      </c>
      <c r="CD373" s="131">
        <f t="shared" ref="CD373" si="6320">V373/V374</f>
        <v>0</v>
      </c>
      <c r="CE373" s="132">
        <f t="shared" ref="CE373" si="6321">W373/W374</f>
        <v>0</v>
      </c>
      <c r="CF373" s="129">
        <f t="shared" ref="CF373" si="6322">X373/X374</f>
        <v>0</v>
      </c>
      <c r="CG373" s="130">
        <f t="shared" ref="CG373" si="6323">Y373/Y374</f>
        <v>0</v>
      </c>
      <c r="CH373" s="131">
        <f t="shared" ref="CH373" si="6324">Z373/Z374</f>
        <v>0</v>
      </c>
      <c r="CI373" s="129">
        <f t="shared" ref="CI373" si="6325">AA373/AA374</f>
        <v>0</v>
      </c>
      <c r="CJ373" s="135">
        <f t="shared" ref="CJ373" si="6326">AB373/AB374</f>
        <v>0</v>
      </c>
      <c r="CK373" s="136">
        <f t="shared" ref="CK373" si="6327">AC373/AC374</f>
        <v>0</v>
      </c>
    </row>
    <row r="374" spans="1:89" ht="15" thickTop="1" thickBot="1" x14ac:dyDescent="0.2">
      <c r="A374" s="269" t="s">
        <v>13</v>
      </c>
      <c r="B374" s="20">
        <f t="shared" ref="B374" si="6328">SUM(B351:B373)</f>
        <v>4980</v>
      </c>
      <c r="C374" s="21">
        <f t="shared" ref="C374" si="6329">SUM(C351:C373)</f>
        <v>6306</v>
      </c>
      <c r="D374" s="20">
        <f t="shared" ref="D374" si="6330">SUM(D351:D373)</f>
        <v>2726</v>
      </c>
      <c r="E374" s="21">
        <f t="shared" ref="E374" si="6331">SUM(E351:E373)</f>
        <v>3658</v>
      </c>
      <c r="F374" s="20">
        <f t="shared" ref="F374" si="6332">SUM(F351:F373)</f>
        <v>4487</v>
      </c>
      <c r="G374" s="21">
        <f t="shared" ref="G374" si="6333">SUM(G351:G373)</f>
        <v>4709</v>
      </c>
      <c r="H374" s="20">
        <f t="shared" ref="H374" si="6334">SUM(H351:H373)</f>
        <v>7782</v>
      </c>
      <c r="I374" s="21">
        <f t="shared" ref="I374" si="6335">SUM(I351:I373)</f>
        <v>7582</v>
      </c>
      <c r="J374" s="20">
        <f t="shared" ref="J374" si="6336">SUM(J351:J373)</f>
        <v>1279</v>
      </c>
      <c r="K374" s="21">
        <f t="shared" ref="K374" si="6337">SUM(K351:K373)</f>
        <v>997</v>
      </c>
      <c r="L374" s="20">
        <f t="shared" ref="L374" si="6338">SUM(L351:L373)</f>
        <v>3298</v>
      </c>
      <c r="M374" s="21">
        <f t="shared" ref="M374" si="6339">SUM(M351:M373)</f>
        <v>2875</v>
      </c>
      <c r="N374" s="20">
        <f t="shared" ref="N374" si="6340">SUM(N351:N373)</f>
        <v>6599</v>
      </c>
      <c r="O374" s="21">
        <f t="shared" ref="O374" si="6341">SUM(O351:O373)</f>
        <v>6232</v>
      </c>
      <c r="P374" s="20">
        <f t="shared" ref="P374" si="6342">SUM(P351:P373)</f>
        <v>4131</v>
      </c>
      <c r="Q374" s="21">
        <f t="shared" ref="Q374" si="6343">SUM(Q351:Q373)</f>
        <v>3180</v>
      </c>
      <c r="R374" s="20">
        <f t="shared" ref="R374" si="6344">SUM(R351:R373)</f>
        <v>4692</v>
      </c>
      <c r="S374" s="21">
        <f t="shared" ref="S374" si="6345">SUM(S351:S373)</f>
        <v>4281</v>
      </c>
      <c r="T374" s="20">
        <f t="shared" ref="T374" si="6346">SUM(T351:T373)</f>
        <v>834</v>
      </c>
      <c r="U374" s="21">
        <f t="shared" ref="U374" si="6347">SUM(U351:U373)</f>
        <v>570</v>
      </c>
      <c r="V374" s="20">
        <f t="shared" ref="V374" si="6348">SUM(V351:V373)</f>
        <v>4224</v>
      </c>
      <c r="W374" s="21">
        <f t="shared" ref="W374" si="6349">SUM(W351:W373)</f>
        <v>4107</v>
      </c>
      <c r="X374" s="20">
        <f t="shared" ref="X374" si="6350">SUM(X351:X373)</f>
        <v>3088</v>
      </c>
      <c r="Y374" s="21">
        <f t="shared" ref="Y374" si="6351">SUM(Y351:Y373)</f>
        <v>1984</v>
      </c>
      <c r="Z374" s="20">
        <f t="shared" ref="Z374" si="6352">SUM(Z351:Z373)</f>
        <v>6029</v>
      </c>
      <c r="AA374" s="21">
        <f t="shared" ref="AA374" si="6353">SUM(AA351:AA373)</f>
        <v>7465</v>
      </c>
      <c r="AB374" s="174">
        <f t="shared" ref="AB374:AC374" si="6354">SUM(AB350:AB373)</f>
        <v>54149</v>
      </c>
      <c r="AC374" s="175">
        <f t="shared" si="6354"/>
        <v>53946</v>
      </c>
      <c r="BI374" s="269" t="s">
        <v>13</v>
      </c>
      <c r="BJ374" s="155">
        <f>SUM(BJ350:BJ373)</f>
        <v>1</v>
      </c>
      <c r="BK374" s="156">
        <f t="shared" ref="BK374:CK374" si="6355">SUM(BK350:BK373)</f>
        <v>0.99999999999999989</v>
      </c>
      <c r="BL374" s="155">
        <f t="shared" si="6355"/>
        <v>1</v>
      </c>
      <c r="BM374" s="156">
        <f t="shared" si="6355"/>
        <v>1</v>
      </c>
      <c r="BN374" s="155">
        <f t="shared" si="6355"/>
        <v>1</v>
      </c>
      <c r="BO374" s="156">
        <f t="shared" si="6355"/>
        <v>1</v>
      </c>
      <c r="BP374" s="155">
        <f t="shared" si="6355"/>
        <v>1</v>
      </c>
      <c r="BQ374" s="156">
        <f t="shared" si="6355"/>
        <v>1</v>
      </c>
      <c r="BR374" s="155">
        <f t="shared" si="6355"/>
        <v>0.99999999999999989</v>
      </c>
      <c r="BS374" s="156">
        <f t="shared" si="6355"/>
        <v>0.99999999999999989</v>
      </c>
      <c r="BT374" s="155">
        <f t="shared" si="6355"/>
        <v>0.99999999999999989</v>
      </c>
      <c r="BU374" s="156">
        <f t="shared" si="6355"/>
        <v>1</v>
      </c>
      <c r="BV374" s="155">
        <f t="shared" si="6355"/>
        <v>0.99999999999999989</v>
      </c>
      <c r="BW374" s="156">
        <f t="shared" si="6355"/>
        <v>0.99999999999999978</v>
      </c>
      <c r="BX374" s="155">
        <f t="shared" si="6355"/>
        <v>1</v>
      </c>
      <c r="BY374" s="156">
        <f t="shared" si="6355"/>
        <v>1.0000000000000002</v>
      </c>
      <c r="BZ374" s="155">
        <f t="shared" si="6355"/>
        <v>1</v>
      </c>
      <c r="CA374" s="156">
        <f t="shared" si="6355"/>
        <v>0.99999999999999978</v>
      </c>
      <c r="CB374" s="155">
        <f t="shared" si="6355"/>
        <v>1</v>
      </c>
      <c r="CC374" s="156">
        <f t="shared" si="6355"/>
        <v>1</v>
      </c>
      <c r="CD374" s="155">
        <f t="shared" si="6355"/>
        <v>1</v>
      </c>
      <c r="CE374" s="156">
        <f t="shared" si="6355"/>
        <v>0.99999999999999989</v>
      </c>
      <c r="CF374" s="155">
        <f t="shared" si="6355"/>
        <v>1</v>
      </c>
      <c r="CG374" s="156">
        <f t="shared" si="6355"/>
        <v>1.0000000000000002</v>
      </c>
      <c r="CH374" s="155">
        <f t="shared" si="6355"/>
        <v>1</v>
      </c>
      <c r="CI374" s="156">
        <f t="shared" si="6355"/>
        <v>1.0000000000000002</v>
      </c>
      <c r="CJ374" s="155">
        <f t="shared" si="6355"/>
        <v>1</v>
      </c>
      <c r="CK374" s="156">
        <f t="shared" si="6355"/>
        <v>0.99999999999999989</v>
      </c>
    </row>
    <row r="375" spans="1:89" ht="14" thickTop="1" x14ac:dyDescent="0.15">
      <c r="A375" s="187"/>
    </row>
    <row r="377" spans="1:89" x14ac:dyDescent="0.15">
      <c r="A377" s="296">
        <f>+A346+1</f>
        <v>44087</v>
      </c>
      <c r="B377" s="296"/>
      <c r="C377" s="296"/>
      <c r="D377" s="296"/>
      <c r="BI377" s="301">
        <f>+BI346+1</f>
        <v>44087</v>
      </c>
      <c r="BJ377" s="301"/>
      <c r="BK377" s="301"/>
      <c r="BL377" s="301"/>
    </row>
    <row r="378" spans="1:89" ht="14" thickBot="1" x14ac:dyDescent="0.2">
      <c r="AE378" s="272" t="s">
        <v>84</v>
      </c>
    </row>
    <row r="379" spans="1:89" ht="15" thickTop="1" thickBot="1" x14ac:dyDescent="0.2">
      <c r="A379" s="292" t="s">
        <v>0</v>
      </c>
      <c r="B379" s="294" t="s">
        <v>1</v>
      </c>
      <c r="C379" s="295"/>
      <c r="D379" s="294" t="s">
        <v>2</v>
      </c>
      <c r="E379" s="295"/>
      <c r="F379" s="294" t="s">
        <v>3</v>
      </c>
      <c r="G379" s="295"/>
      <c r="H379" s="294" t="s">
        <v>4</v>
      </c>
      <c r="I379" s="295"/>
      <c r="J379" s="294" t="s">
        <v>5</v>
      </c>
      <c r="K379" s="295"/>
      <c r="L379" s="294" t="s">
        <v>6</v>
      </c>
      <c r="M379" s="295"/>
      <c r="N379" s="294" t="s">
        <v>7</v>
      </c>
      <c r="O379" s="295"/>
      <c r="P379" s="294" t="s">
        <v>8</v>
      </c>
      <c r="Q379" s="295"/>
      <c r="R379" s="294" t="s">
        <v>9</v>
      </c>
      <c r="S379" s="295"/>
      <c r="T379" s="294" t="s">
        <v>10</v>
      </c>
      <c r="U379" s="295"/>
      <c r="V379" s="294" t="s">
        <v>11</v>
      </c>
      <c r="W379" s="295"/>
      <c r="X379" s="294" t="s">
        <v>12</v>
      </c>
      <c r="Y379" s="295"/>
      <c r="Z379" s="297" t="s">
        <v>40</v>
      </c>
      <c r="AA379" s="298"/>
      <c r="AB379" s="299" t="s">
        <v>41</v>
      </c>
      <c r="AC379" s="300"/>
      <c r="AE379" s="292" t="s">
        <v>0</v>
      </c>
      <c r="AF379" s="294" t="s">
        <v>1</v>
      </c>
      <c r="AG379" s="295"/>
      <c r="AH379" s="294" t="s">
        <v>2</v>
      </c>
      <c r="AI379" s="295"/>
      <c r="AJ379" s="294" t="s">
        <v>3</v>
      </c>
      <c r="AK379" s="295"/>
      <c r="AL379" s="294" t="s">
        <v>4</v>
      </c>
      <c r="AM379" s="295"/>
      <c r="AN379" s="294" t="s">
        <v>5</v>
      </c>
      <c r="AO379" s="295"/>
      <c r="AP379" s="294" t="s">
        <v>6</v>
      </c>
      <c r="AQ379" s="295"/>
      <c r="AR379" s="294" t="s">
        <v>7</v>
      </c>
      <c r="AS379" s="295"/>
      <c r="AT379" s="294" t="s">
        <v>8</v>
      </c>
      <c r="AU379" s="295"/>
      <c r="AV379" s="294" t="s">
        <v>9</v>
      </c>
      <c r="AW379" s="295"/>
      <c r="AX379" s="294" t="s">
        <v>10</v>
      </c>
      <c r="AY379" s="295"/>
      <c r="AZ379" s="294" t="s">
        <v>11</v>
      </c>
      <c r="BA379" s="295"/>
      <c r="BB379" s="294" t="s">
        <v>12</v>
      </c>
      <c r="BC379" s="295"/>
      <c r="BD379" s="297" t="s">
        <v>40</v>
      </c>
      <c r="BE379" s="298"/>
      <c r="BF379" s="299" t="s">
        <v>41</v>
      </c>
      <c r="BG379" s="300"/>
      <c r="BI379" s="292" t="s">
        <v>0</v>
      </c>
      <c r="BJ379" s="294" t="s">
        <v>1</v>
      </c>
      <c r="BK379" s="295"/>
      <c r="BL379" s="294" t="s">
        <v>2</v>
      </c>
      <c r="BM379" s="295"/>
      <c r="BN379" s="294" t="s">
        <v>3</v>
      </c>
      <c r="BO379" s="295"/>
      <c r="BP379" s="294" t="s">
        <v>4</v>
      </c>
      <c r="BQ379" s="295"/>
      <c r="BR379" s="294" t="s">
        <v>5</v>
      </c>
      <c r="BS379" s="295"/>
      <c r="BT379" s="294" t="s">
        <v>6</v>
      </c>
      <c r="BU379" s="295"/>
      <c r="BV379" s="294" t="s">
        <v>7</v>
      </c>
      <c r="BW379" s="295"/>
      <c r="BX379" s="294" t="s">
        <v>8</v>
      </c>
      <c r="BY379" s="295"/>
      <c r="BZ379" s="294" t="s">
        <v>9</v>
      </c>
      <c r="CA379" s="295"/>
      <c r="CB379" s="294" t="s">
        <v>10</v>
      </c>
      <c r="CC379" s="295"/>
      <c r="CD379" s="294" t="s">
        <v>11</v>
      </c>
      <c r="CE379" s="295"/>
      <c r="CF379" s="294" t="s">
        <v>12</v>
      </c>
      <c r="CG379" s="295"/>
      <c r="CH379" s="297" t="s">
        <v>40</v>
      </c>
      <c r="CI379" s="298"/>
      <c r="CJ379" s="294" t="s">
        <v>41</v>
      </c>
      <c r="CK379" s="295"/>
    </row>
    <row r="380" spans="1:89" ht="15" thickTop="1" thickBot="1" x14ac:dyDescent="0.2">
      <c r="A380" s="293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3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3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4" thickTop="1" x14ac:dyDescent="0.15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258</v>
      </c>
      <c r="AG381" s="186">
        <f t="shared" ref="AG381:AV382" si="6356">SUMIF($A$9:$A$32,$AE381,C$381:C$404)</f>
        <v>166</v>
      </c>
      <c r="AH381" s="127">
        <f t="shared" si="6356"/>
        <v>142</v>
      </c>
      <c r="AI381" s="180">
        <f t="shared" si="6356"/>
        <v>118</v>
      </c>
      <c r="AJ381" s="126">
        <f t="shared" si="6356"/>
        <v>321</v>
      </c>
      <c r="AK381" s="128">
        <f t="shared" si="6356"/>
        <v>124</v>
      </c>
      <c r="AL381" s="127">
        <f t="shared" si="6356"/>
        <v>355</v>
      </c>
      <c r="AM381" s="180">
        <f t="shared" si="6356"/>
        <v>288</v>
      </c>
      <c r="AN381" s="126">
        <f t="shared" si="6356"/>
        <v>33</v>
      </c>
      <c r="AO381" s="128">
        <f t="shared" si="6356"/>
        <v>47</v>
      </c>
      <c r="AP381" s="127">
        <f t="shared" si="6356"/>
        <v>92</v>
      </c>
      <c r="AQ381" s="126">
        <f t="shared" si="6356"/>
        <v>209</v>
      </c>
      <c r="AR381" s="179">
        <f t="shared" si="6356"/>
        <v>291</v>
      </c>
      <c r="AS381" s="181">
        <f t="shared" si="6356"/>
        <v>320</v>
      </c>
      <c r="AT381" s="126">
        <f t="shared" si="6356"/>
        <v>216</v>
      </c>
      <c r="AU381" s="128">
        <f t="shared" si="6356"/>
        <v>125</v>
      </c>
      <c r="AV381" s="127">
        <f t="shared" si="6356"/>
        <v>247</v>
      </c>
      <c r="AW381" s="180">
        <f t="shared" ref="AW381:BE382" si="6357">SUMIF($A$9:$A$32,$AE381,S$381:S$404)</f>
        <v>142</v>
      </c>
      <c r="AX381" s="126">
        <f t="shared" si="6357"/>
        <v>35</v>
      </c>
      <c r="AY381" s="128">
        <f t="shared" si="6357"/>
        <v>25</v>
      </c>
      <c r="AZ381" s="127">
        <f t="shared" si="6357"/>
        <v>155</v>
      </c>
      <c r="BA381" s="180">
        <f t="shared" si="6357"/>
        <v>184</v>
      </c>
      <c r="BB381" s="126">
        <f t="shared" si="6357"/>
        <v>138</v>
      </c>
      <c r="BC381" s="128">
        <f t="shared" si="6357"/>
        <v>95</v>
      </c>
      <c r="BD381" s="184">
        <f t="shared" si="6357"/>
        <v>293</v>
      </c>
      <c r="BE381" s="185">
        <f t="shared" si="6357"/>
        <v>287</v>
      </c>
      <c r="BF381" s="170">
        <f>AF381+AH381+AJ381+AL381+AN381+AP381+AR381+AT381+AV381+AX381+AZ381+BB381+BD381</f>
        <v>2576</v>
      </c>
      <c r="BG381" s="171">
        <f>AG381+AI381+AK381+AM381+AO381+AQ381+AS381+AU381+AW381+AY381+BA381+BC381+BE381</f>
        <v>2130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15">
      <c r="A382" s="137" t="s">
        <v>17</v>
      </c>
      <c r="B382" s="189">
        <v>51</v>
      </c>
      <c r="C382" s="190">
        <v>0</v>
      </c>
      <c r="D382" s="191">
        <v>56</v>
      </c>
      <c r="E382" s="192">
        <v>3</v>
      </c>
      <c r="F382" s="189">
        <v>64</v>
      </c>
      <c r="G382" s="193">
        <v>1</v>
      </c>
      <c r="H382" s="191">
        <v>52</v>
      </c>
      <c r="I382" s="192">
        <v>15</v>
      </c>
      <c r="J382" s="189">
        <v>4</v>
      </c>
      <c r="K382" s="193">
        <v>4</v>
      </c>
      <c r="L382" s="191">
        <v>0</v>
      </c>
      <c r="M382" s="189">
        <v>11</v>
      </c>
      <c r="N382" s="194">
        <v>17</v>
      </c>
      <c r="O382" s="195">
        <v>21</v>
      </c>
      <c r="P382" s="189">
        <v>14</v>
      </c>
      <c r="Q382" s="193">
        <v>6</v>
      </c>
      <c r="R382" s="191">
        <v>4</v>
      </c>
      <c r="S382" s="192">
        <v>0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5">SUM(B382,D382,F382,H382,J382,L382,N382,P382,R382,T382,V382,X382,Z382)</f>
        <v>262</v>
      </c>
      <c r="AC382" s="173">
        <f t="shared" ref="AC382:AC404" si="6386">SUM(C382,E382,G382,I382,K382,M382,O382,Q382,S382,U382,W382,Y382,AA382)</f>
        <v>61</v>
      </c>
      <c r="AE382" s="277" t="str">
        <f>$AE$10</f>
        <v>08:00 - 08:59</v>
      </c>
      <c r="AF382" s="126">
        <f>SUMIF($A$9:$A$32,$AE382,B$381:B$404)</f>
        <v>370</v>
      </c>
      <c r="AG382" s="190">
        <f t="shared" si="6356"/>
        <v>370</v>
      </c>
      <c r="AH382" s="191">
        <f t="shared" si="6356"/>
        <v>210</v>
      </c>
      <c r="AI382" s="192">
        <f t="shared" si="6356"/>
        <v>187</v>
      </c>
      <c r="AJ382" s="278">
        <f t="shared" si="6356"/>
        <v>359</v>
      </c>
      <c r="AK382" s="193">
        <f t="shared" si="6356"/>
        <v>155</v>
      </c>
      <c r="AL382" s="191">
        <f t="shared" si="6356"/>
        <v>558</v>
      </c>
      <c r="AM382" s="192">
        <f t="shared" si="6356"/>
        <v>401</v>
      </c>
      <c r="AN382" s="278">
        <f t="shared" si="6356"/>
        <v>50</v>
      </c>
      <c r="AO382" s="193">
        <f t="shared" si="6356"/>
        <v>86</v>
      </c>
      <c r="AP382" s="191">
        <f t="shared" si="6356"/>
        <v>94</v>
      </c>
      <c r="AQ382" s="278">
        <f t="shared" si="6356"/>
        <v>288</v>
      </c>
      <c r="AR382" s="194">
        <f t="shared" si="6356"/>
        <v>348</v>
      </c>
      <c r="AS382" s="195">
        <f t="shared" si="6356"/>
        <v>440</v>
      </c>
      <c r="AT382" s="278">
        <f t="shared" si="6356"/>
        <v>221</v>
      </c>
      <c r="AU382" s="193">
        <f t="shared" si="6356"/>
        <v>140</v>
      </c>
      <c r="AV382" s="191">
        <f t="shared" si="6356"/>
        <v>340</v>
      </c>
      <c r="AW382" s="192">
        <f t="shared" si="6357"/>
        <v>222</v>
      </c>
      <c r="AX382" s="278">
        <f t="shared" si="6357"/>
        <v>41</v>
      </c>
      <c r="AY382" s="193">
        <f t="shared" si="6357"/>
        <v>21</v>
      </c>
      <c r="AZ382" s="191">
        <f t="shared" si="6357"/>
        <v>134</v>
      </c>
      <c r="BA382" s="192">
        <f t="shared" si="6357"/>
        <v>343</v>
      </c>
      <c r="BB382" s="278">
        <f t="shared" si="6357"/>
        <v>191</v>
      </c>
      <c r="BC382" s="193">
        <f t="shared" si="6357"/>
        <v>138</v>
      </c>
      <c r="BD382" s="191">
        <f t="shared" si="6357"/>
        <v>360</v>
      </c>
      <c r="BE382" s="278">
        <f t="shared" si="6357"/>
        <v>413</v>
      </c>
      <c r="BF382" s="172">
        <f>SUM(AF382,AH382,AJ382,AL382,AN382,AP382,AR382,AT382,AV382,AX382,AZ382,BB382,BD382)</f>
        <v>3276</v>
      </c>
      <c r="BG382" s="173">
        <f>SUM(AG382,AI382,AK382,AM382,AO382,AQ382,AS382,AU382,AW382,AY382,BA382,BC382,BE382)</f>
        <v>3204</v>
      </c>
      <c r="BI382" s="137" t="s">
        <v>17</v>
      </c>
      <c r="BJ382" s="129">
        <f>B382/B405</f>
        <v>1.174573929064947E-2</v>
      </c>
      <c r="BK382" s="130">
        <f t="shared" ref="BK382" si="6387">C382/C405</f>
        <v>0</v>
      </c>
      <c r="BL382" s="131">
        <f t="shared" ref="BL382" si="6388">D382/D405</f>
        <v>2.581834946980175E-2</v>
      </c>
      <c r="BM382" s="132">
        <f t="shared" ref="BM382" si="6389">E382/E405</f>
        <v>1.0830324909747292E-3</v>
      </c>
      <c r="BN382" s="129">
        <f t="shared" ref="BN382" si="6390">F382/F405</f>
        <v>1.4269788182831662E-2</v>
      </c>
      <c r="BO382" s="130">
        <f t="shared" ref="BO382" si="6391">G382/G405</f>
        <v>3.219575016097875E-4</v>
      </c>
      <c r="BP382" s="131">
        <f t="shared" ref="BP382" si="6392">H382/H405</f>
        <v>7.8632995614698314E-3</v>
      </c>
      <c r="BQ382" s="132">
        <f t="shared" ref="BQ382" si="6393">I382/I405</f>
        <v>2.4315124007132437E-3</v>
      </c>
      <c r="BR382" s="129">
        <f t="shared" ref="BR382" si="6394">J382/J405</f>
        <v>5.1546391752577319E-3</v>
      </c>
      <c r="BS382" s="130">
        <f t="shared" ref="BS382" si="6395">K382/K405</f>
        <v>5.2493438320209973E-3</v>
      </c>
      <c r="BT382" s="131">
        <f t="shared" ref="BT382" si="6396">L382/L405</f>
        <v>0</v>
      </c>
      <c r="BU382" s="129">
        <f t="shared" ref="BU382" si="6397">M382/M405</f>
        <v>4.3772383605252688E-3</v>
      </c>
      <c r="BV382" s="133">
        <f t="shared" ref="BV382" si="6398">N382/N405</f>
        <v>3.4040849018822589E-3</v>
      </c>
      <c r="BW382" s="134">
        <f t="shared" ref="BW382" si="6399">O382/O405</f>
        <v>4.1233064991164341E-3</v>
      </c>
      <c r="BX382" s="129">
        <f t="shared" ref="BX382" si="6400">P382/P405</f>
        <v>4.844290657439446E-3</v>
      </c>
      <c r="BY382" s="130">
        <f t="shared" ref="BY382" si="6401">Q382/Q405</f>
        <v>2.1037868162692847E-3</v>
      </c>
      <c r="BZ382" s="131">
        <f t="shared" ref="BZ382" si="6402">R382/R405</f>
        <v>1.0813733441470668E-3</v>
      </c>
      <c r="CA382" s="132">
        <f t="shared" ref="CA382" si="6403">S382/S405</f>
        <v>0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0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6.0051800407985518E-3</v>
      </c>
      <c r="CK382" s="136">
        <f t="shared" ref="CK382" si="6413">AC382/AC405</f>
        <v>1.4024278094537429E-3</v>
      </c>
    </row>
    <row r="383" spans="1:89" ht="14" thickBot="1" x14ac:dyDescent="0.2">
      <c r="A383" s="146" t="s">
        <v>18</v>
      </c>
      <c r="B383" s="196">
        <v>130</v>
      </c>
      <c r="C383" s="197">
        <v>0</v>
      </c>
      <c r="D383" s="198">
        <v>92</v>
      </c>
      <c r="E383" s="199">
        <v>2</v>
      </c>
      <c r="F383" s="196">
        <v>225</v>
      </c>
      <c r="G383" s="200">
        <v>6</v>
      </c>
      <c r="H383" s="198">
        <v>163</v>
      </c>
      <c r="I383" s="199">
        <v>56</v>
      </c>
      <c r="J383" s="196">
        <v>18</v>
      </c>
      <c r="K383" s="200">
        <v>28</v>
      </c>
      <c r="L383" s="198">
        <v>29</v>
      </c>
      <c r="M383" s="196">
        <v>74</v>
      </c>
      <c r="N383" s="201">
        <v>152</v>
      </c>
      <c r="O383" s="202">
        <v>124</v>
      </c>
      <c r="P383" s="196">
        <v>75</v>
      </c>
      <c r="Q383" s="200">
        <v>80</v>
      </c>
      <c r="R383" s="198">
        <v>81</v>
      </c>
      <c r="S383" s="199">
        <v>77</v>
      </c>
      <c r="T383" s="196">
        <v>13</v>
      </c>
      <c r="U383" s="200">
        <v>20</v>
      </c>
      <c r="V383" s="198">
        <v>56</v>
      </c>
      <c r="W383" s="199">
        <v>91</v>
      </c>
      <c r="X383" s="196">
        <v>113</v>
      </c>
      <c r="Y383" s="200">
        <v>60</v>
      </c>
      <c r="Z383" s="198">
        <v>181</v>
      </c>
      <c r="AA383" s="196">
        <v>112</v>
      </c>
      <c r="AB383" s="172">
        <f t="shared" si="6385"/>
        <v>1328</v>
      </c>
      <c r="AC383" s="173">
        <f t="shared" si="6386"/>
        <v>730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2.9940119760479042E-2</v>
      </c>
      <c r="BK383" s="130">
        <f t="shared" ref="BK383" si="6414">C383/C405</f>
        <v>0</v>
      </c>
      <c r="BL383" s="131">
        <f t="shared" ref="BL383" si="6415">D383/D405</f>
        <v>4.2415859843245737E-2</v>
      </c>
      <c r="BM383" s="132">
        <f t="shared" ref="BM383" si="6416">E383/E405</f>
        <v>7.2202166064981946E-4</v>
      </c>
      <c r="BN383" s="129">
        <f t="shared" ref="BN383" si="6417">F383/F405</f>
        <v>5.016722408026756E-2</v>
      </c>
      <c r="BO383" s="130">
        <f t="shared" ref="BO383" si="6418">G383/G405</f>
        <v>1.9317450096587251E-3</v>
      </c>
      <c r="BP383" s="131">
        <f t="shared" ref="BP383" si="6419">H383/H405</f>
        <v>2.4648419779222743E-2</v>
      </c>
      <c r="BQ383" s="132">
        <f t="shared" ref="BQ383" si="6420">I383/I405</f>
        <v>9.0776462959961095E-3</v>
      </c>
      <c r="BR383" s="129">
        <f t="shared" ref="BR383" si="6421">J383/J405</f>
        <v>2.3195876288659795E-2</v>
      </c>
      <c r="BS383" s="130">
        <f t="shared" ref="BS383" si="6422">K383/K405</f>
        <v>3.6745406824146981E-2</v>
      </c>
      <c r="BT383" s="131">
        <f t="shared" ref="BT383" si="6423">L383/L405</f>
        <v>1.1609287429943955E-2</v>
      </c>
      <c r="BU383" s="129">
        <f t="shared" ref="BU383" si="6424">M383/M405</f>
        <v>2.9446876243533624E-2</v>
      </c>
      <c r="BV383" s="133">
        <f t="shared" ref="BV383" si="6425">N383/N405</f>
        <v>3.0436523828594315E-2</v>
      </c>
      <c r="BW383" s="134">
        <f t="shared" ref="BW383" si="6426">O383/O405</f>
        <v>2.4347143137639898E-2</v>
      </c>
      <c r="BX383" s="129">
        <f t="shared" ref="BX383" si="6427">P383/P405</f>
        <v>2.5951557093425604E-2</v>
      </c>
      <c r="BY383" s="130">
        <f t="shared" ref="BY383" si="6428">Q383/Q405</f>
        <v>2.8050490883590462E-2</v>
      </c>
      <c r="BZ383" s="131">
        <f t="shared" ref="BZ383" si="6429">R383/R405</f>
        <v>2.1897810218978103E-2</v>
      </c>
      <c r="CA383" s="132">
        <f t="shared" ref="CA383" si="6430">S383/S405</f>
        <v>1.9845360824742267E-2</v>
      </c>
      <c r="CB383" s="129">
        <f t="shared" ref="CB383" si="6431">T383/T405</f>
        <v>3.2338308457711441E-2</v>
      </c>
      <c r="CC383" s="130">
        <f t="shared" ref="CC383" si="6432">U383/U405</f>
        <v>5.0125313283208017E-2</v>
      </c>
      <c r="CD383" s="131">
        <f t="shared" ref="CD383" si="6433">V383/V405</f>
        <v>1.6142980686076679E-2</v>
      </c>
      <c r="CE383" s="132">
        <f t="shared" ref="CE383" si="6434">W383/W405</f>
        <v>2.5612158739093723E-2</v>
      </c>
      <c r="CF383" s="129">
        <f t="shared" ref="CF383" si="6435">X383/X405</f>
        <v>5.5419323197645906E-2</v>
      </c>
      <c r="CG383" s="130">
        <f t="shared" ref="CG383" si="6436">Y383/Y405</f>
        <v>3.8461538461538464E-2</v>
      </c>
      <c r="CH383" s="131">
        <f t="shared" ref="CH383" si="6437">Z383/Z405</f>
        <v>3.4456501047020749E-2</v>
      </c>
      <c r="CI383" s="129">
        <f t="shared" ref="CI383" si="6438">AA383/AA405</f>
        <v>1.765725997162226E-2</v>
      </c>
      <c r="CJ383" s="135">
        <f t="shared" ref="CJ383" si="6439">AB383/AB405</f>
        <v>3.0438469825116322E-2</v>
      </c>
      <c r="CK383" s="136">
        <f t="shared" ref="CK383" si="6440">AC383/AC405</f>
        <v>1.6783152473790693E-2</v>
      </c>
    </row>
    <row r="384" spans="1:89" ht="15" thickTop="1" thickBot="1" x14ac:dyDescent="0.2">
      <c r="A384" s="137" t="s">
        <v>19</v>
      </c>
      <c r="B384" s="189">
        <v>182</v>
      </c>
      <c r="C384" s="190">
        <v>112</v>
      </c>
      <c r="D384" s="191">
        <v>146</v>
      </c>
      <c r="E384" s="192">
        <v>128</v>
      </c>
      <c r="F384" s="189">
        <v>257</v>
      </c>
      <c r="G384" s="193">
        <v>196</v>
      </c>
      <c r="H384" s="191">
        <v>256</v>
      </c>
      <c r="I384" s="192">
        <v>295</v>
      </c>
      <c r="J384" s="189">
        <v>24</v>
      </c>
      <c r="K384" s="193">
        <v>46</v>
      </c>
      <c r="L384" s="191">
        <v>81</v>
      </c>
      <c r="M384" s="189">
        <v>126</v>
      </c>
      <c r="N384" s="194">
        <v>220</v>
      </c>
      <c r="O384" s="195">
        <v>234</v>
      </c>
      <c r="P384" s="189">
        <v>173</v>
      </c>
      <c r="Q384" s="193">
        <v>124</v>
      </c>
      <c r="R384" s="191">
        <v>179</v>
      </c>
      <c r="S384" s="192">
        <v>143</v>
      </c>
      <c r="T384" s="189">
        <v>40</v>
      </c>
      <c r="U384" s="193">
        <v>42</v>
      </c>
      <c r="V384" s="191">
        <v>103</v>
      </c>
      <c r="W384" s="192">
        <v>154</v>
      </c>
      <c r="X384" s="189">
        <v>148</v>
      </c>
      <c r="Y384" s="193">
        <v>82</v>
      </c>
      <c r="Z384" s="191">
        <v>258</v>
      </c>
      <c r="AA384" s="189">
        <v>221</v>
      </c>
      <c r="AB384" s="172">
        <f t="shared" si="6385"/>
        <v>2067</v>
      </c>
      <c r="AC384" s="173">
        <f t="shared" si="6386"/>
        <v>1903</v>
      </c>
      <c r="AE384" s="269" t="s">
        <v>13</v>
      </c>
      <c r="AF384" s="20">
        <f t="shared" ref="AF384:BG384" si="6441">SUM(AF381:AF383)</f>
        <v>628</v>
      </c>
      <c r="AG384" s="21">
        <f t="shared" si="6441"/>
        <v>536</v>
      </c>
      <c r="AH384" s="20">
        <f t="shared" si="6441"/>
        <v>352</v>
      </c>
      <c r="AI384" s="21">
        <f t="shared" si="6441"/>
        <v>305</v>
      </c>
      <c r="AJ384" s="20">
        <f t="shared" si="6441"/>
        <v>680</v>
      </c>
      <c r="AK384" s="21">
        <f t="shared" si="6441"/>
        <v>279</v>
      </c>
      <c r="AL384" s="20">
        <f t="shared" si="6441"/>
        <v>913</v>
      </c>
      <c r="AM384" s="21">
        <f t="shared" si="6441"/>
        <v>689</v>
      </c>
      <c r="AN384" s="20">
        <f t="shared" si="6441"/>
        <v>83</v>
      </c>
      <c r="AO384" s="21">
        <f t="shared" si="6441"/>
        <v>133</v>
      </c>
      <c r="AP384" s="20">
        <f t="shared" si="6441"/>
        <v>186</v>
      </c>
      <c r="AQ384" s="21">
        <f t="shared" si="6441"/>
        <v>497</v>
      </c>
      <c r="AR384" s="20">
        <f t="shared" si="6441"/>
        <v>639</v>
      </c>
      <c r="AS384" s="21">
        <f t="shared" si="6441"/>
        <v>760</v>
      </c>
      <c r="AT384" s="20">
        <f t="shared" si="6441"/>
        <v>437</v>
      </c>
      <c r="AU384" s="21">
        <f t="shared" si="6441"/>
        <v>265</v>
      </c>
      <c r="AV384" s="20">
        <f t="shared" si="6441"/>
        <v>587</v>
      </c>
      <c r="AW384" s="21">
        <f t="shared" si="6441"/>
        <v>364</v>
      </c>
      <c r="AX384" s="20">
        <f t="shared" si="6441"/>
        <v>76</v>
      </c>
      <c r="AY384" s="21">
        <f t="shared" si="6441"/>
        <v>46</v>
      </c>
      <c r="AZ384" s="20">
        <f t="shared" si="6441"/>
        <v>289</v>
      </c>
      <c r="BA384" s="21">
        <f t="shared" si="6441"/>
        <v>527</v>
      </c>
      <c r="BB384" s="20">
        <f t="shared" si="6441"/>
        <v>329</v>
      </c>
      <c r="BC384" s="21">
        <f t="shared" si="6441"/>
        <v>233</v>
      </c>
      <c r="BD384" s="20">
        <f t="shared" si="6441"/>
        <v>653</v>
      </c>
      <c r="BE384" s="21">
        <f t="shared" si="6441"/>
        <v>700</v>
      </c>
      <c r="BF384" s="174">
        <f t="shared" si="6441"/>
        <v>5852</v>
      </c>
      <c r="BG384" s="175">
        <f t="shared" si="6441"/>
        <v>5334</v>
      </c>
      <c r="BI384" s="137" t="s">
        <v>19</v>
      </c>
      <c r="BJ384" s="129">
        <f>B384/B405</f>
        <v>4.1916167664670656E-2</v>
      </c>
      <c r="BK384" s="130">
        <f t="shared" ref="BK384" si="6442">C384/C405</f>
        <v>2.491103202846975E-2</v>
      </c>
      <c r="BL384" s="131">
        <f t="shared" ref="BL384" si="6443">D384/D405</f>
        <v>6.7312125403411707E-2</v>
      </c>
      <c r="BM384" s="132">
        <f t="shared" ref="BM384" si="6444">E384/E405</f>
        <v>4.6209386281588445E-2</v>
      </c>
      <c r="BN384" s="129">
        <f t="shared" ref="BN384" si="6445">F384/F405</f>
        <v>5.7302118171683389E-2</v>
      </c>
      <c r="BO384" s="130">
        <f t="shared" ref="BO384" si="6446">G384/G405</f>
        <v>6.3103670315518348E-2</v>
      </c>
      <c r="BP384" s="131">
        <f t="shared" ref="BP384" si="6447">H384/H405</f>
        <v>3.871162861031302E-2</v>
      </c>
      <c r="BQ384" s="132">
        <f t="shared" ref="BQ384" si="6448">I384/I405</f>
        <v>4.7819743880693794E-2</v>
      </c>
      <c r="BR384" s="129">
        <f t="shared" ref="BR384" si="6449">J384/J405</f>
        <v>3.0927835051546393E-2</v>
      </c>
      <c r="BS384" s="130">
        <f t="shared" ref="BS384" si="6450">K384/K405</f>
        <v>6.0367454068241469E-2</v>
      </c>
      <c r="BT384" s="131">
        <f t="shared" ref="BT384" si="6451">L384/L405</f>
        <v>3.2425940752602078E-2</v>
      </c>
      <c r="BU384" s="129">
        <f t="shared" ref="BU384" si="6452">M384/M405</f>
        <v>5.0139275766016712E-2</v>
      </c>
      <c r="BV384" s="133">
        <f t="shared" ref="BV384" si="6453">N384/N405</f>
        <v>4.405286343612335E-2</v>
      </c>
      <c r="BW384" s="134">
        <f t="shared" ref="BW384" si="6454">O384/O405</f>
        <v>4.5945415275868838E-2</v>
      </c>
      <c r="BX384" s="129">
        <f t="shared" ref="BX384" si="6455">P384/P405</f>
        <v>5.9861591695501731E-2</v>
      </c>
      <c r="BY384" s="130">
        <f t="shared" ref="BY384" si="6456">Q384/Q405</f>
        <v>4.3478260869565216E-2</v>
      </c>
      <c r="BZ384" s="131">
        <f t="shared" ref="BZ384" si="6457">R384/R405</f>
        <v>4.8391457150581241E-2</v>
      </c>
      <c r="CA384" s="132">
        <f t="shared" ref="CA384" si="6458">S384/S405</f>
        <v>3.6855670103092784E-2</v>
      </c>
      <c r="CB384" s="129">
        <f t="shared" ref="CB384" si="6459">T384/T405</f>
        <v>9.950248756218906E-2</v>
      </c>
      <c r="CC384" s="130">
        <f t="shared" ref="CC384" si="6460">U384/U405</f>
        <v>0.10526315789473684</v>
      </c>
      <c r="CD384" s="131">
        <f t="shared" ref="CD384" si="6461">V384/V405</f>
        <v>2.9691553761891035E-2</v>
      </c>
      <c r="CE384" s="132">
        <f t="shared" ref="CE384" si="6462">W384/W405</f>
        <v>4.3343653250773995E-2</v>
      </c>
      <c r="CF384" s="129">
        <f t="shared" ref="CF384" si="6463">X384/X405</f>
        <v>7.2584600294261892E-2</v>
      </c>
      <c r="CG384" s="130">
        <f t="shared" ref="CG384" si="6464">Y384/Y405</f>
        <v>5.2564102564102565E-2</v>
      </c>
      <c r="CH384" s="131">
        <f t="shared" ref="CH384" si="6465">Z384/Z405</f>
        <v>4.9114791547687033E-2</v>
      </c>
      <c r="CI384" s="129">
        <f t="shared" ref="CI384" si="6466">AA384/AA405</f>
        <v>3.4841557622576069E-2</v>
      </c>
      <c r="CJ384" s="135">
        <f t="shared" ref="CJ384" si="6467">AB384/AB405</f>
        <v>4.7376744825689335E-2</v>
      </c>
      <c r="CK384" s="136">
        <f t="shared" ref="CK384" si="6468">AC384/AC405</f>
        <v>4.3751149530991358E-2</v>
      </c>
    </row>
    <row r="385" spans="1:89" ht="14" thickTop="1" x14ac:dyDescent="0.15">
      <c r="A385" s="146" t="s">
        <v>20</v>
      </c>
      <c r="B385" s="196">
        <v>258</v>
      </c>
      <c r="C385" s="197">
        <v>166</v>
      </c>
      <c r="D385" s="198">
        <v>142</v>
      </c>
      <c r="E385" s="199">
        <v>118</v>
      </c>
      <c r="F385" s="196">
        <v>321</v>
      </c>
      <c r="G385" s="200">
        <v>124</v>
      </c>
      <c r="H385" s="198">
        <v>355</v>
      </c>
      <c r="I385" s="199">
        <v>288</v>
      </c>
      <c r="J385" s="196">
        <v>33</v>
      </c>
      <c r="K385" s="200">
        <v>47</v>
      </c>
      <c r="L385" s="198">
        <v>92</v>
      </c>
      <c r="M385" s="196">
        <v>209</v>
      </c>
      <c r="N385" s="201">
        <v>291</v>
      </c>
      <c r="O385" s="202">
        <v>320</v>
      </c>
      <c r="P385" s="196">
        <v>216</v>
      </c>
      <c r="Q385" s="200">
        <v>125</v>
      </c>
      <c r="R385" s="198">
        <v>247</v>
      </c>
      <c r="S385" s="199">
        <v>142</v>
      </c>
      <c r="T385" s="196">
        <v>35</v>
      </c>
      <c r="U385" s="200">
        <v>25</v>
      </c>
      <c r="V385" s="198">
        <v>155</v>
      </c>
      <c r="W385" s="199">
        <v>184</v>
      </c>
      <c r="X385" s="196">
        <v>138</v>
      </c>
      <c r="Y385" s="200">
        <v>95</v>
      </c>
      <c r="Z385" s="198">
        <v>293</v>
      </c>
      <c r="AA385" s="196">
        <v>287</v>
      </c>
      <c r="AB385" s="172">
        <f t="shared" si="6385"/>
        <v>2576</v>
      </c>
      <c r="AC385" s="173">
        <f t="shared" si="6386"/>
        <v>2130</v>
      </c>
      <c r="BI385" s="146" t="s">
        <v>20</v>
      </c>
      <c r="BJ385" s="129">
        <f>B385/B405</f>
        <v>5.9419622293873792E-2</v>
      </c>
      <c r="BK385" s="130">
        <f t="shared" ref="BK385" si="6469">C385/C405</f>
        <v>3.692170818505338E-2</v>
      </c>
      <c r="BL385" s="131">
        <f t="shared" ref="BL385" si="6470">D385/D405</f>
        <v>6.546795758414016E-2</v>
      </c>
      <c r="BM385" s="132">
        <f t="shared" ref="BM385" si="6471">E385/E405</f>
        <v>4.2599277978339352E-2</v>
      </c>
      <c r="BN385" s="129">
        <f t="shared" ref="BN385" si="6472">F385/F405</f>
        <v>7.1571906354515047E-2</v>
      </c>
      <c r="BO385" s="130">
        <f t="shared" ref="BO385" si="6473">G385/G405</f>
        <v>3.9922730199613649E-2</v>
      </c>
      <c r="BP385" s="131">
        <f t="shared" ref="BP385" si="6474">H385/H405</f>
        <v>5.3682141236957505E-2</v>
      </c>
      <c r="BQ385" s="132">
        <f t="shared" ref="BQ385" si="6475">I385/I405</f>
        <v>4.668503809369428E-2</v>
      </c>
      <c r="BR385" s="129">
        <f t="shared" ref="BR385" si="6476">J385/J405</f>
        <v>4.252577319587629E-2</v>
      </c>
      <c r="BS385" s="130">
        <f t="shared" ref="BS385" si="6477">K385/K405</f>
        <v>6.1679790026246718E-2</v>
      </c>
      <c r="BT385" s="131">
        <f t="shared" ref="BT385" si="6478">L385/L405</f>
        <v>3.6829463570856688E-2</v>
      </c>
      <c r="BU385" s="129">
        <f t="shared" ref="BU385" si="6479">M385/M405</f>
        <v>8.3167528849980105E-2</v>
      </c>
      <c r="BV385" s="133">
        <f t="shared" ref="BV385" si="6480">N385/N405</f>
        <v>5.826992390869043E-2</v>
      </c>
      <c r="BW385" s="134">
        <f t="shared" ref="BW385" si="6481">O385/O405</f>
        <v>6.2831337129393289E-2</v>
      </c>
      <c r="BX385" s="129">
        <f t="shared" ref="BX385" si="6482">P385/P405</f>
        <v>7.4740484429065737E-2</v>
      </c>
      <c r="BY385" s="130">
        <f t="shared" ref="BY385" si="6483">Q385/Q405</f>
        <v>4.3828892005610097E-2</v>
      </c>
      <c r="BZ385" s="131">
        <f t="shared" ref="BZ385" si="6484">R385/R405</f>
        <v>6.6774804001081378E-2</v>
      </c>
      <c r="CA385" s="132">
        <f t="shared" ref="CA385" si="6485">S385/S405</f>
        <v>3.6597938144329899E-2</v>
      </c>
      <c r="CB385" s="129">
        <f t="shared" ref="CB385" si="6486">T385/T405</f>
        <v>8.7064676616915429E-2</v>
      </c>
      <c r="CC385" s="130">
        <f t="shared" ref="CC385" si="6487">U385/U405</f>
        <v>6.2656641604010022E-2</v>
      </c>
      <c r="CD385" s="131">
        <f t="shared" ref="CD385" si="6488">V385/V405</f>
        <v>4.4681464398962235E-2</v>
      </c>
      <c r="CE385" s="132">
        <f t="shared" ref="CE385" si="6489">W385/W405</f>
        <v>5.1787222065859839E-2</v>
      </c>
      <c r="CF385" s="129">
        <f t="shared" ref="CF385" si="6490">X385/X405</f>
        <v>6.7680235409514469E-2</v>
      </c>
      <c r="CG385" s="130">
        <f t="shared" ref="CG385" si="6491">Y385/Y405</f>
        <v>6.0897435897435896E-2</v>
      </c>
      <c r="CH385" s="131">
        <f t="shared" ref="CH385" si="6492">Z385/Z405</f>
        <v>5.5777650866171709E-2</v>
      </c>
      <c r="CI385" s="129">
        <f t="shared" ref="CI385" si="6493">AA385/AA405</f>
        <v>4.5246728677282043E-2</v>
      </c>
      <c r="CJ385" s="135">
        <f t="shared" ref="CJ385" si="6494">AB385/AB405</f>
        <v>5.9043296889683468E-2</v>
      </c>
      <c r="CK385" s="136">
        <f t="shared" ref="CK385" si="6495">AC385/AC405</f>
        <v>4.8970020231745445E-2</v>
      </c>
    </row>
    <row r="386" spans="1:89" ht="14" thickBot="1" x14ac:dyDescent="0.2">
      <c r="A386" s="137" t="s">
        <v>21</v>
      </c>
      <c r="B386" s="189">
        <v>370</v>
      </c>
      <c r="C386" s="190">
        <v>370</v>
      </c>
      <c r="D386" s="191">
        <v>210</v>
      </c>
      <c r="E386" s="192">
        <v>187</v>
      </c>
      <c r="F386" s="189">
        <v>359</v>
      </c>
      <c r="G386" s="193">
        <v>155</v>
      </c>
      <c r="H386" s="191">
        <v>558</v>
      </c>
      <c r="I386" s="192">
        <v>401</v>
      </c>
      <c r="J386" s="189">
        <v>50</v>
      </c>
      <c r="K386" s="193">
        <v>86</v>
      </c>
      <c r="L386" s="191">
        <v>94</v>
      </c>
      <c r="M386" s="189">
        <v>288</v>
      </c>
      <c r="N386" s="194">
        <v>348</v>
      </c>
      <c r="O386" s="195">
        <v>440</v>
      </c>
      <c r="P386" s="189">
        <v>221</v>
      </c>
      <c r="Q386" s="193">
        <v>140</v>
      </c>
      <c r="R386" s="191">
        <v>340</v>
      </c>
      <c r="S386" s="192">
        <v>222</v>
      </c>
      <c r="T386" s="189">
        <v>41</v>
      </c>
      <c r="U386" s="193">
        <v>21</v>
      </c>
      <c r="V386" s="191">
        <v>134</v>
      </c>
      <c r="W386" s="192">
        <v>343</v>
      </c>
      <c r="X386" s="189">
        <v>191</v>
      </c>
      <c r="Y386" s="193">
        <v>138</v>
      </c>
      <c r="Z386" s="191">
        <v>360</v>
      </c>
      <c r="AA386" s="189">
        <v>413</v>
      </c>
      <c r="AB386" s="172">
        <f t="shared" si="6385"/>
        <v>3276</v>
      </c>
      <c r="AC386" s="173">
        <f t="shared" si="6386"/>
        <v>3204</v>
      </c>
      <c r="AE386" s="272" t="s">
        <v>85</v>
      </c>
      <c r="BI386" s="137" t="s">
        <v>21</v>
      </c>
      <c r="BJ386" s="129">
        <f>B386/B405</f>
        <v>8.5214187010594203E-2</v>
      </c>
      <c r="BK386" s="130">
        <f t="shared" ref="BK386" si="6496">C386/C405</f>
        <v>8.2295373665480426E-2</v>
      </c>
      <c r="BL386" s="131">
        <f t="shared" ref="BL386" si="6497">D386/D405</f>
        <v>9.6818810511756573E-2</v>
      </c>
      <c r="BM386" s="132">
        <f t="shared" ref="BM386" si="6498">E386/E405</f>
        <v>6.7509025270758125E-2</v>
      </c>
      <c r="BN386" s="129">
        <f t="shared" ref="BN386" si="6499">F386/F405</f>
        <v>8.0044593088071353E-2</v>
      </c>
      <c r="BO386" s="130">
        <f t="shared" ref="BO386" si="6500">G386/G405</f>
        <v>4.9903412749517061E-2</v>
      </c>
      <c r="BP386" s="131">
        <f t="shared" ref="BP386" si="6501">H386/H405</f>
        <v>8.4379252986541656E-2</v>
      </c>
      <c r="BQ386" s="132">
        <f t="shared" ref="BQ386" si="6502">I386/I405</f>
        <v>6.5002431512400718E-2</v>
      </c>
      <c r="BR386" s="129">
        <f t="shared" ref="BR386" si="6503">J386/J405</f>
        <v>6.4432989690721643E-2</v>
      </c>
      <c r="BS386" s="130">
        <f t="shared" ref="BS386" si="6504">K386/K405</f>
        <v>0.11286089238845144</v>
      </c>
      <c r="BT386" s="131">
        <f t="shared" ref="BT386" si="6505">L386/L405</f>
        <v>3.7630104083266613E-2</v>
      </c>
      <c r="BU386" s="129">
        <f t="shared" ref="BU386" si="6506">M386/M405</f>
        <v>0.11460405889375248</v>
      </c>
      <c r="BV386" s="133">
        <f t="shared" ref="BV386" si="6507">N386/N405</f>
        <v>6.9683620344413291E-2</v>
      </c>
      <c r="BW386" s="134">
        <f t="shared" ref="BW386" si="6508">O386/O405</f>
        <v>8.6393088552915762E-2</v>
      </c>
      <c r="BX386" s="129">
        <f t="shared" ref="BX386" si="6509">P386/P405</f>
        <v>7.6470588235294124E-2</v>
      </c>
      <c r="BY386" s="130">
        <f t="shared" ref="BY386" si="6510">Q386/Q405</f>
        <v>4.9088359046283309E-2</v>
      </c>
      <c r="BZ386" s="131">
        <f t="shared" ref="BZ386" si="6511">R386/R405</f>
        <v>9.1916734252500673E-2</v>
      </c>
      <c r="CA386" s="132">
        <f t="shared" ref="CA386" si="6512">S386/S405</f>
        <v>5.7216494845360823E-2</v>
      </c>
      <c r="CB386" s="129">
        <f t="shared" ref="CB386" si="6513">T386/T405</f>
        <v>0.10199004975124377</v>
      </c>
      <c r="CC386" s="130">
        <f t="shared" ref="CC386" si="6514">U386/U405</f>
        <v>5.2631578947368418E-2</v>
      </c>
      <c r="CD386" s="131">
        <f t="shared" ref="CD386" si="6515">V386/V405</f>
        <v>3.8627846641683485E-2</v>
      </c>
      <c r="CE386" s="132">
        <f t="shared" ref="CE386" si="6516">W386/W405</f>
        <v>9.6538136785814799E-2</v>
      </c>
      <c r="CF386" s="129">
        <f t="shared" ref="CF386" si="6517">X386/X405</f>
        <v>9.3673369298675827E-2</v>
      </c>
      <c r="CG386" s="130">
        <f t="shared" ref="CG386" si="6518">Y386/Y405</f>
        <v>8.8461538461538466E-2</v>
      </c>
      <c r="CH386" s="131">
        <f t="shared" ref="CH386" si="6519">Z386/Z405</f>
        <v>6.8532267275842371E-2</v>
      </c>
      <c r="CI386" s="129">
        <f t="shared" ref="CI386" si="6520">AA386/AA405</f>
        <v>6.5111146145357082E-2</v>
      </c>
      <c r="CJ386" s="135">
        <f t="shared" ref="CJ386" si="6521">AB386/AB405</f>
        <v>7.5087671044488755E-2</v>
      </c>
      <c r="CK386" s="136">
        <f t="shared" ref="CK386" si="6522">AC386/AC405</f>
        <v>7.3661945926062164E-2</v>
      </c>
    </row>
    <row r="387" spans="1:89" ht="15" thickTop="1" thickBot="1" x14ac:dyDescent="0.2">
      <c r="A387" s="146" t="s">
        <v>22</v>
      </c>
      <c r="B387" s="196">
        <v>320</v>
      </c>
      <c r="C387" s="197">
        <v>396</v>
      </c>
      <c r="D387" s="198">
        <v>246</v>
      </c>
      <c r="E387" s="199">
        <v>145</v>
      </c>
      <c r="F387" s="196">
        <v>436</v>
      </c>
      <c r="G387" s="200">
        <v>125</v>
      </c>
      <c r="H387" s="198">
        <v>541</v>
      </c>
      <c r="I387" s="199">
        <v>481</v>
      </c>
      <c r="J387" s="196">
        <v>57</v>
      </c>
      <c r="K387" s="200">
        <v>97</v>
      </c>
      <c r="L387" s="198">
        <v>77</v>
      </c>
      <c r="M387" s="196">
        <v>350</v>
      </c>
      <c r="N387" s="201">
        <v>323</v>
      </c>
      <c r="O387" s="202">
        <v>562</v>
      </c>
      <c r="P387" s="196">
        <v>267</v>
      </c>
      <c r="Q387" s="200">
        <v>192</v>
      </c>
      <c r="R387" s="198">
        <v>358</v>
      </c>
      <c r="S387" s="199">
        <v>225</v>
      </c>
      <c r="T387" s="196">
        <v>29</v>
      </c>
      <c r="U387" s="200">
        <v>15</v>
      </c>
      <c r="V387" s="198">
        <v>164</v>
      </c>
      <c r="W387" s="199">
        <v>403</v>
      </c>
      <c r="X387" s="196">
        <v>165</v>
      </c>
      <c r="Y387" s="200">
        <v>96</v>
      </c>
      <c r="Z387" s="198">
        <v>356</v>
      </c>
      <c r="AA387" s="196">
        <v>486</v>
      </c>
      <c r="AB387" s="172">
        <f t="shared" si="6385"/>
        <v>3339</v>
      </c>
      <c r="AC387" s="173">
        <f t="shared" si="6386"/>
        <v>3573</v>
      </c>
      <c r="AE387" s="292" t="s">
        <v>0</v>
      </c>
      <c r="AF387" s="294" t="s">
        <v>1</v>
      </c>
      <c r="AG387" s="295"/>
      <c r="AH387" s="294" t="s">
        <v>2</v>
      </c>
      <c r="AI387" s="295"/>
      <c r="AJ387" s="294" t="s">
        <v>3</v>
      </c>
      <c r="AK387" s="295"/>
      <c r="AL387" s="294" t="s">
        <v>4</v>
      </c>
      <c r="AM387" s="295"/>
      <c r="AN387" s="294" t="s">
        <v>5</v>
      </c>
      <c r="AO387" s="295"/>
      <c r="AP387" s="294" t="s">
        <v>6</v>
      </c>
      <c r="AQ387" s="295"/>
      <c r="AR387" s="294" t="s">
        <v>7</v>
      </c>
      <c r="AS387" s="295"/>
      <c r="AT387" s="294" t="s">
        <v>8</v>
      </c>
      <c r="AU387" s="295"/>
      <c r="AV387" s="294" t="s">
        <v>9</v>
      </c>
      <c r="AW387" s="295"/>
      <c r="AX387" s="294" t="s">
        <v>10</v>
      </c>
      <c r="AY387" s="295"/>
      <c r="AZ387" s="294" t="s">
        <v>11</v>
      </c>
      <c r="BA387" s="295"/>
      <c r="BB387" s="294" t="s">
        <v>12</v>
      </c>
      <c r="BC387" s="295"/>
      <c r="BD387" s="297" t="s">
        <v>40</v>
      </c>
      <c r="BE387" s="298"/>
      <c r="BF387" s="299" t="s">
        <v>41</v>
      </c>
      <c r="BG387" s="300"/>
      <c r="BI387" s="146" t="s">
        <v>22</v>
      </c>
      <c r="BJ387" s="129">
        <f>B387/B405</f>
        <v>7.3698756333486867E-2</v>
      </c>
      <c r="BK387" s="130">
        <f t="shared" ref="BK387" si="6523">C387/C405</f>
        <v>8.8078291814946613E-2</v>
      </c>
      <c r="BL387" s="131">
        <f t="shared" ref="BL387" si="6524">D387/D405</f>
        <v>0.11341632088520055</v>
      </c>
      <c r="BM387" s="132">
        <f t="shared" ref="BM387" si="6525">E387/E405</f>
        <v>5.2346570397111915E-2</v>
      </c>
      <c r="BN387" s="129">
        <f t="shared" ref="BN387" si="6526">F387/F405</f>
        <v>9.7212931995540694E-2</v>
      </c>
      <c r="BO387" s="130">
        <f t="shared" ref="BO387" si="6527">G387/G405</f>
        <v>4.0244687701223442E-2</v>
      </c>
      <c r="BP387" s="131">
        <f t="shared" ref="BP387" si="6528">H387/H405</f>
        <v>8.1808558899138059E-2</v>
      </c>
      <c r="BQ387" s="132">
        <f t="shared" ref="BQ387" si="6529">I387/I405</f>
        <v>7.7970497649538006E-2</v>
      </c>
      <c r="BR387" s="129">
        <f t="shared" ref="BR387" si="6530">J387/J405</f>
        <v>7.3453608247422683E-2</v>
      </c>
      <c r="BS387" s="130">
        <f t="shared" ref="BS387" si="6531">K387/K405</f>
        <v>0.12729658792650919</v>
      </c>
      <c r="BT387" s="131">
        <f t="shared" ref="BT387" si="6532">L387/L405</f>
        <v>3.0824659727782224E-2</v>
      </c>
      <c r="BU387" s="129">
        <f t="shared" ref="BU387" si="6533">M387/M405</f>
        <v>0.1392757660167131</v>
      </c>
      <c r="BV387" s="133">
        <f t="shared" ref="BV387" si="6534">N387/N405</f>
        <v>6.467761313576291E-2</v>
      </c>
      <c r="BW387" s="134">
        <f t="shared" ref="BW387" si="6535">O387/O405</f>
        <v>0.11034753583349696</v>
      </c>
      <c r="BX387" s="129">
        <f t="shared" ref="BX387" si="6536">P387/P405</f>
        <v>9.2387543252595156E-2</v>
      </c>
      <c r="BY387" s="130">
        <f t="shared" ref="BY387" si="6537">Q387/Q405</f>
        <v>6.7321178120617109E-2</v>
      </c>
      <c r="BZ387" s="131">
        <f t="shared" ref="BZ387" si="6538">R387/R405</f>
        <v>9.6782914301162482E-2</v>
      </c>
      <c r="CA387" s="132">
        <f t="shared" ref="CA387" si="6539">S387/S405</f>
        <v>5.7989690721649487E-2</v>
      </c>
      <c r="CB387" s="129">
        <f t="shared" ref="CB387" si="6540">T387/T405</f>
        <v>7.2139303482587069E-2</v>
      </c>
      <c r="CC387" s="130">
        <f t="shared" ref="CC387" si="6541">U387/U405</f>
        <v>3.7593984962406013E-2</v>
      </c>
      <c r="CD387" s="131">
        <f t="shared" ref="CD387" si="6542">V387/V405</f>
        <v>4.7275872009224562E-2</v>
      </c>
      <c r="CE387" s="132">
        <f t="shared" ref="CE387" si="6543">W387/W405</f>
        <v>0.11342527441598649</v>
      </c>
      <c r="CF387" s="129">
        <f t="shared" ref="CF387" si="6544">X387/X405</f>
        <v>8.092202059833252E-2</v>
      </c>
      <c r="CG387" s="130">
        <f t="shared" ref="CG387" si="6545">Y387/Y405</f>
        <v>6.1538461538461542E-2</v>
      </c>
      <c r="CH387" s="131">
        <f t="shared" ref="CH387" si="6546">Z387/Z405</f>
        <v>6.777079763944413E-2</v>
      </c>
      <c r="CI387" s="129">
        <f t="shared" ref="CI387" si="6547">AA387/AA405</f>
        <v>7.6619895948289454E-2</v>
      </c>
      <c r="CJ387" s="135">
        <f t="shared" ref="CJ387" si="6548">AB387/AB405</f>
        <v>7.6531664718421238E-2</v>
      </c>
      <c r="CK387" s="136">
        <f t="shared" ref="CK387" si="6549">AC387/AC405</f>
        <v>8.2145484642265953E-2</v>
      </c>
    </row>
    <row r="388" spans="1:89" ht="15" thickTop="1" thickBot="1" x14ac:dyDescent="0.2">
      <c r="A388" s="137" t="s">
        <v>23</v>
      </c>
      <c r="B388" s="189">
        <v>206</v>
      </c>
      <c r="C388" s="190">
        <v>295</v>
      </c>
      <c r="D388" s="191">
        <v>144</v>
      </c>
      <c r="E388" s="192">
        <v>128</v>
      </c>
      <c r="F388" s="189">
        <v>320</v>
      </c>
      <c r="G388" s="193">
        <v>102</v>
      </c>
      <c r="H388" s="191">
        <v>384</v>
      </c>
      <c r="I388" s="192">
        <v>400</v>
      </c>
      <c r="J388" s="189">
        <v>45</v>
      </c>
      <c r="K388" s="193">
        <v>65</v>
      </c>
      <c r="L388" s="191">
        <v>94</v>
      </c>
      <c r="M388" s="189">
        <v>205</v>
      </c>
      <c r="N388" s="194">
        <v>258</v>
      </c>
      <c r="O388" s="195">
        <v>438</v>
      </c>
      <c r="P388" s="189">
        <v>237</v>
      </c>
      <c r="Q388" s="193">
        <v>121</v>
      </c>
      <c r="R388" s="191">
        <v>315</v>
      </c>
      <c r="S388" s="192">
        <v>175</v>
      </c>
      <c r="T388" s="189">
        <v>19</v>
      </c>
      <c r="U388" s="193">
        <v>24</v>
      </c>
      <c r="V388" s="191">
        <v>140</v>
      </c>
      <c r="W388" s="192">
        <v>283</v>
      </c>
      <c r="X388" s="189">
        <v>116</v>
      </c>
      <c r="Y388" s="193">
        <v>71</v>
      </c>
      <c r="Z388" s="191">
        <v>329</v>
      </c>
      <c r="AA388" s="189">
        <v>388</v>
      </c>
      <c r="AB388" s="172">
        <f t="shared" si="6385"/>
        <v>2607</v>
      </c>
      <c r="AC388" s="173">
        <f t="shared" si="6386"/>
        <v>2695</v>
      </c>
      <c r="AE388" s="293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4.7443574389682171E-2</v>
      </c>
      <c r="BK388" s="130">
        <f t="shared" ref="BK388" si="6550">C388/C405</f>
        <v>6.5613879003558723E-2</v>
      </c>
      <c r="BL388" s="131">
        <f t="shared" ref="BL388" si="6551">D388/D405</f>
        <v>6.6390041493775934E-2</v>
      </c>
      <c r="BM388" s="132">
        <f t="shared" ref="BM388" si="6552">E388/E405</f>
        <v>4.6209386281588445E-2</v>
      </c>
      <c r="BN388" s="129">
        <f t="shared" ref="BN388" si="6553">F388/F405</f>
        <v>7.1348940914158304E-2</v>
      </c>
      <c r="BO388" s="130">
        <f t="shared" ref="BO388" si="6554">G388/G405</f>
        <v>3.2839665164198326E-2</v>
      </c>
      <c r="BP388" s="131">
        <f t="shared" ref="BP388" si="6555">H388/H405</f>
        <v>5.806744291546953E-2</v>
      </c>
      <c r="BQ388" s="132">
        <f t="shared" ref="BQ388" si="6556">I388/I405</f>
        <v>6.4840330685686495E-2</v>
      </c>
      <c r="BR388" s="129">
        <f t="shared" ref="BR388" si="6557">J388/J405</f>
        <v>5.7989690721649487E-2</v>
      </c>
      <c r="BS388" s="130">
        <f t="shared" ref="BS388" si="6558">K388/K405</f>
        <v>8.5301837270341213E-2</v>
      </c>
      <c r="BT388" s="131">
        <f t="shared" ref="BT388" si="6559">L388/L405</f>
        <v>3.7630104083266613E-2</v>
      </c>
      <c r="BU388" s="129">
        <f t="shared" ref="BU388" si="6560">M388/M405</f>
        <v>8.1575805809789098E-2</v>
      </c>
      <c r="BV388" s="133">
        <f t="shared" ref="BV388" si="6561">N388/N405</f>
        <v>5.1661994393271925E-2</v>
      </c>
      <c r="BW388" s="134">
        <f t="shared" ref="BW388" si="6562">O388/O405</f>
        <v>8.6000392695857061E-2</v>
      </c>
      <c r="BX388" s="129">
        <f t="shared" ref="BX388" si="6563">P388/P405</f>
        <v>8.2006920415224907E-2</v>
      </c>
      <c r="BY388" s="130">
        <f t="shared" ref="BY388" si="6564">Q388/Q405</f>
        <v>4.2426367461430574E-2</v>
      </c>
      <c r="BZ388" s="131">
        <f t="shared" ref="BZ388" si="6565">R388/R405</f>
        <v>8.5158150851581502E-2</v>
      </c>
      <c r="CA388" s="132">
        <f t="shared" ref="CA388" si="6566">S388/S405</f>
        <v>4.5103092783505154E-2</v>
      </c>
      <c r="CB388" s="129">
        <f t="shared" ref="CB388" si="6567">T388/T405</f>
        <v>4.7263681592039801E-2</v>
      </c>
      <c r="CC388" s="130">
        <f t="shared" ref="CC388" si="6568">U388/U405</f>
        <v>6.0150375939849621E-2</v>
      </c>
      <c r="CD388" s="131">
        <f t="shared" ref="CD388" si="6569">V388/V405</f>
        <v>4.03574517151917E-2</v>
      </c>
      <c r="CE388" s="132">
        <f t="shared" ref="CE388" si="6570">W388/W405</f>
        <v>7.9650999155643123E-2</v>
      </c>
      <c r="CF388" s="129">
        <f t="shared" ref="CF388" si="6571">X388/X405</f>
        <v>5.689063266307013E-2</v>
      </c>
      <c r="CG388" s="130">
        <f t="shared" ref="CG388" si="6572">Y388/Y405</f>
        <v>4.5512820512820511E-2</v>
      </c>
      <c r="CH388" s="131">
        <f t="shared" ref="CH388" si="6573">Z388/Z405</f>
        <v>6.2630877593755949E-2</v>
      </c>
      <c r="CI388" s="129">
        <f t="shared" ref="CI388" si="6574">AA388/AA405</f>
        <v>6.1169793473119974E-2</v>
      </c>
      <c r="CJ388" s="135">
        <f t="shared" ref="CJ388" si="6575">AB388/AB405</f>
        <v>5.975383345939627E-2</v>
      </c>
      <c r="CK388" s="136">
        <f t="shared" ref="CK388" si="6576">AC388/AC405</f>
        <v>6.19597204340629E-2</v>
      </c>
    </row>
    <row r="389" spans="1:89" ht="14" thickTop="1" x14ac:dyDescent="0.15">
      <c r="A389" s="146" t="s">
        <v>24</v>
      </c>
      <c r="B389" s="203">
        <v>188</v>
      </c>
      <c r="C389" s="197">
        <v>297</v>
      </c>
      <c r="D389" s="198">
        <v>126</v>
      </c>
      <c r="E389" s="199">
        <v>171</v>
      </c>
      <c r="F389" s="196">
        <v>269</v>
      </c>
      <c r="G389" s="200">
        <v>102</v>
      </c>
      <c r="H389" s="198">
        <v>378</v>
      </c>
      <c r="I389" s="199">
        <v>338</v>
      </c>
      <c r="J389" s="196">
        <v>30</v>
      </c>
      <c r="K389" s="200">
        <v>27</v>
      </c>
      <c r="L389" s="198">
        <v>95</v>
      </c>
      <c r="M389" s="196">
        <v>203</v>
      </c>
      <c r="N389" s="201">
        <v>229</v>
      </c>
      <c r="O389" s="204">
        <v>286</v>
      </c>
      <c r="P389" s="196">
        <v>165</v>
      </c>
      <c r="Q389" s="200">
        <v>134</v>
      </c>
      <c r="R389" s="198">
        <v>255</v>
      </c>
      <c r="S389" s="199">
        <v>161</v>
      </c>
      <c r="T389" s="196">
        <v>21</v>
      </c>
      <c r="U389" s="200">
        <v>17</v>
      </c>
      <c r="V389" s="198">
        <v>159</v>
      </c>
      <c r="W389" s="205">
        <v>217</v>
      </c>
      <c r="X389" s="196">
        <v>101</v>
      </c>
      <c r="Y389" s="200">
        <v>47</v>
      </c>
      <c r="Z389" s="198">
        <v>331</v>
      </c>
      <c r="AA389" s="196">
        <v>301</v>
      </c>
      <c r="AB389" s="172">
        <f t="shared" si="6385"/>
        <v>2347</v>
      </c>
      <c r="AC389" s="173">
        <f t="shared" si="6386"/>
        <v>2301</v>
      </c>
      <c r="AE389" s="275" t="str">
        <f>$AE$17</f>
        <v>17:00 - 17:59</v>
      </c>
      <c r="AF389" s="126">
        <f t="shared" ref="AF389:AU390" si="6577">SUMIF($A$9:$A$32,$AE389,B$381:B$404)</f>
        <v>338</v>
      </c>
      <c r="AG389" s="186">
        <f t="shared" si="6577"/>
        <v>261</v>
      </c>
      <c r="AH389" s="127">
        <f t="shared" si="6577"/>
        <v>130</v>
      </c>
      <c r="AI389" s="180">
        <f t="shared" si="6577"/>
        <v>201</v>
      </c>
      <c r="AJ389" s="126">
        <f t="shared" si="6577"/>
        <v>328</v>
      </c>
      <c r="AK389" s="128">
        <f t="shared" si="6577"/>
        <v>230</v>
      </c>
      <c r="AL389" s="127">
        <f t="shared" si="6577"/>
        <v>455</v>
      </c>
      <c r="AM389" s="180">
        <f t="shared" si="6577"/>
        <v>418</v>
      </c>
      <c r="AN389" s="126">
        <f t="shared" si="6577"/>
        <v>50</v>
      </c>
      <c r="AO389" s="128">
        <f t="shared" si="6577"/>
        <v>42</v>
      </c>
      <c r="AP389" s="127">
        <f t="shared" si="6577"/>
        <v>209</v>
      </c>
      <c r="AQ389" s="126">
        <f t="shared" si="6577"/>
        <v>126</v>
      </c>
      <c r="AR389" s="179">
        <f t="shared" si="6577"/>
        <v>342</v>
      </c>
      <c r="AS389" s="181">
        <f t="shared" si="6577"/>
        <v>324</v>
      </c>
      <c r="AT389" s="126">
        <f t="shared" si="6577"/>
        <v>151</v>
      </c>
      <c r="AU389" s="128">
        <f t="shared" si="6577"/>
        <v>266</v>
      </c>
      <c r="AV389" s="127">
        <f t="shared" ref="AP389:BE390" si="6578">SUMIF($A$9:$A$32,$AE389,R$381:R$404)</f>
        <v>214</v>
      </c>
      <c r="AW389" s="180">
        <f t="shared" si="6578"/>
        <v>351</v>
      </c>
      <c r="AX389" s="126">
        <f t="shared" si="6578"/>
        <v>24</v>
      </c>
      <c r="AY389" s="128">
        <f t="shared" si="6578"/>
        <v>24</v>
      </c>
      <c r="AZ389" s="127">
        <f t="shared" si="6578"/>
        <v>271</v>
      </c>
      <c r="BA389" s="180">
        <f t="shared" si="6578"/>
        <v>223</v>
      </c>
      <c r="BB389" s="126">
        <f t="shared" si="6578"/>
        <v>152</v>
      </c>
      <c r="BC389" s="128">
        <f t="shared" si="6578"/>
        <v>120</v>
      </c>
      <c r="BD389" s="184">
        <f t="shared" si="6578"/>
        <v>367</v>
      </c>
      <c r="BE389" s="185">
        <f t="shared" si="6578"/>
        <v>371</v>
      </c>
      <c r="BF389" s="170">
        <f>AF389+AH389+AJ389+AL389+AN389+AP389+AR389+AT389+AV389+AX389+AZ389+BB389+BD389</f>
        <v>3031</v>
      </c>
      <c r="BG389" s="171">
        <f>AG389+AI389+AK389+AM389+AO389+AQ389+AS389+AU389+AW389+AY389+BA389+BC389+BE389</f>
        <v>2957</v>
      </c>
      <c r="BI389" s="146" t="s">
        <v>24</v>
      </c>
      <c r="BJ389" s="129">
        <f>B389/B405</f>
        <v>4.329801934592354E-2</v>
      </c>
      <c r="BK389" s="130">
        <f t="shared" ref="BK389" si="6579">C389/C405</f>
        <v>6.6058718861209967E-2</v>
      </c>
      <c r="BL389" s="131">
        <f t="shared" ref="BL389" si="6580">D389/D405</f>
        <v>5.8091286307053944E-2</v>
      </c>
      <c r="BM389" s="132">
        <f t="shared" ref="BM389" si="6581">E389/E405</f>
        <v>6.173285198555957E-2</v>
      </c>
      <c r="BN389" s="129">
        <f t="shared" ref="BN389" si="6582">F389/F405</f>
        <v>5.9977703455964322E-2</v>
      </c>
      <c r="BO389" s="130">
        <f t="shared" ref="BO389" si="6583">G389/G405</f>
        <v>3.2839665164198326E-2</v>
      </c>
      <c r="BP389" s="131">
        <f t="shared" ref="BP389" si="6584">H389/H405</f>
        <v>5.7160139119915319E-2</v>
      </c>
      <c r="BQ389" s="132">
        <f t="shared" ref="BQ389" si="6585">I389/I405</f>
        <v>5.4790079429405093E-2</v>
      </c>
      <c r="BR389" s="129">
        <f t="shared" ref="BR389" si="6586">J389/J405</f>
        <v>3.8659793814432991E-2</v>
      </c>
      <c r="BS389" s="130">
        <f t="shared" ref="BS389" si="6587">K389/K405</f>
        <v>3.5433070866141732E-2</v>
      </c>
      <c r="BT389" s="131">
        <f t="shared" ref="BT389" si="6588">L389/L405</f>
        <v>3.8030424339471576E-2</v>
      </c>
      <c r="BU389" s="129">
        <f t="shared" ref="BU389" si="6589">M389/M405</f>
        <v>8.0779944289693595E-2</v>
      </c>
      <c r="BV389" s="133">
        <f t="shared" ref="BV389" si="6590">N389/N405</f>
        <v>4.5855026031237485E-2</v>
      </c>
      <c r="BW389" s="134">
        <f t="shared" ref="BW389" si="6591">O389/O405</f>
        <v>5.6155507559395246E-2</v>
      </c>
      <c r="BX389" s="129">
        <f t="shared" ref="BX389" si="6592">P389/P405</f>
        <v>5.7093425605536333E-2</v>
      </c>
      <c r="BY389" s="130">
        <f t="shared" ref="BY389" si="6593">Q389/Q405</f>
        <v>4.6984572230014024E-2</v>
      </c>
      <c r="BZ389" s="131">
        <f t="shared" ref="BZ389" si="6594">R389/R405</f>
        <v>6.8937550689375501E-2</v>
      </c>
      <c r="CA389" s="132">
        <f t="shared" ref="CA389" si="6595">S389/S405</f>
        <v>4.1494845360824741E-2</v>
      </c>
      <c r="CB389" s="129">
        <f t="shared" ref="CB389" si="6596">T389/T405</f>
        <v>5.2238805970149252E-2</v>
      </c>
      <c r="CC389" s="130">
        <f t="shared" ref="CC389" si="6597">U389/U405</f>
        <v>4.2606516290726815E-2</v>
      </c>
      <c r="CD389" s="131">
        <f t="shared" ref="CD389" si="6598">V389/V405</f>
        <v>4.5834534447967715E-2</v>
      </c>
      <c r="CE389" s="132">
        <f t="shared" ref="CE389" si="6599">W389/W405</f>
        <v>6.1075147762454263E-2</v>
      </c>
      <c r="CF389" s="129">
        <f t="shared" ref="CF389" si="6600">X389/X405</f>
        <v>4.9534085335948996E-2</v>
      </c>
      <c r="CG389" s="130">
        <f t="shared" ref="CG389" si="6601">Y389/Y405</f>
        <v>3.0128205128205129E-2</v>
      </c>
      <c r="CH389" s="131">
        <f t="shared" ref="CH389" si="6602">Z389/Z405</f>
        <v>6.3011612411955076E-2</v>
      </c>
      <c r="CI389" s="129">
        <f t="shared" ref="CI389" si="6603">AA389/AA405</f>
        <v>4.7453886173734826E-2</v>
      </c>
      <c r="CJ389" s="135">
        <f t="shared" ref="CJ389" si="6604">AB389/AB405</f>
        <v>5.3794494487611449E-2</v>
      </c>
      <c r="CK389" s="136">
        <f t="shared" ref="CK389" si="6605">AC389/AC405</f>
        <v>5.2901416222181349E-2</v>
      </c>
    </row>
    <row r="390" spans="1:89" x14ac:dyDescent="0.15">
      <c r="A390" s="137" t="s">
        <v>25</v>
      </c>
      <c r="B390" s="206">
        <v>191</v>
      </c>
      <c r="C390" s="190">
        <v>281</v>
      </c>
      <c r="D390" s="191">
        <v>120</v>
      </c>
      <c r="E390" s="192">
        <v>154</v>
      </c>
      <c r="F390" s="189">
        <v>219</v>
      </c>
      <c r="G390" s="193">
        <v>118</v>
      </c>
      <c r="H390" s="191">
        <v>379</v>
      </c>
      <c r="I390" s="192">
        <v>341</v>
      </c>
      <c r="J390" s="189">
        <v>34</v>
      </c>
      <c r="K390" s="190">
        <v>33</v>
      </c>
      <c r="L390" s="191">
        <v>85</v>
      </c>
      <c r="M390" s="189">
        <v>133</v>
      </c>
      <c r="N390" s="194">
        <v>205</v>
      </c>
      <c r="O390" s="207">
        <v>244</v>
      </c>
      <c r="P390" s="189">
        <v>153</v>
      </c>
      <c r="Q390" s="190">
        <v>116</v>
      </c>
      <c r="R390" s="191">
        <v>210</v>
      </c>
      <c r="S390" s="192">
        <v>175</v>
      </c>
      <c r="T390" s="198">
        <v>11</v>
      </c>
      <c r="U390" s="189">
        <v>10</v>
      </c>
      <c r="V390" s="191">
        <v>134</v>
      </c>
      <c r="W390" s="208">
        <v>168</v>
      </c>
      <c r="X390" s="189">
        <v>103</v>
      </c>
      <c r="Y390" s="193">
        <v>67</v>
      </c>
      <c r="Z390" s="191">
        <v>321</v>
      </c>
      <c r="AA390" s="189">
        <v>371</v>
      </c>
      <c r="AB390" s="172">
        <f t="shared" si="6385"/>
        <v>2165</v>
      </c>
      <c r="AC390" s="173">
        <f t="shared" si="6386"/>
        <v>2211</v>
      </c>
      <c r="AE390" s="277" t="str">
        <f>$AE$18</f>
        <v>18:00 - 18:59</v>
      </c>
      <c r="AF390" s="126">
        <f t="shared" si="6577"/>
        <v>425</v>
      </c>
      <c r="AG390" s="190">
        <f t="shared" si="6577"/>
        <v>299</v>
      </c>
      <c r="AH390" s="191">
        <f t="shared" si="6577"/>
        <v>119</v>
      </c>
      <c r="AI390" s="192">
        <f t="shared" si="6577"/>
        <v>203</v>
      </c>
      <c r="AJ390" s="278">
        <f t="shared" si="6577"/>
        <v>270</v>
      </c>
      <c r="AK390" s="193">
        <f t="shared" si="6577"/>
        <v>274</v>
      </c>
      <c r="AL390" s="191">
        <f t="shared" si="6577"/>
        <v>466</v>
      </c>
      <c r="AM390" s="192">
        <f t="shared" si="6577"/>
        <v>484</v>
      </c>
      <c r="AN390" s="278">
        <f t="shared" si="6577"/>
        <v>94</v>
      </c>
      <c r="AO390" s="193">
        <f t="shared" si="6577"/>
        <v>42</v>
      </c>
      <c r="AP390" s="191">
        <f t="shared" si="6578"/>
        <v>305</v>
      </c>
      <c r="AQ390" s="278">
        <f t="shared" si="6578"/>
        <v>91</v>
      </c>
      <c r="AR390" s="194">
        <f t="shared" si="6578"/>
        <v>457</v>
      </c>
      <c r="AS390" s="195">
        <f t="shared" si="6578"/>
        <v>307</v>
      </c>
      <c r="AT390" s="278">
        <f t="shared" si="6578"/>
        <v>175</v>
      </c>
      <c r="AU390" s="193">
        <f t="shared" si="6578"/>
        <v>289</v>
      </c>
      <c r="AV390" s="191">
        <f t="shared" si="6578"/>
        <v>230</v>
      </c>
      <c r="AW390" s="192">
        <f t="shared" si="6578"/>
        <v>336</v>
      </c>
      <c r="AX390" s="278">
        <f t="shared" si="6578"/>
        <v>32</v>
      </c>
      <c r="AY390" s="193">
        <f t="shared" si="6578"/>
        <v>24</v>
      </c>
      <c r="AZ390" s="191">
        <f t="shared" si="6578"/>
        <v>410</v>
      </c>
      <c r="BA390" s="192">
        <f t="shared" si="6578"/>
        <v>221</v>
      </c>
      <c r="BB390" s="278">
        <f t="shared" si="6578"/>
        <v>159</v>
      </c>
      <c r="BC390" s="193">
        <f t="shared" si="6578"/>
        <v>135</v>
      </c>
      <c r="BD390" s="191">
        <f t="shared" si="6578"/>
        <v>377</v>
      </c>
      <c r="BE390" s="278">
        <f t="shared" si="6578"/>
        <v>367</v>
      </c>
      <c r="BF390" s="172">
        <f>SUM(AF390,AH390,AJ390,AL390,AN390,AP390,AR390,AT390,AV390,AX390,AZ390,BB390,BD390)</f>
        <v>3519</v>
      </c>
      <c r="BG390" s="173">
        <f>SUM(AG390,AI390,AK390,AM390,AO390,AQ390,AS390,AU390,AW390,AY390,BA390,BC390,BE390)</f>
        <v>3072</v>
      </c>
      <c r="BI390" s="137" t="s">
        <v>25</v>
      </c>
      <c r="BJ390" s="129">
        <f>B390/B405</f>
        <v>4.3988945186549978E-2</v>
      </c>
      <c r="BK390" s="130">
        <f t="shared" ref="BK390" si="6606">C390/C405</f>
        <v>6.25E-2</v>
      </c>
      <c r="BL390" s="131">
        <f t="shared" ref="BL390" si="6607">D390/D405</f>
        <v>5.5325034578146609E-2</v>
      </c>
      <c r="BM390" s="132">
        <f t="shared" ref="BM390" si="6608">E390/E405</f>
        <v>5.55956678700361E-2</v>
      </c>
      <c r="BN390" s="129">
        <f t="shared" ref="BN390" si="6609">F390/F405</f>
        <v>4.882943143812709E-2</v>
      </c>
      <c r="BO390" s="130">
        <f t="shared" ref="BO390" si="6610">G390/G405</f>
        <v>3.7990985189954925E-2</v>
      </c>
      <c r="BP390" s="131">
        <f t="shared" ref="BP390" si="6611">H390/H405</f>
        <v>5.7311356419174356E-2</v>
      </c>
      <c r="BQ390" s="132">
        <f t="shared" ref="BQ390" si="6612">I390/I405</f>
        <v>5.5276381909547742E-2</v>
      </c>
      <c r="BR390" s="129">
        <f t="shared" ref="BR390" si="6613">J390/J405</f>
        <v>4.3814432989690719E-2</v>
      </c>
      <c r="BS390" s="130">
        <f t="shared" ref="BS390" si="6614">K390/K405</f>
        <v>4.3307086614173228E-2</v>
      </c>
      <c r="BT390" s="131">
        <f t="shared" ref="BT390" si="6615">L390/L405</f>
        <v>3.4027221777421936E-2</v>
      </c>
      <c r="BU390" s="129">
        <f t="shared" ref="BU390" si="6616">M390/M405</f>
        <v>5.2924791086350974E-2</v>
      </c>
      <c r="BV390" s="133">
        <f t="shared" ref="BV390" si="6617">N390/N405</f>
        <v>4.1049259110933121E-2</v>
      </c>
      <c r="BW390" s="134">
        <f t="shared" ref="BW390" si="6618">O390/O405</f>
        <v>4.7908894561162381E-2</v>
      </c>
      <c r="BX390" s="129">
        <f t="shared" ref="BX390" si="6619">P390/P405</f>
        <v>5.2941176470588235E-2</v>
      </c>
      <c r="BY390" s="130">
        <f t="shared" ref="BY390" si="6620">Q390/Q405</f>
        <v>4.067321178120617E-2</v>
      </c>
      <c r="BZ390" s="131">
        <f t="shared" ref="BZ390" si="6621">R390/R405</f>
        <v>5.6772100567721008E-2</v>
      </c>
      <c r="CA390" s="132">
        <f t="shared" ref="CA390" si="6622">S390/S405</f>
        <v>4.5103092783505154E-2</v>
      </c>
      <c r="CB390" s="129">
        <f t="shared" ref="CB390" si="6623">T390/T405</f>
        <v>2.736318407960199E-2</v>
      </c>
      <c r="CC390" s="130">
        <f t="shared" ref="CC390" si="6624">U390/U405</f>
        <v>2.5062656641604009E-2</v>
      </c>
      <c r="CD390" s="131">
        <f t="shared" ref="CD390" si="6625">V390/V405</f>
        <v>3.8627846641683485E-2</v>
      </c>
      <c r="CE390" s="132">
        <f t="shared" ref="CE390" si="6626">W390/W405</f>
        <v>4.7283985364480724E-2</v>
      </c>
      <c r="CF390" s="129">
        <f t="shared" ref="CF390" si="6627">X390/X405</f>
        <v>5.0514958312898477E-2</v>
      </c>
      <c r="CG390" s="130">
        <f t="shared" ref="CG390" si="6628">Y390/Y405</f>
        <v>4.2948717948717949E-2</v>
      </c>
      <c r="CH390" s="131">
        <f t="shared" ref="CH390" si="6629">Z390/Z405</f>
        <v>6.1107938320959454E-2</v>
      </c>
      <c r="CI390" s="129">
        <f t="shared" ref="CI390" si="6630">AA390/AA405</f>
        <v>5.848967365599874E-2</v>
      </c>
      <c r="CJ390" s="135">
        <f t="shared" ref="CJ390" si="6631">AB390/AB405</f>
        <v>4.9622957207362074E-2</v>
      </c>
      <c r="CK390" s="136">
        <f t="shared" ref="CK390" si="6632">AC390/AC405</f>
        <v>5.0832260437741403E-2</v>
      </c>
    </row>
    <row r="391" spans="1:89" ht="14" thickBot="1" x14ac:dyDescent="0.2">
      <c r="A391" s="146" t="s">
        <v>26</v>
      </c>
      <c r="B391" s="203">
        <v>204</v>
      </c>
      <c r="C391" s="197">
        <v>288</v>
      </c>
      <c r="D391" s="198">
        <v>110</v>
      </c>
      <c r="E391" s="199">
        <v>156</v>
      </c>
      <c r="F391" s="196">
        <v>222</v>
      </c>
      <c r="G391" s="200">
        <v>113</v>
      </c>
      <c r="H391" s="198">
        <v>381</v>
      </c>
      <c r="I391" s="199">
        <v>289</v>
      </c>
      <c r="J391" s="196">
        <v>30</v>
      </c>
      <c r="K391" s="197">
        <v>29</v>
      </c>
      <c r="L391" s="198">
        <v>85</v>
      </c>
      <c r="M391" s="196">
        <v>141</v>
      </c>
      <c r="N391" s="201">
        <v>236</v>
      </c>
      <c r="O391" s="204">
        <v>215</v>
      </c>
      <c r="P391" s="196">
        <v>177</v>
      </c>
      <c r="Q391" s="197">
        <v>126</v>
      </c>
      <c r="R391" s="198">
        <v>194</v>
      </c>
      <c r="S391" s="199">
        <v>202</v>
      </c>
      <c r="T391" s="196">
        <v>18</v>
      </c>
      <c r="U391" s="200">
        <v>16</v>
      </c>
      <c r="V391" s="198">
        <v>151</v>
      </c>
      <c r="W391" s="205">
        <v>199</v>
      </c>
      <c r="X391" s="196">
        <v>97</v>
      </c>
      <c r="Y391" s="200">
        <v>56</v>
      </c>
      <c r="Z391" s="198">
        <v>346</v>
      </c>
      <c r="AA391" s="196">
        <v>335</v>
      </c>
      <c r="AB391" s="172">
        <f t="shared" si="6385"/>
        <v>2251</v>
      </c>
      <c r="AC391" s="173">
        <f t="shared" si="6386"/>
        <v>2165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4.6982957162597878E-2</v>
      </c>
      <c r="BK391" s="130">
        <f t="shared" ref="BK391" si="6633">C391/C405</f>
        <v>6.4056939501779361E-2</v>
      </c>
      <c r="BL391" s="131">
        <f t="shared" ref="BL391" si="6634">D391/D405</f>
        <v>5.0714615029967727E-2</v>
      </c>
      <c r="BM391" s="132">
        <f t="shared" ref="BM391" si="6635">E391/E405</f>
        <v>5.6317689530685923E-2</v>
      </c>
      <c r="BN391" s="129">
        <f t="shared" ref="BN391" si="6636">F391/F405</f>
        <v>4.9498327759197325E-2</v>
      </c>
      <c r="BO391" s="130">
        <f t="shared" ref="BO391" si="6637">G391/G405</f>
        <v>3.6381197681905987E-2</v>
      </c>
      <c r="BP391" s="131">
        <f t="shared" ref="BP391" si="6638">H391/H405</f>
        <v>5.7613791017692421E-2</v>
      </c>
      <c r="BQ391" s="132">
        <f t="shared" ref="BQ391" si="6639">I391/I405</f>
        <v>4.6847138920408496E-2</v>
      </c>
      <c r="BR391" s="129">
        <f t="shared" ref="BR391" si="6640">J391/J405</f>
        <v>3.8659793814432991E-2</v>
      </c>
      <c r="BS391" s="130">
        <f t="shared" ref="BS391" si="6641">K391/K405</f>
        <v>3.805774278215223E-2</v>
      </c>
      <c r="BT391" s="131">
        <f t="shared" ref="BT391" si="6642">L391/L405</f>
        <v>3.4027221777421936E-2</v>
      </c>
      <c r="BU391" s="129">
        <f t="shared" ref="BU391" si="6643">M391/M405</f>
        <v>5.6108237166732987E-2</v>
      </c>
      <c r="BV391" s="133">
        <f t="shared" ref="BV391" si="6644">N391/N405</f>
        <v>4.725670804965959E-2</v>
      </c>
      <c r="BW391" s="134">
        <f t="shared" ref="BW391" si="6645">O391/O405</f>
        <v>4.2214804633811116E-2</v>
      </c>
      <c r="BX391" s="129">
        <f t="shared" ref="BX391" si="6646">P391/P405</f>
        <v>6.1245674740484431E-2</v>
      </c>
      <c r="BY391" s="130">
        <f t="shared" ref="BY391" si="6647">Q391/Q405</f>
        <v>4.4179523141654978E-2</v>
      </c>
      <c r="BZ391" s="131">
        <f t="shared" ref="BZ391" si="6648">R391/R405</f>
        <v>5.2446607191132741E-2</v>
      </c>
      <c r="CA391" s="132">
        <f t="shared" ref="CA391" si="6649">S391/S405</f>
        <v>5.2061855670103095E-2</v>
      </c>
      <c r="CB391" s="129">
        <f t="shared" ref="CB391" si="6650">T391/T405</f>
        <v>4.4776119402985072E-2</v>
      </c>
      <c r="CC391" s="130">
        <f t="shared" ref="CC391" si="6651">U391/U405</f>
        <v>4.0100250626566414E-2</v>
      </c>
      <c r="CD391" s="131">
        <f t="shared" ref="CD391" si="6652">V391/V405</f>
        <v>4.3528394349956763E-2</v>
      </c>
      <c r="CE391" s="132">
        <f t="shared" ref="CE391" si="6653">W391/W405</f>
        <v>5.6009006473402762E-2</v>
      </c>
      <c r="CF391" s="129">
        <f t="shared" ref="CF391" si="6654">X391/X405</f>
        <v>4.7572339382050022E-2</v>
      </c>
      <c r="CG391" s="130">
        <f t="shared" ref="CG391" si="6655">Y391/Y405</f>
        <v>3.5897435897435895E-2</v>
      </c>
      <c r="CH391" s="131">
        <f t="shared" ref="CH391" si="6656">Z391/Z405</f>
        <v>6.5867123548448508E-2</v>
      </c>
      <c r="CI391" s="129">
        <f t="shared" ref="CI391" si="6657">AA391/AA405</f>
        <v>5.28141258079773E-2</v>
      </c>
      <c r="CJ391" s="135">
        <f t="shared" ref="CJ391" si="6658">AB391/AB405</f>
        <v>5.159412317495244E-2</v>
      </c>
      <c r="CK391" s="136">
        <f t="shared" ref="CK391" si="6659">AC391/AC405</f>
        <v>4.9774691925694316E-2</v>
      </c>
    </row>
    <row r="392" spans="1:89" ht="15" thickTop="1" thickBot="1" x14ac:dyDescent="0.2">
      <c r="A392" s="137" t="s">
        <v>27</v>
      </c>
      <c r="B392" s="206">
        <v>264</v>
      </c>
      <c r="C392" s="190">
        <v>305</v>
      </c>
      <c r="D392" s="191">
        <v>119</v>
      </c>
      <c r="E392" s="192">
        <v>141</v>
      </c>
      <c r="F392" s="189">
        <v>251</v>
      </c>
      <c r="G392" s="193">
        <v>132</v>
      </c>
      <c r="H392" s="191">
        <v>403</v>
      </c>
      <c r="I392" s="192">
        <v>356</v>
      </c>
      <c r="J392" s="189">
        <v>27</v>
      </c>
      <c r="K392" s="190">
        <v>27</v>
      </c>
      <c r="L392" s="191">
        <v>119</v>
      </c>
      <c r="M392" s="189">
        <v>118</v>
      </c>
      <c r="N392" s="194">
        <v>252</v>
      </c>
      <c r="O392" s="207">
        <v>263</v>
      </c>
      <c r="P392" s="189">
        <v>183</v>
      </c>
      <c r="Q392" s="190">
        <v>155</v>
      </c>
      <c r="R392" s="191">
        <v>236</v>
      </c>
      <c r="S392" s="192">
        <v>265</v>
      </c>
      <c r="T392" s="189">
        <v>16</v>
      </c>
      <c r="U392" s="193">
        <v>30</v>
      </c>
      <c r="V392" s="191">
        <v>145</v>
      </c>
      <c r="W392" s="208">
        <v>183</v>
      </c>
      <c r="X392" s="189">
        <v>96</v>
      </c>
      <c r="Y392" s="193">
        <v>62</v>
      </c>
      <c r="Z392" s="191">
        <v>340</v>
      </c>
      <c r="AA392" s="189">
        <v>459</v>
      </c>
      <c r="AB392" s="172">
        <f t="shared" si="6385"/>
        <v>2451</v>
      </c>
      <c r="AC392" s="173">
        <f t="shared" si="6386"/>
        <v>2496</v>
      </c>
      <c r="AE392" s="269" t="s">
        <v>13</v>
      </c>
      <c r="AF392" s="20">
        <f t="shared" ref="AF392:BG392" si="6660">SUM(AF389:AF391)</f>
        <v>763</v>
      </c>
      <c r="AG392" s="21">
        <f t="shared" si="6660"/>
        <v>560</v>
      </c>
      <c r="AH392" s="20">
        <f t="shared" si="6660"/>
        <v>249</v>
      </c>
      <c r="AI392" s="21">
        <f t="shared" si="6660"/>
        <v>404</v>
      </c>
      <c r="AJ392" s="20">
        <f t="shared" si="6660"/>
        <v>598</v>
      </c>
      <c r="AK392" s="21">
        <f t="shared" si="6660"/>
        <v>504</v>
      </c>
      <c r="AL392" s="20">
        <f t="shared" si="6660"/>
        <v>921</v>
      </c>
      <c r="AM392" s="21">
        <f t="shared" si="6660"/>
        <v>902</v>
      </c>
      <c r="AN392" s="20">
        <f t="shared" si="6660"/>
        <v>144</v>
      </c>
      <c r="AO392" s="21">
        <f t="shared" si="6660"/>
        <v>84</v>
      </c>
      <c r="AP392" s="20">
        <f t="shared" si="6660"/>
        <v>514</v>
      </c>
      <c r="AQ392" s="21">
        <f t="shared" si="6660"/>
        <v>217</v>
      </c>
      <c r="AR392" s="20">
        <f t="shared" si="6660"/>
        <v>799</v>
      </c>
      <c r="AS392" s="21">
        <f t="shared" si="6660"/>
        <v>631</v>
      </c>
      <c r="AT392" s="20">
        <f t="shared" si="6660"/>
        <v>326</v>
      </c>
      <c r="AU392" s="21">
        <f t="shared" si="6660"/>
        <v>555</v>
      </c>
      <c r="AV392" s="20">
        <f t="shared" si="6660"/>
        <v>444</v>
      </c>
      <c r="AW392" s="21">
        <f t="shared" si="6660"/>
        <v>687</v>
      </c>
      <c r="AX392" s="20">
        <f t="shared" si="6660"/>
        <v>56</v>
      </c>
      <c r="AY392" s="21">
        <f t="shared" si="6660"/>
        <v>48</v>
      </c>
      <c r="AZ392" s="20">
        <f t="shared" si="6660"/>
        <v>681</v>
      </c>
      <c r="BA392" s="21">
        <f t="shared" si="6660"/>
        <v>444</v>
      </c>
      <c r="BB392" s="20">
        <f t="shared" si="6660"/>
        <v>311</v>
      </c>
      <c r="BC392" s="21">
        <f t="shared" si="6660"/>
        <v>255</v>
      </c>
      <c r="BD392" s="20">
        <f t="shared" si="6660"/>
        <v>744</v>
      </c>
      <c r="BE392" s="21">
        <f t="shared" si="6660"/>
        <v>738</v>
      </c>
      <c r="BF392" s="174">
        <f t="shared" si="6660"/>
        <v>6550</v>
      </c>
      <c r="BG392" s="175">
        <f t="shared" si="6660"/>
        <v>6029</v>
      </c>
      <c r="BI392" s="137" t="s">
        <v>27</v>
      </c>
      <c r="BJ392" s="129">
        <f>B392/B405</f>
        <v>6.0801473975126669E-2</v>
      </c>
      <c r="BK392" s="130">
        <f t="shared" ref="BK392" si="6661">C392/C405</f>
        <v>6.7838078291814943E-2</v>
      </c>
      <c r="BL392" s="131">
        <f t="shared" ref="BL392" si="6662">D392/D405</f>
        <v>5.4863992623328722E-2</v>
      </c>
      <c r="BM392" s="132">
        <f t="shared" ref="BM392" si="6663">E392/E405</f>
        <v>5.0902527075812276E-2</v>
      </c>
      <c r="BN392" s="129">
        <f t="shared" ref="BN392" si="6664">F392/F405</f>
        <v>5.5964325529542919E-2</v>
      </c>
      <c r="BO392" s="130">
        <f t="shared" ref="BO392" si="6665">G392/G405</f>
        <v>4.2498390212491952E-2</v>
      </c>
      <c r="BP392" s="131">
        <f t="shared" ref="BP392" si="6666">H392/H405</f>
        <v>6.09405716013912E-2</v>
      </c>
      <c r="BQ392" s="132">
        <f t="shared" ref="BQ392" si="6667">I392/I405</f>
        <v>5.7707894310260979E-2</v>
      </c>
      <c r="BR392" s="129">
        <f t="shared" ref="BR392" si="6668">J392/J405</f>
        <v>3.4793814432989692E-2</v>
      </c>
      <c r="BS392" s="130">
        <f t="shared" ref="BS392" si="6669">K392/K405</f>
        <v>3.5433070866141732E-2</v>
      </c>
      <c r="BT392" s="131">
        <f t="shared" ref="BT392" si="6670">L392/L405</f>
        <v>4.7638110488390714E-2</v>
      </c>
      <c r="BU392" s="129">
        <f t="shared" ref="BU392" si="6671">M392/M405</f>
        <v>4.6955829685634699E-2</v>
      </c>
      <c r="BV392" s="133">
        <f t="shared" ref="BV392" si="6672">N392/N405</f>
        <v>5.0460552663195837E-2</v>
      </c>
      <c r="BW392" s="134">
        <f t="shared" ref="BW392" si="6673">O392/O405</f>
        <v>5.1639505203220103E-2</v>
      </c>
      <c r="BX392" s="129">
        <f t="shared" ref="BX392" si="6674">P392/P405</f>
        <v>6.3321799307958476E-2</v>
      </c>
      <c r="BY392" s="130">
        <f t="shared" ref="BY392" si="6675">Q392/Q405</f>
        <v>5.434782608695652E-2</v>
      </c>
      <c r="BZ392" s="131">
        <f t="shared" ref="BZ392" si="6676">R392/R405</f>
        <v>6.3801027304676947E-2</v>
      </c>
      <c r="CA392" s="132">
        <f t="shared" ref="CA392" si="6677">S392/S405</f>
        <v>6.8298969072164942E-2</v>
      </c>
      <c r="CB392" s="129">
        <f t="shared" ref="CB392" si="6678">T392/T405</f>
        <v>3.9800995024875621E-2</v>
      </c>
      <c r="CC392" s="130">
        <f t="shared" ref="CC392" si="6679">U392/U405</f>
        <v>7.5187969924812026E-2</v>
      </c>
      <c r="CD392" s="131">
        <f t="shared" ref="CD392" si="6680">V392/V405</f>
        <v>4.1798789276448547E-2</v>
      </c>
      <c r="CE392" s="132">
        <f t="shared" ref="CE392" si="6681">W392/W405</f>
        <v>5.1505769772023639E-2</v>
      </c>
      <c r="CF392" s="129">
        <f t="shared" ref="CF392" si="6682">X392/X405</f>
        <v>4.7081902893575285E-2</v>
      </c>
      <c r="CG392" s="130">
        <f t="shared" ref="CG392" si="6683">Y392/Y405</f>
        <v>3.9743589743589741E-2</v>
      </c>
      <c r="CH392" s="131">
        <f t="shared" ref="CH392" si="6684">Z392/Z405</f>
        <v>6.4724919093851127E-2</v>
      </c>
      <c r="CI392" s="129">
        <f t="shared" ref="CI392" si="6685">AA392/AA405</f>
        <v>7.2363235062273379E-2</v>
      </c>
      <c r="CJ392" s="135">
        <f t="shared" ref="CJ392" si="6686">AB392/AB405</f>
        <v>5.6178230076325379E-2</v>
      </c>
      <c r="CK392" s="136">
        <f t="shared" ref="CK392" si="6687">AC392/AC405</f>
        <v>5.7384587088467907E-2</v>
      </c>
    </row>
    <row r="393" spans="1:89" ht="14" thickTop="1" x14ac:dyDescent="0.15">
      <c r="A393" s="146" t="s">
        <v>28</v>
      </c>
      <c r="B393" s="203">
        <v>286</v>
      </c>
      <c r="C393" s="197">
        <v>252</v>
      </c>
      <c r="D393" s="198">
        <v>119</v>
      </c>
      <c r="E393" s="199">
        <v>180</v>
      </c>
      <c r="F393" s="196">
        <v>293</v>
      </c>
      <c r="G393" s="200">
        <v>203</v>
      </c>
      <c r="H393" s="198">
        <v>449</v>
      </c>
      <c r="I393" s="199">
        <v>346</v>
      </c>
      <c r="J393" s="196">
        <v>43</v>
      </c>
      <c r="K393" s="197">
        <v>17</v>
      </c>
      <c r="L393" s="198">
        <v>168</v>
      </c>
      <c r="M393" s="196">
        <v>130</v>
      </c>
      <c r="N393" s="201">
        <v>330</v>
      </c>
      <c r="O393" s="204">
        <v>261</v>
      </c>
      <c r="P393" s="196">
        <v>216</v>
      </c>
      <c r="Q393" s="197">
        <v>153</v>
      </c>
      <c r="R393" s="198">
        <v>202</v>
      </c>
      <c r="S393" s="199">
        <v>265</v>
      </c>
      <c r="T393" s="196">
        <v>28</v>
      </c>
      <c r="U393" s="200">
        <v>28</v>
      </c>
      <c r="V393" s="198">
        <v>224</v>
      </c>
      <c r="W393" s="205">
        <v>239</v>
      </c>
      <c r="X393" s="196">
        <v>124</v>
      </c>
      <c r="Y393" s="200">
        <v>79</v>
      </c>
      <c r="Z393" s="198">
        <v>382</v>
      </c>
      <c r="AA393" s="196">
        <v>403</v>
      </c>
      <c r="AB393" s="172">
        <f t="shared" si="6385"/>
        <v>2864</v>
      </c>
      <c r="AC393" s="173">
        <f t="shared" si="6386"/>
        <v>2556</v>
      </c>
      <c r="BI393" s="146" t="s">
        <v>28</v>
      </c>
      <c r="BJ393" s="129">
        <f>B393/B405</f>
        <v>6.5868263473053898E-2</v>
      </c>
      <c r="BK393" s="130">
        <f t="shared" ref="BK393" si="6688">C393/C405</f>
        <v>5.6049822064056939E-2</v>
      </c>
      <c r="BL393" s="131">
        <f t="shared" ref="BL393" si="6689">D393/D405</f>
        <v>5.4863992623328722E-2</v>
      </c>
      <c r="BM393" s="132">
        <f t="shared" ref="BM393" si="6690">E393/E405</f>
        <v>6.4981949458483748E-2</v>
      </c>
      <c r="BN393" s="129">
        <f t="shared" ref="BN393" si="6691">F393/F405</f>
        <v>6.5328874024526196E-2</v>
      </c>
      <c r="BO393" s="130">
        <f t="shared" ref="BO393" si="6692">G393/G405</f>
        <v>6.5357372826786858E-2</v>
      </c>
      <c r="BP393" s="131">
        <f t="shared" ref="BP393" si="6693">H393/H405</f>
        <v>6.7896567367306815E-2</v>
      </c>
      <c r="BQ393" s="132">
        <f t="shared" ref="BQ393" si="6694">I393/I405</f>
        <v>5.6086886043118817E-2</v>
      </c>
      <c r="BR393" s="129">
        <f t="shared" ref="BR393" si="6695">J393/J405</f>
        <v>5.5412371134020616E-2</v>
      </c>
      <c r="BS393" s="130">
        <f t="shared" ref="BS393" si="6696">K393/K405</f>
        <v>2.2309711286089239E-2</v>
      </c>
      <c r="BT393" s="131">
        <f t="shared" ref="BT393" si="6697">L393/L405</f>
        <v>6.7253803042433946E-2</v>
      </c>
      <c r="BU393" s="129">
        <f t="shared" ref="BU393" si="6698">M393/M405</f>
        <v>5.1730998806207719E-2</v>
      </c>
      <c r="BV393" s="133">
        <f t="shared" ref="BV393" si="6699">N393/N405</f>
        <v>6.6079295154185022E-2</v>
      </c>
      <c r="BW393" s="134">
        <f t="shared" ref="BW393" si="6700">O393/O405</f>
        <v>5.1246809346161395E-2</v>
      </c>
      <c r="BX393" s="129">
        <f t="shared" ref="BX393" si="6701">P393/P405</f>
        <v>7.4740484429065737E-2</v>
      </c>
      <c r="BY393" s="130">
        <f t="shared" ref="BY393" si="6702">Q393/Q405</f>
        <v>5.3646563814866759E-2</v>
      </c>
      <c r="BZ393" s="131">
        <f t="shared" ref="BZ393" si="6703">R393/R405</f>
        <v>5.4609353879426871E-2</v>
      </c>
      <c r="CA393" s="132">
        <f t="shared" ref="CA393" si="6704">S393/S405</f>
        <v>6.8298969072164942E-2</v>
      </c>
      <c r="CB393" s="129">
        <f t="shared" ref="CB393" si="6705">T393/T405</f>
        <v>6.965174129353234E-2</v>
      </c>
      <c r="CC393" s="130">
        <f t="shared" ref="CC393" si="6706">U393/U405</f>
        <v>7.0175438596491224E-2</v>
      </c>
      <c r="CD393" s="131">
        <f t="shared" ref="CD393" si="6707">V393/V405</f>
        <v>6.4571922744306717E-2</v>
      </c>
      <c r="CE393" s="132">
        <f t="shared" ref="CE393" si="6708">W393/W405</f>
        <v>6.726709822685055E-2</v>
      </c>
      <c r="CF393" s="129">
        <f t="shared" ref="CF393" si="6709">X393/X405</f>
        <v>6.0814124570868072E-2</v>
      </c>
      <c r="CG393" s="130">
        <f t="shared" ref="CG393" si="6710">Y393/Y405</f>
        <v>5.0641025641025642E-2</v>
      </c>
      <c r="CH393" s="131">
        <f t="shared" ref="CH393" si="6711">Z393/Z405</f>
        <v>7.2720350276032741E-2</v>
      </c>
      <c r="CI393" s="129">
        <f t="shared" ref="CI393" si="6712">AA393/AA405</f>
        <v>6.3534605076462247E-2</v>
      </c>
      <c r="CJ393" s="135">
        <f t="shared" ref="CJ393" si="6713">AB393/AB405</f>
        <v>6.5644410827660496E-2</v>
      </c>
      <c r="CK393" s="136">
        <f t="shared" ref="CK393" si="6714">AC393/AC405</f>
        <v>5.8764024278094538E-2</v>
      </c>
    </row>
    <row r="394" spans="1:89" x14ac:dyDescent="0.15">
      <c r="A394" s="137" t="s">
        <v>29</v>
      </c>
      <c r="B394" s="206">
        <v>327</v>
      </c>
      <c r="C394" s="190">
        <v>293</v>
      </c>
      <c r="D394" s="191">
        <v>116</v>
      </c>
      <c r="E394" s="192">
        <v>202</v>
      </c>
      <c r="F394" s="189">
        <v>297</v>
      </c>
      <c r="G394" s="193">
        <v>220</v>
      </c>
      <c r="H394" s="191">
        <v>464</v>
      </c>
      <c r="I394" s="192">
        <v>443</v>
      </c>
      <c r="J394" s="189">
        <v>54</v>
      </c>
      <c r="K394" s="190">
        <v>38</v>
      </c>
      <c r="L394" s="191">
        <v>171</v>
      </c>
      <c r="M394" s="189">
        <v>131</v>
      </c>
      <c r="N394" s="194">
        <v>317</v>
      </c>
      <c r="O394" s="207">
        <v>311</v>
      </c>
      <c r="P394" s="189">
        <v>182</v>
      </c>
      <c r="Q394" s="190">
        <v>207</v>
      </c>
      <c r="R394" s="191">
        <v>236</v>
      </c>
      <c r="S394" s="192">
        <v>316</v>
      </c>
      <c r="T394" s="189">
        <v>28</v>
      </c>
      <c r="U394" s="193">
        <v>30</v>
      </c>
      <c r="V394" s="191">
        <v>219</v>
      </c>
      <c r="W394" s="208">
        <v>237</v>
      </c>
      <c r="X394" s="189">
        <v>140</v>
      </c>
      <c r="Y394" s="193">
        <v>123</v>
      </c>
      <c r="Z394" s="191">
        <v>418</v>
      </c>
      <c r="AA394" s="189">
        <v>496</v>
      </c>
      <c r="AB394" s="172">
        <f t="shared" si="6385"/>
        <v>2969</v>
      </c>
      <c r="AC394" s="173">
        <f t="shared" si="6386"/>
        <v>3047</v>
      </c>
      <c r="BI394" s="137" t="s">
        <v>29</v>
      </c>
      <c r="BJ394" s="129">
        <f>B394/B405</f>
        <v>7.5310916628281904E-2</v>
      </c>
      <c r="BK394" s="130">
        <f t="shared" ref="BK394" si="6715">C394/C405</f>
        <v>6.5169039145907479E-2</v>
      </c>
      <c r="BL394" s="131">
        <f t="shared" ref="BL394" si="6716">D394/D405</f>
        <v>5.3480866758875055E-2</v>
      </c>
      <c r="BM394" s="132">
        <f t="shared" ref="BM394" si="6717">E394/E405</f>
        <v>7.2924187725631764E-2</v>
      </c>
      <c r="BN394" s="129">
        <f t="shared" ref="BN394" si="6718">F394/F405</f>
        <v>6.622073578595318E-2</v>
      </c>
      <c r="BO394" s="130">
        <f t="shared" ref="BO394" si="6719">G394/G405</f>
        <v>7.0830650354153257E-2</v>
      </c>
      <c r="BP394" s="131">
        <f t="shared" ref="BP394" si="6720">H394/H405</f>
        <v>7.0164826856192353E-2</v>
      </c>
      <c r="BQ394" s="132">
        <f t="shared" ref="BQ394" si="6721">I394/I405</f>
        <v>7.1810666234397802E-2</v>
      </c>
      <c r="BR394" s="129">
        <f t="shared" ref="BR394" si="6722">J394/J405</f>
        <v>6.9587628865979384E-2</v>
      </c>
      <c r="BS394" s="130">
        <f t="shared" ref="BS394" si="6723">K394/K405</f>
        <v>4.9868766404199474E-2</v>
      </c>
      <c r="BT394" s="131">
        <f t="shared" ref="BT394" si="6724">L394/L405</f>
        <v>6.8454763811048841E-2</v>
      </c>
      <c r="BU394" s="129">
        <f t="shared" ref="BU394" si="6725">M394/M405</f>
        <v>5.2128929566255471E-2</v>
      </c>
      <c r="BV394" s="133">
        <f t="shared" ref="BV394" si="6726">N394/N405</f>
        <v>6.3476171405686829E-2</v>
      </c>
      <c r="BW394" s="134">
        <f t="shared" ref="BW394" si="6727">O394/O405</f>
        <v>6.1064205772629096E-2</v>
      </c>
      <c r="BX394" s="129">
        <f t="shared" ref="BX394" si="6728">P394/P405</f>
        <v>6.2975778546712796E-2</v>
      </c>
      <c r="BY394" s="130">
        <f t="shared" ref="BY394" si="6729">Q394/Q405</f>
        <v>7.2580645161290328E-2</v>
      </c>
      <c r="BZ394" s="131">
        <f t="shared" ref="BZ394" si="6730">R394/R405</f>
        <v>6.3801027304676947E-2</v>
      </c>
      <c r="CA394" s="132">
        <f t="shared" ref="CA394" si="6731">S394/S405</f>
        <v>8.1443298969072167E-2</v>
      </c>
      <c r="CB394" s="129">
        <f t="shared" ref="CB394" si="6732">T394/T405</f>
        <v>6.965174129353234E-2</v>
      </c>
      <c r="CC394" s="130">
        <f t="shared" ref="CC394" si="6733">U394/U405</f>
        <v>7.5187969924812026E-2</v>
      </c>
      <c r="CD394" s="131">
        <f t="shared" ref="CD394" si="6734">V394/V405</f>
        <v>6.313058518304987E-2</v>
      </c>
      <c r="CE394" s="132">
        <f t="shared" ref="CE394" si="6735">W394/W405</f>
        <v>6.6704193639178164E-2</v>
      </c>
      <c r="CF394" s="129">
        <f t="shared" ref="CF394" si="6736">X394/X405</f>
        <v>6.8661108386463957E-2</v>
      </c>
      <c r="CG394" s="130">
        <f t="shared" ref="CG394" si="6737">Y394/Y405</f>
        <v>7.8846153846153844E-2</v>
      </c>
      <c r="CH394" s="131">
        <f t="shared" ref="CH394" si="6738">Z394/Z405</f>
        <v>7.9573577003616974E-2</v>
      </c>
      <c r="CI394" s="129">
        <f t="shared" ref="CI394" si="6739">AA394/AA405</f>
        <v>7.8196437017184303E-2</v>
      </c>
      <c r="CJ394" s="135">
        <f t="shared" ref="CJ394" si="6740">AB394/AB405</f>
        <v>6.8051066950881298E-2</v>
      </c>
      <c r="CK394" s="136">
        <f t="shared" ref="CK394" si="6741">AC394/AC405</f>
        <v>7.0052418613205811E-2</v>
      </c>
    </row>
    <row r="395" spans="1:89" x14ac:dyDescent="0.15">
      <c r="A395" s="146" t="s">
        <v>30</v>
      </c>
      <c r="B395" s="203">
        <v>338</v>
      </c>
      <c r="C395" s="197">
        <v>261</v>
      </c>
      <c r="D395" s="198">
        <v>130</v>
      </c>
      <c r="E395" s="199">
        <v>201</v>
      </c>
      <c r="F395" s="196">
        <v>328</v>
      </c>
      <c r="G395" s="200">
        <v>230</v>
      </c>
      <c r="H395" s="198">
        <v>455</v>
      </c>
      <c r="I395" s="199">
        <v>418</v>
      </c>
      <c r="J395" s="196">
        <v>50</v>
      </c>
      <c r="K395" s="197">
        <v>42</v>
      </c>
      <c r="L395" s="198">
        <v>209</v>
      </c>
      <c r="M395" s="196">
        <v>126</v>
      </c>
      <c r="N395" s="201">
        <v>342</v>
      </c>
      <c r="O395" s="204">
        <v>324</v>
      </c>
      <c r="P395" s="196">
        <v>151</v>
      </c>
      <c r="Q395" s="197">
        <v>266</v>
      </c>
      <c r="R395" s="198">
        <v>214</v>
      </c>
      <c r="S395" s="199">
        <v>351</v>
      </c>
      <c r="T395" s="196">
        <v>24</v>
      </c>
      <c r="U395" s="200">
        <v>24</v>
      </c>
      <c r="V395" s="198">
        <v>271</v>
      </c>
      <c r="W395" s="205">
        <v>223</v>
      </c>
      <c r="X395" s="196">
        <v>152</v>
      </c>
      <c r="Y395" s="200">
        <v>120</v>
      </c>
      <c r="Z395" s="198">
        <v>367</v>
      </c>
      <c r="AA395" s="196">
        <v>371</v>
      </c>
      <c r="AB395" s="172">
        <f t="shared" si="6385"/>
        <v>3031</v>
      </c>
      <c r="AC395" s="173">
        <f t="shared" si="6386"/>
        <v>2957</v>
      </c>
      <c r="BI395" s="146" t="s">
        <v>30</v>
      </c>
      <c r="BJ395" s="129">
        <f>B395/B405</f>
        <v>7.7844311377245512E-2</v>
      </c>
      <c r="BK395" s="130">
        <f t="shared" ref="BK395" si="6742">C395/C405</f>
        <v>5.8051601423487545E-2</v>
      </c>
      <c r="BL395" s="131">
        <f t="shared" ref="BL395" si="6743">D395/D405</f>
        <v>5.9935454126325498E-2</v>
      </c>
      <c r="BM395" s="132">
        <f t="shared" ref="BM395" si="6744">E395/E405</f>
        <v>7.2563176895306863E-2</v>
      </c>
      <c r="BN395" s="129">
        <f t="shared" ref="BN395" si="6745">F395/F405</f>
        <v>7.313266443701226E-2</v>
      </c>
      <c r="BO395" s="130">
        <f t="shared" ref="BO395" si="6746">G395/G405</f>
        <v>7.4050225370251133E-2</v>
      </c>
      <c r="BP395" s="131">
        <f t="shared" ref="BP395" si="6747">H395/H405</f>
        <v>6.8803871162861033E-2</v>
      </c>
      <c r="BQ395" s="132">
        <f t="shared" ref="BQ395" si="6748">I395/I405</f>
        <v>6.7758145566542388E-2</v>
      </c>
      <c r="BR395" s="129">
        <f t="shared" ref="BR395" si="6749">J395/J405</f>
        <v>6.4432989690721643E-2</v>
      </c>
      <c r="BS395" s="130">
        <f t="shared" ref="BS395" si="6750">K395/K405</f>
        <v>5.5118110236220472E-2</v>
      </c>
      <c r="BT395" s="131">
        <f t="shared" ref="BT395" si="6751">L395/L405</f>
        <v>8.3666933546837463E-2</v>
      </c>
      <c r="BU395" s="129">
        <f t="shared" ref="BU395" si="6752">M395/M405</f>
        <v>5.0139275766016712E-2</v>
      </c>
      <c r="BV395" s="133">
        <f t="shared" ref="BV395" si="6753">N395/N405</f>
        <v>6.8482178614337211E-2</v>
      </c>
      <c r="BW395" s="134">
        <f t="shared" ref="BW395" si="6754">O395/O405</f>
        <v>6.3616728843510703E-2</v>
      </c>
      <c r="BX395" s="129">
        <f t="shared" ref="BX395" si="6755">P395/P405</f>
        <v>5.2249134948096888E-2</v>
      </c>
      <c r="BY395" s="130">
        <f t="shared" ref="BY395" si="6756">Q395/Q405</f>
        <v>9.3267882187938286E-2</v>
      </c>
      <c r="BZ395" s="131">
        <f t="shared" ref="BZ395" si="6757">R395/R405</f>
        <v>5.785347391186807E-2</v>
      </c>
      <c r="CA395" s="132">
        <f t="shared" ref="CA395" si="6758">S395/S405</f>
        <v>9.0463917525773194E-2</v>
      </c>
      <c r="CB395" s="129">
        <f t="shared" ref="CB395" si="6759">T395/T405</f>
        <v>5.9701492537313432E-2</v>
      </c>
      <c r="CC395" s="130">
        <f t="shared" ref="CC395" si="6760">U395/U405</f>
        <v>6.0150375939849621E-2</v>
      </c>
      <c r="CD395" s="131">
        <f t="shared" ref="CD395" si="6761">V395/V405</f>
        <v>7.8120495820121066E-2</v>
      </c>
      <c r="CE395" s="132">
        <f t="shared" ref="CE395" si="6762">W395/W405</f>
        <v>6.2763861525471434E-2</v>
      </c>
      <c r="CF395" s="129">
        <f t="shared" ref="CF395" si="6763">X395/X405</f>
        <v>7.4546346248160866E-2</v>
      </c>
      <c r="CG395" s="130">
        <f t="shared" ref="CG395" si="6764">Y395/Y405</f>
        <v>7.6923076923076927E-2</v>
      </c>
      <c r="CH395" s="131">
        <f t="shared" ref="CH395" si="6765">Z395/Z405</f>
        <v>6.9864839139539309E-2</v>
      </c>
      <c r="CI395" s="129">
        <f t="shared" ref="CI395" si="6766">AA395/AA405</f>
        <v>5.848967365599874E-2</v>
      </c>
      <c r="CJ395" s="135">
        <f t="shared" ref="CJ395" si="6767">AB395/AB405</f>
        <v>6.9472140090306903E-2</v>
      </c>
      <c r="CK395" s="136">
        <f t="shared" ref="CK395" si="6768">AC395/AC405</f>
        <v>6.7983262828765864E-2</v>
      </c>
    </row>
    <row r="396" spans="1:89" x14ac:dyDescent="0.15">
      <c r="A396" s="137" t="s">
        <v>31</v>
      </c>
      <c r="B396" s="206">
        <v>425</v>
      </c>
      <c r="C396" s="190">
        <v>299</v>
      </c>
      <c r="D396" s="191">
        <v>119</v>
      </c>
      <c r="E396" s="192">
        <v>203</v>
      </c>
      <c r="F396" s="189">
        <v>270</v>
      </c>
      <c r="G396" s="193">
        <v>274</v>
      </c>
      <c r="H396" s="191">
        <v>466</v>
      </c>
      <c r="I396" s="192">
        <v>484</v>
      </c>
      <c r="J396" s="189">
        <v>94</v>
      </c>
      <c r="K396" s="190">
        <v>42</v>
      </c>
      <c r="L396" s="191">
        <v>305</v>
      </c>
      <c r="M396" s="189">
        <v>91</v>
      </c>
      <c r="N396" s="194">
        <v>457</v>
      </c>
      <c r="O396" s="207">
        <v>307</v>
      </c>
      <c r="P396" s="189">
        <v>175</v>
      </c>
      <c r="Q396" s="190">
        <v>289</v>
      </c>
      <c r="R396" s="191">
        <v>230</v>
      </c>
      <c r="S396" s="192">
        <v>336</v>
      </c>
      <c r="T396" s="189">
        <v>32</v>
      </c>
      <c r="U396" s="193">
        <v>24</v>
      </c>
      <c r="V396" s="191">
        <v>410</v>
      </c>
      <c r="W396" s="208">
        <v>221</v>
      </c>
      <c r="X396" s="189">
        <v>159</v>
      </c>
      <c r="Y396" s="193">
        <v>135</v>
      </c>
      <c r="Z396" s="191">
        <v>377</v>
      </c>
      <c r="AA396" s="189">
        <v>367</v>
      </c>
      <c r="AB396" s="172">
        <f t="shared" si="6385"/>
        <v>3519</v>
      </c>
      <c r="AC396" s="173">
        <f t="shared" si="6386"/>
        <v>3072</v>
      </c>
      <c r="BI396" s="137" t="s">
        <v>31</v>
      </c>
      <c r="BJ396" s="129">
        <f>B396/B405</f>
        <v>9.7881160755412255E-2</v>
      </c>
      <c r="BK396" s="130">
        <f t="shared" ref="BK396" si="6769">C396/C405</f>
        <v>6.6503558718861211E-2</v>
      </c>
      <c r="BL396" s="131">
        <f t="shared" ref="BL396" si="6770">D396/D405</f>
        <v>5.4863992623328722E-2</v>
      </c>
      <c r="BM396" s="132">
        <f t="shared" ref="BM396" si="6771">E396/E405</f>
        <v>7.3285198555956679E-2</v>
      </c>
      <c r="BN396" s="129">
        <f t="shared" ref="BN396" si="6772">F396/F405</f>
        <v>6.0200668896321072E-2</v>
      </c>
      <c r="BO396" s="130">
        <f t="shared" ref="BO396" si="6773">G396/G405</f>
        <v>8.8216355441081779E-2</v>
      </c>
      <c r="BP396" s="131">
        <f t="shared" ref="BP396" si="6774">H396/H405</f>
        <v>7.0467261454710425E-2</v>
      </c>
      <c r="BQ396" s="132">
        <f t="shared" ref="BQ396" si="6775">I396/I405</f>
        <v>7.8456800129680662E-2</v>
      </c>
      <c r="BR396" s="129">
        <f t="shared" ref="BR396" si="6776">J396/J405</f>
        <v>0.1211340206185567</v>
      </c>
      <c r="BS396" s="130">
        <f t="shared" ref="BS396" si="6777">K396/K405</f>
        <v>5.5118110236220472E-2</v>
      </c>
      <c r="BT396" s="131">
        <f t="shared" ref="BT396" si="6778">L396/L405</f>
        <v>0.12209767814251402</v>
      </c>
      <c r="BU396" s="129">
        <f t="shared" ref="BU396" si="6779">M396/M405</f>
        <v>3.6211699164345405E-2</v>
      </c>
      <c r="BV396" s="133">
        <f t="shared" ref="BV396" si="6780">N396/N405</f>
        <v>9.1509811774128952E-2</v>
      </c>
      <c r="BW396" s="134">
        <f t="shared" ref="BW396" si="6781">O396/O405</f>
        <v>6.0278814058511682E-2</v>
      </c>
      <c r="BX396" s="129">
        <f t="shared" ref="BX396" si="6782">P396/P405</f>
        <v>6.0553633217993078E-2</v>
      </c>
      <c r="BY396" s="130">
        <f t="shared" ref="BY396" si="6783">Q396/Q405</f>
        <v>0.10133239831697055</v>
      </c>
      <c r="BZ396" s="131">
        <f t="shared" ref="BZ396" si="6784">R396/R405</f>
        <v>6.2178967288456337E-2</v>
      </c>
      <c r="CA396" s="132">
        <f t="shared" ref="CA396" si="6785">S396/S405</f>
        <v>8.6597938144329895E-2</v>
      </c>
      <c r="CB396" s="129">
        <f t="shared" ref="CB396" si="6786">T396/T405</f>
        <v>7.9601990049751242E-2</v>
      </c>
      <c r="CC396" s="130">
        <f t="shared" ref="CC396" si="6787">U396/U405</f>
        <v>6.0150375939849621E-2</v>
      </c>
      <c r="CD396" s="131">
        <f t="shared" ref="CD396" si="6788">V396/V405</f>
        <v>0.11818968002306141</v>
      </c>
      <c r="CE396" s="132">
        <f t="shared" ref="CE396" si="6789">W396/W405</f>
        <v>6.2200956937799042E-2</v>
      </c>
      <c r="CF396" s="129">
        <f t="shared" ref="CF396" si="6790">X396/X405</f>
        <v>7.7979401667484058E-2</v>
      </c>
      <c r="CG396" s="130">
        <f t="shared" ref="CG396" si="6791">Y396/Y405</f>
        <v>8.6538461538461536E-2</v>
      </c>
      <c r="CH396" s="131">
        <f t="shared" ref="CH396" si="6792">Z396/Z405</f>
        <v>7.176851323053493E-2</v>
      </c>
      <c r="CI396" s="129">
        <f t="shared" ref="CI396" si="6793">AA396/AA405</f>
        <v>5.7859057228440799E-2</v>
      </c>
      <c r="CJ396" s="135">
        <f t="shared" ref="CJ396" si="6794">AB396/AB405</f>
        <v>8.0657360929656877E-2</v>
      </c>
      <c r="CK396" s="136">
        <f t="shared" ref="CK396" si="6795">AC396/AC405</f>
        <v>7.0627184108883578E-2</v>
      </c>
    </row>
    <row r="397" spans="1:89" x14ac:dyDescent="0.15">
      <c r="A397" s="146" t="s">
        <v>32</v>
      </c>
      <c r="B397" s="203">
        <v>430</v>
      </c>
      <c r="C397" s="197">
        <v>418</v>
      </c>
      <c r="D397" s="198">
        <v>117</v>
      </c>
      <c r="E397" s="199">
        <v>282</v>
      </c>
      <c r="F397" s="196">
        <v>205</v>
      </c>
      <c r="G397" s="200">
        <v>532</v>
      </c>
      <c r="H397" s="198">
        <v>551</v>
      </c>
      <c r="I397" s="199">
        <v>698</v>
      </c>
      <c r="J397" s="196">
        <v>104</v>
      </c>
      <c r="K397" s="197">
        <v>68</v>
      </c>
      <c r="L397" s="198">
        <v>339</v>
      </c>
      <c r="M397" s="196">
        <v>91</v>
      </c>
      <c r="N397" s="201">
        <v>608</v>
      </c>
      <c r="O397" s="204">
        <v>416</v>
      </c>
      <c r="P397" s="196">
        <v>156</v>
      </c>
      <c r="Q397" s="197">
        <v>317</v>
      </c>
      <c r="R397" s="198">
        <v>175</v>
      </c>
      <c r="S397" s="199">
        <v>419</v>
      </c>
      <c r="T397" s="196">
        <v>17</v>
      </c>
      <c r="U397" s="200">
        <v>20</v>
      </c>
      <c r="V397" s="198">
        <v>475</v>
      </c>
      <c r="W397" s="205">
        <v>218</v>
      </c>
      <c r="X397" s="196">
        <v>93</v>
      </c>
      <c r="Y397" s="200">
        <v>171</v>
      </c>
      <c r="Z397" s="198">
        <v>280</v>
      </c>
      <c r="AA397" s="196">
        <v>614</v>
      </c>
      <c r="AB397" s="172">
        <f t="shared" si="6385"/>
        <v>3550</v>
      </c>
      <c r="AC397" s="173">
        <f t="shared" si="6386"/>
        <v>4264</v>
      </c>
      <c r="BI397" s="146" t="s">
        <v>32</v>
      </c>
      <c r="BJ397" s="129">
        <f>B397/B405</f>
        <v>9.9032703823122986E-2</v>
      </c>
      <c r="BK397" s="130">
        <f t="shared" ref="BK397" si="6796">C397/C405</f>
        <v>9.2971530249110326E-2</v>
      </c>
      <c r="BL397" s="131">
        <f t="shared" ref="BL397" si="6797">D397/D405</f>
        <v>5.3941908713692949E-2</v>
      </c>
      <c r="BM397" s="132">
        <f t="shared" ref="BM397" si="6798">E397/E405</f>
        <v>0.10180505415162455</v>
      </c>
      <c r="BN397" s="129">
        <f t="shared" ref="BN397" si="6799">F397/F405</f>
        <v>4.5707915273132664E-2</v>
      </c>
      <c r="BO397" s="130">
        <f t="shared" ref="BO397" si="6800">G397/G405</f>
        <v>0.17128139085640695</v>
      </c>
      <c r="BP397" s="131">
        <f t="shared" ref="BP397" si="6801">H397/H405</f>
        <v>8.3320731891728408E-2</v>
      </c>
      <c r="BQ397" s="132">
        <f t="shared" ref="BQ397" si="6802">I397/I405</f>
        <v>0.11314637704652293</v>
      </c>
      <c r="BR397" s="129">
        <f t="shared" ref="BR397" si="6803">J397/J405</f>
        <v>0.13402061855670103</v>
      </c>
      <c r="BS397" s="130">
        <f t="shared" ref="BS397" si="6804">K397/K405</f>
        <v>8.9238845144356954E-2</v>
      </c>
      <c r="BT397" s="131">
        <f t="shared" ref="BT397" si="6805">L397/L405</f>
        <v>0.13570856685348279</v>
      </c>
      <c r="BU397" s="129">
        <f t="shared" ref="BU397" si="6806">M397/M405</f>
        <v>3.6211699164345405E-2</v>
      </c>
      <c r="BV397" s="133">
        <f t="shared" ref="BV397" si="6807">N397/N405</f>
        <v>0.12174609531437726</v>
      </c>
      <c r="BW397" s="134">
        <f t="shared" ref="BW397" si="6808">O397/O405</f>
        <v>8.1680738268211275E-2</v>
      </c>
      <c r="BX397" s="129">
        <f t="shared" ref="BX397" si="6809">P397/P405</f>
        <v>5.3979238754325261E-2</v>
      </c>
      <c r="BY397" s="130">
        <f t="shared" ref="BY397" si="6810">Q397/Q405</f>
        <v>0.11115007012622721</v>
      </c>
      <c r="BZ397" s="131">
        <f t="shared" ref="BZ397" si="6811">R397/R405</f>
        <v>4.7310083806434172E-2</v>
      </c>
      <c r="CA397" s="132">
        <f t="shared" ref="CA397" si="6812">S397/S405</f>
        <v>0.10798969072164949</v>
      </c>
      <c r="CB397" s="129">
        <f t="shared" ref="CB397" si="6813">T397/T405</f>
        <v>4.228855721393035E-2</v>
      </c>
      <c r="CC397" s="130">
        <f t="shared" ref="CC397" si="6814">U397/U405</f>
        <v>5.0125313283208017E-2</v>
      </c>
      <c r="CD397" s="131">
        <f t="shared" ref="CD397" si="6815">V397/V405</f>
        <v>0.13692706831940041</v>
      </c>
      <c r="CE397" s="132">
        <f t="shared" ref="CE397" si="6816">W397/W405</f>
        <v>6.1356600056290456E-2</v>
      </c>
      <c r="CF397" s="129">
        <f t="shared" ref="CF397" si="6817">X397/X405</f>
        <v>4.5610593428151054E-2</v>
      </c>
      <c r="CG397" s="130">
        <f t="shared" ref="CG397" si="6818">Y397/Y405</f>
        <v>0.10961538461538461</v>
      </c>
      <c r="CH397" s="131">
        <f t="shared" ref="CH397" si="6819">Z397/Z405</f>
        <v>5.3302874547877403E-2</v>
      </c>
      <c r="CI397" s="129">
        <f t="shared" ref="CI397" si="6820">AA397/AA405</f>
        <v>9.6799621630143468E-2</v>
      </c>
      <c r="CJ397" s="135">
        <f t="shared" ref="CJ397" si="6821">AB397/AB405</f>
        <v>8.1367897499369679E-2</v>
      </c>
      <c r="CK397" s="136">
        <f t="shared" ref="CK397" si="6822">AC397/AC405</f>
        <v>9.8032002942799332E-2</v>
      </c>
    </row>
    <row r="398" spans="1:89" x14ac:dyDescent="0.15">
      <c r="A398" s="137" t="s">
        <v>33</v>
      </c>
      <c r="B398" s="206">
        <v>167</v>
      </c>
      <c r="C398" s="190">
        <v>242</v>
      </c>
      <c r="D398" s="191">
        <v>54</v>
      </c>
      <c r="E398" s="192">
        <v>207</v>
      </c>
      <c r="F398" s="189">
        <v>132</v>
      </c>
      <c r="G398" s="193">
        <v>287</v>
      </c>
      <c r="H398" s="191">
        <v>299</v>
      </c>
      <c r="I398" s="192">
        <v>332</v>
      </c>
      <c r="J398" s="189">
        <v>59</v>
      </c>
      <c r="K398" s="190">
        <v>28</v>
      </c>
      <c r="L398" s="191">
        <v>206</v>
      </c>
      <c r="M398" s="189">
        <v>55</v>
      </c>
      <c r="N398" s="194">
        <v>278</v>
      </c>
      <c r="O398" s="207">
        <v>241</v>
      </c>
      <c r="P398" s="189">
        <v>86</v>
      </c>
      <c r="Q398" s="190">
        <v>218</v>
      </c>
      <c r="R398" s="191">
        <v>169</v>
      </c>
      <c r="S398" s="192">
        <v>285</v>
      </c>
      <c r="T398" s="189">
        <v>18</v>
      </c>
      <c r="U398" s="193">
        <v>24</v>
      </c>
      <c r="V398" s="191">
        <v>459</v>
      </c>
      <c r="W398" s="208">
        <v>150</v>
      </c>
      <c r="X398" s="189">
        <v>73</v>
      </c>
      <c r="Y398" s="193">
        <v>94</v>
      </c>
      <c r="Z398" s="191">
        <v>185</v>
      </c>
      <c r="AA398" s="189">
        <v>479</v>
      </c>
      <c r="AB398" s="172">
        <f t="shared" si="6385"/>
        <v>2185</v>
      </c>
      <c r="AC398" s="173">
        <f t="shared" si="6386"/>
        <v>2642</v>
      </c>
      <c r="BI398" s="137" t="s">
        <v>33</v>
      </c>
      <c r="BJ398" s="129">
        <f>B398/B405</f>
        <v>3.8461538461538464E-2</v>
      </c>
      <c r="BK398" s="130">
        <f t="shared" ref="BK398" si="6823">C398/C405</f>
        <v>5.3825622775800712E-2</v>
      </c>
      <c r="BL398" s="131">
        <f t="shared" ref="BL398" si="6824">D398/D405</f>
        <v>2.4896265560165973E-2</v>
      </c>
      <c r="BM398" s="132">
        <f t="shared" ref="BM398" si="6825">E398/E405</f>
        <v>7.4729241877256311E-2</v>
      </c>
      <c r="BN398" s="129">
        <f t="shared" ref="BN398" si="6826">F398/F405</f>
        <v>2.9431438127090301E-2</v>
      </c>
      <c r="BO398" s="130">
        <f t="shared" ref="BO398" si="6827">G398/G405</f>
        <v>9.2401802962009019E-2</v>
      </c>
      <c r="BP398" s="131">
        <f t="shared" ref="BP398" si="6828">H398/H405</f>
        <v>4.5213972478451533E-2</v>
      </c>
      <c r="BQ398" s="132">
        <f t="shared" ref="BQ398" si="6829">I398/I405</f>
        <v>5.3817474469119796E-2</v>
      </c>
      <c r="BR398" s="129">
        <f t="shared" ref="BR398" si="6830">J398/J405</f>
        <v>7.603092783505154E-2</v>
      </c>
      <c r="BS398" s="130">
        <f t="shared" ref="BS398" si="6831">K398/K405</f>
        <v>3.6745406824146981E-2</v>
      </c>
      <c r="BT398" s="131">
        <f t="shared" ref="BT398" si="6832">L398/L405</f>
        <v>8.2465972778222582E-2</v>
      </c>
      <c r="BU398" s="129">
        <f t="shared" ref="BU398" si="6833">M398/M405</f>
        <v>2.1886191802626343E-2</v>
      </c>
      <c r="BV398" s="133">
        <f t="shared" ref="BV398" si="6834">N398/N405</f>
        <v>5.566680016019223E-2</v>
      </c>
      <c r="BW398" s="134">
        <f t="shared" ref="BW398" si="6835">O398/O405</f>
        <v>4.7319850775574317E-2</v>
      </c>
      <c r="BX398" s="129">
        <f t="shared" ref="BX398" si="6836">P398/P405</f>
        <v>2.9757785467128029E-2</v>
      </c>
      <c r="BY398" s="130">
        <f t="shared" ref="BY398" si="6837">Q398/Q405</f>
        <v>7.6437587657784009E-2</v>
      </c>
      <c r="BZ398" s="131">
        <f t="shared" ref="BZ398" si="6838">R398/R405</f>
        <v>4.5688023790213569E-2</v>
      </c>
      <c r="CA398" s="132">
        <f t="shared" ref="CA398" si="6839">S398/S405</f>
        <v>7.3453608247422683E-2</v>
      </c>
      <c r="CB398" s="129">
        <f t="shared" ref="CB398" si="6840">T398/T405</f>
        <v>4.4776119402985072E-2</v>
      </c>
      <c r="CC398" s="130">
        <f t="shared" ref="CC398" si="6841">U398/U405</f>
        <v>6.0150375939849621E-2</v>
      </c>
      <c r="CD398" s="131">
        <f t="shared" ref="CD398" si="6842">V398/V405</f>
        <v>0.13231478812337849</v>
      </c>
      <c r="CE398" s="132">
        <f t="shared" ref="CE398" si="6843">W398/W405</f>
        <v>4.2217844075429216E-2</v>
      </c>
      <c r="CF398" s="129">
        <f t="shared" ref="CF398" si="6844">X398/X405</f>
        <v>3.5801863658656202E-2</v>
      </c>
      <c r="CG398" s="130">
        <f t="shared" ref="CG398" si="6845">Y398/Y405</f>
        <v>6.0256410256410257E-2</v>
      </c>
      <c r="CH398" s="131">
        <f t="shared" ref="CH398" si="6846">Z398/Z405</f>
        <v>3.5217970683418996E-2</v>
      </c>
      <c r="CI398" s="129">
        <f t="shared" ref="CI398" si="6847">AA398/AA405</f>
        <v>7.5516317200063063E-2</v>
      </c>
      <c r="CJ398" s="135">
        <f t="shared" ref="CJ398" si="6848">AB398/AB405</f>
        <v>5.0081367897499368E-2</v>
      </c>
      <c r="CK398" s="136">
        <f t="shared" ref="CK398" si="6849">AC398/AC405</f>
        <v>6.0741217583226044E-2</v>
      </c>
    </row>
    <row r="399" spans="1:89" x14ac:dyDescent="0.15">
      <c r="A399" s="146" t="s">
        <v>34</v>
      </c>
      <c r="B399" s="203">
        <v>5</v>
      </c>
      <c r="C399" s="197">
        <v>172</v>
      </c>
      <c r="D399" s="198">
        <v>3</v>
      </c>
      <c r="E399" s="199">
        <v>114</v>
      </c>
      <c r="F399" s="196">
        <v>17</v>
      </c>
      <c r="G399" s="200">
        <v>164</v>
      </c>
      <c r="H399" s="198">
        <v>73</v>
      </c>
      <c r="I399" s="199">
        <v>165</v>
      </c>
      <c r="J399" s="196">
        <v>19</v>
      </c>
      <c r="K399" s="197">
        <v>34</v>
      </c>
      <c r="L399" s="198">
        <v>232</v>
      </c>
      <c r="M399" s="196">
        <v>30</v>
      </c>
      <c r="N399" s="201">
        <v>124</v>
      </c>
      <c r="O399" s="204">
        <v>79</v>
      </c>
      <c r="P399" s="196">
        <v>40</v>
      </c>
      <c r="Q399" s="197">
        <v>78</v>
      </c>
      <c r="R399" s="198">
        <v>53</v>
      </c>
      <c r="S399" s="199">
        <v>100</v>
      </c>
      <c r="T399" s="196">
        <v>11</v>
      </c>
      <c r="U399" s="200">
        <v>28</v>
      </c>
      <c r="V399" s="198">
        <v>67</v>
      </c>
      <c r="W399" s="205">
        <v>39</v>
      </c>
      <c r="X399" s="196">
        <v>30</v>
      </c>
      <c r="Y399" s="200">
        <v>64</v>
      </c>
      <c r="Z399" s="198">
        <v>124</v>
      </c>
      <c r="AA399" s="196">
        <v>226</v>
      </c>
      <c r="AB399" s="172">
        <f t="shared" si="6385"/>
        <v>798</v>
      </c>
      <c r="AC399" s="173">
        <f t="shared" si="6386"/>
        <v>1293</v>
      </c>
      <c r="BI399" s="146" t="s">
        <v>34</v>
      </c>
      <c r="BJ399" s="129">
        <f>B399/B405</f>
        <v>1.1515430677107323E-3</v>
      </c>
      <c r="BK399" s="130">
        <f t="shared" ref="BK399" si="6850">C399/C405</f>
        <v>3.8256227758007119E-2</v>
      </c>
      <c r="BL399" s="131">
        <f t="shared" ref="BL399" si="6851">D399/D405</f>
        <v>1.3831258644536654E-3</v>
      </c>
      <c r="BM399" s="132">
        <f t="shared" ref="BM399" si="6852">E399/E405</f>
        <v>4.1155234657039713E-2</v>
      </c>
      <c r="BN399" s="129">
        <f t="shared" ref="BN399" si="6853">F399/F405</f>
        <v>3.7904124860646598E-3</v>
      </c>
      <c r="BO399" s="130">
        <f t="shared" ref="BO399" si="6854">G399/G405</f>
        <v>5.280103026400515E-2</v>
      </c>
      <c r="BP399" s="131">
        <f t="shared" ref="BP399" si="6855">H399/H405</f>
        <v>1.1038862845909572E-2</v>
      </c>
      <c r="BQ399" s="132">
        <f t="shared" ref="BQ399" si="6856">I399/I405</f>
        <v>2.6746636407845682E-2</v>
      </c>
      <c r="BR399" s="129">
        <f t="shared" ref="BR399" si="6857">J399/J405</f>
        <v>2.4484536082474227E-2</v>
      </c>
      <c r="BS399" s="130">
        <f t="shared" ref="BS399" si="6858">K399/K405</f>
        <v>4.4619422572178477E-2</v>
      </c>
      <c r="BT399" s="131">
        <f t="shared" ref="BT399" si="6859">L399/L405</f>
        <v>9.2874299439551639E-2</v>
      </c>
      <c r="BU399" s="129">
        <f t="shared" ref="BU399" si="6860">M399/M405</f>
        <v>1.1937922801432551E-2</v>
      </c>
      <c r="BV399" s="133">
        <f t="shared" ref="BV399" si="6861">N399/N405</f>
        <v>2.4829795754905886E-2</v>
      </c>
      <c r="BW399" s="134">
        <f t="shared" ref="BW399" si="6862">O399/O405</f>
        <v>1.5511486353818967E-2</v>
      </c>
      <c r="BX399" s="129">
        <f t="shared" ref="BX399" si="6863">P399/P405</f>
        <v>1.384083044982699E-2</v>
      </c>
      <c r="BY399" s="130">
        <f t="shared" ref="BY399" si="6864">Q399/Q405</f>
        <v>2.7349228611500701E-2</v>
      </c>
      <c r="BZ399" s="131">
        <f t="shared" ref="BZ399" si="6865">R399/R405</f>
        <v>1.4328196809948636E-2</v>
      </c>
      <c r="CA399" s="132">
        <f t="shared" ref="CA399" si="6866">S399/S405</f>
        <v>2.5773195876288658E-2</v>
      </c>
      <c r="CB399" s="129">
        <f t="shared" ref="CB399" si="6867">T399/T405</f>
        <v>2.736318407960199E-2</v>
      </c>
      <c r="CC399" s="130">
        <f t="shared" ref="CC399" si="6868">U399/U405</f>
        <v>7.0175438596491224E-2</v>
      </c>
      <c r="CD399" s="131">
        <f t="shared" ref="CD399" si="6869">V399/V405</f>
        <v>1.9313923320841742E-2</v>
      </c>
      <c r="CE399" s="132">
        <f t="shared" ref="CE399" si="6870">W399/W405</f>
        <v>1.0976639459611595E-2</v>
      </c>
      <c r="CF399" s="129">
        <f t="shared" ref="CF399" si="6871">X399/X405</f>
        <v>1.4713094654242276E-2</v>
      </c>
      <c r="CG399" s="130">
        <f t="shared" ref="CG399" si="6872">Y399/Y405</f>
        <v>4.1025641025641026E-2</v>
      </c>
      <c r="CH399" s="131">
        <f t="shared" ref="CH399" si="6873">Z399/Z405</f>
        <v>2.3605558728345709E-2</v>
      </c>
      <c r="CI399" s="129">
        <f t="shared" ref="CI399" si="6874">AA399/AA405</f>
        <v>3.5629828157023494E-2</v>
      </c>
      <c r="CJ399" s="135">
        <f t="shared" ref="CJ399" si="6875">AB399/AB405</f>
        <v>1.829058653647803E-2</v>
      </c>
      <c r="CK399" s="136">
        <f t="shared" ref="CK399" si="6876">AC399/AC405</f>
        <v>2.9726871436453927E-2</v>
      </c>
    </row>
    <row r="400" spans="1:89" x14ac:dyDescent="0.15">
      <c r="A400" s="137" t="s">
        <v>35</v>
      </c>
      <c r="B400" s="206">
        <v>0</v>
      </c>
      <c r="C400" s="190">
        <v>49</v>
      </c>
      <c r="D400" s="191">
        <v>0</v>
      </c>
      <c r="E400" s="192">
        <v>48</v>
      </c>
      <c r="F400" s="189">
        <v>0</v>
      </c>
      <c r="G400" s="193">
        <v>22</v>
      </c>
      <c r="H400" s="191">
        <v>6</v>
      </c>
      <c r="I400" s="192">
        <v>23</v>
      </c>
      <c r="J400" s="189">
        <v>1</v>
      </c>
      <c r="K400" s="190">
        <v>4</v>
      </c>
      <c r="L400" s="191">
        <v>17</v>
      </c>
      <c r="M400" s="189">
        <v>1</v>
      </c>
      <c r="N400" s="194">
        <v>7</v>
      </c>
      <c r="O400" s="207">
        <v>7</v>
      </c>
      <c r="P400" s="189">
        <v>3</v>
      </c>
      <c r="Q400" s="190">
        <v>5</v>
      </c>
      <c r="R400" s="191">
        <v>1</v>
      </c>
      <c r="S400" s="192">
        <v>21</v>
      </c>
      <c r="T400" s="189">
        <v>1</v>
      </c>
      <c r="U400" s="193">
        <v>1</v>
      </c>
      <c r="V400" s="191">
        <v>3</v>
      </c>
      <c r="W400" s="208">
        <v>1</v>
      </c>
      <c r="X400" s="189">
        <v>0</v>
      </c>
      <c r="Y400" s="193">
        <v>0</v>
      </c>
      <c r="Z400" s="191">
        <v>5</v>
      </c>
      <c r="AA400" s="189">
        <v>14</v>
      </c>
      <c r="AB400" s="172">
        <f t="shared" si="6385"/>
        <v>44</v>
      </c>
      <c r="AC400" s="173">
        <f t="shared" si="6386"/>
        <v>196</v>
      </c>
      <c r="BI400" s="137" t="s">
        <v>35</v>
      </c>
      <c r="BJ400" s="129">
        <f>B400/B405</f>
        <v>0</v>
      </c>
      <c r="BK400" s="130">
        <f t="shared" ref="BK400" si="6877">C400/C405</f>
        <v>1.0898576512455516E-2</v>
      </c>
      <c r="BL400" s="131">
        <f t="shared" ref="BL400" si="6878">D400/D405</f>
        <v>0</v>
      </c>
      <c r="BM400" s="132">
        <f t="shared" ref="BM400" si="6879">E400/E405</f>
        <v>1.7328519855595668E-2</v>
      </c>
      <c r="BN400" s="129">
        <f t="shared" ref="BN400" si="6880">F400/F405</f>
        <v>0</v>
      </c>
      <c r="BO400" s="130">
        <f t="shared" ref="BO400" si="6881">G400/G405</f>
        <v>7.0830650354153256E-3</v>
      </c>
      <c r="BP400" s="131">
        <f t="shared" ref="BP400" si="6882">H400/H405</f>
        <v>9.0730379555421141E-4</v>
      </c>
      <c r="BQ400" s="132">
        <f t="shared" ref="BQ400" si="6883">I400/I405</f>
        <v>3.7283190144269734E-3</v>
      </c>
      <c r="BR400" s="129">
        <f t="shared" ref="BR400" si="6884">J400/J405</f>
        <v>1.288659793814433E-3</v>
      </c>
      <c r="BS400" s="130">
        <f t="shared" ref="BS400" si="6885">K400/K405</f>
        <v>5.2493438320209973E-3</v>
      </c>
      <c r="BT400" s="131">
        <f t="shared" ref="BT400" si="6886">L400/L405</f>
        <v>6.8054443554843875E-3</v>
      </c>
      <c r="BU400" s="129">
        <f t="shared" ref="BU400" si="6887">M400/M405</f>
        <v>3.9793076004775168E-4</v>
      </c>
      <c r="BV400" s="133">
        <f t="shared" ref="BV400" si="6888">N400/N405</f>
        <v>1.4016820184221065E-3</v>
      </c>
      <c r="BW400" s="134">
        <f t="shared" ref="BW400" si="6889">O400/O405</f>
        <v>1.3744354997054782E-3</v>
      </c>
      <c r="BX400" s="129">
        <f t="shared" ref="BX400" si="6890">P400/P405</f>
        <v>1.0380622837370243E-3</v>
      </c>
      <c r="BY400" s="130">
        <f t="shared" ref="BY400" si="6891">Q400/Q405</f>
        <v>1.7531556802244039E-3</v>
      </c>
      <c r="BZ400" s="131">
        <f t="shared" ref="BZ400" si="6892">R400/R405</f>
        <v>2.703433360367667E-4</v>
      </c>
      <c r="CA400" s="132">
        <f t="shared" ref="CA400" si="6893">S400/S405</f>
        <v>5.4123711340206184E-3</v>
      </c>
      <c r="CB400" s="129">
        <f t="shared" ref="CB400" si="6894">T400/T405</f>
        <v>2.4875621890547263E-3</v>
      </c>
      <c r="CC400" s="130">
        <f t="shared" ref="CC400" si="6895">U400/U405</f>
        <v>2.5062656641604009E-3</v>
      </c>
      <c r="CD400" s="131">
        <f t="shared" ref="CD400" si="6896">V400/V405</f>
        <v>8.6480253675410776E-4</v>
      </c>
      <c r="CE400" s="132">
        <f t="shared" ref="CE400" si="6897">W400/W405</f>
        <v>2.8145229383619476E-4</v>
      </c>
      <c r="CF400" s="129">
        <f t="shared" ref="CF400" si="6898">X400/X405</f>
        <v>0</v>
      </c>
      <c r="CG400" s="130">
        <f t="shared" ref="CG400" si="6899">Y400/Y405</f>
        <v>0</v>
      </c>
      <c r="CH400" s="131">
        <f t="shared" ref="CH400" si="6900">Z400/Z405</f>
        <v>9.5183704549781079E-4</v>
      </c>
      <c r="CI400" s="129">
        <f t="shared" ref="CI400" si="6901">AA400/AA405</f>
        <v>2.2071574964527825E-3</v>
      </c>
      <c r="CJ400" s="135">
        <f t="shared" ref="CJ400" si="6902">AB400/AB405</f>
        <v>1.0085035183020469E-3</v>
      </c>
      <c r="CK400" s="136">
        <f t="shared" ref="CK400" si="6903">AC400/AC405</f>
        <v>4.5061614861136657E-3</v>
      </c>
    </row>
    <row r="401" spans="1:89" x14ac:dyDescent="0.15">
      <c r="A401" s="146" t="s">
        <v>36</v>
      </c>
      <c r="B401" s="203">
        <v>0</v>
      </c>
      <c r="C401" s="197">
        <v>0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0</v>
      </c>
      <c r="AC401" s="173">
        <f t="shared" si="6386"/>
        <v>0</v>
      </c>
      <c r="BI401" s="146" t="s">
        <v>36</v>
      </c>
      <c r="BJ401" s="129">
        <f>B401/B405</f>
        <v>0</v>
      </c>
      <c r="BK401" s="130">
        <f t="shared" ref="BK401" si="6904">C401/C405</f>
        <v>0</v>
      </c>
      <c r="BL401" s="131">
        <f t="shared" ref="BL401" si="6905">D401/D405</f>
        <v>0</v>
      </c>
      <c r="BM401" s="132">
        <f t="shared" ref="BM401" si="6906">E401/E405</f>
        <v>0</v>
      </c>
      <c r="BN401" s="129">
        <f t="shared" ref="BN401" si="6907">F401/F405</f>
        <v>0</v>
      </c>
      <c r="BO401" s="130">
        <f t="shared" ref="BO401" si="6908">G401/G405</f>
        <v>0</v>
      </c>
      <c r="BP401" s="131">
        <f t="shared" ref="BP401" si="6909">H401/H405</f>
        <v>0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0</v>
      </c>
      <c r="CK401" s="136">
        <f t="shared" ref="CK401" si="6930">AC401/AC405</f>
        <v>0</v>
      </c>
    </row>
    <row r="402" spans="1:89" x14ac:dyDescent="0.15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15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4" thickBot="1" x14ac:dyDescent="0.2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5"/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5" thickTop="1" thickBot="1" x14ac:dyDescent="0.2">
      <c r="A405" s="269" t="s">
        <v>13</v>
      </c>
      <c r="B405" s="20">
        <f t="shared" ref="B405:AA405" si="7012">SUM(B382:B404)</f>
        <v>4342</v>
      </c>
      <c r="C405" s="21">
        <f t="shared" si="7012"/>
        <v>4496</v>
      </c>
      <c r="D405" s="20">
        <f t="shared" si="7012"/>
        <v>2169</v>
      </c>
      <c r="E405" s="21">
        <f t="shared" si="7012"/>
        <v>2770</v>
      </c>
      <c r="F405" s="20">
        <f t="shared" si="7012"/>
        <v>4485</v>
      </c>
      <c r="G405" s="21">
        <f t="shared" si="7012"/>
        <v>3106</v>
      </c>
      <c r="H405" s="20">
        <f t="shared" si="7012"/>
        <v>6613</v>
      </c>
      <c r="I405" s="21">
        <f t="shared" si="7012"/>
        <v>6169</v>
      </c>
      <c r="J405" s="20">
        <f t="shared" si="7012"/>
        <v>776</v>
      </c>
      <c r="K405" s="21">
        <f t="shared" si="7012"/>
        <v>762</v>
      </c>
      <c r="L405" s="20">
        <f t="shared" si="7012"/>
        <v>2498</v>
      </c>
      <c r="M405" s="21">
        <f t="shared" si="7012"/>
        <v>2513</v>
      </c>
      <c r="N405" s="20">
        <f t="shared" si="7012"/>
        <v>4994</v>
      </c>
      <c r="O405" s="21">
        <f t="shared" si="7012"/>
        <v>5093</v>
      </c>
      <c r="P405" s="20">
        <f t="shared" si="7012"/>
        <v>2890</v>
      </c>
      <c r="Q405" s="21">
        <f t="shared" si="7012"/>
        <v>2852</v>
      </c>
      <c r="R405" s="20">
        <f t="shared" si="7012"/>
        <v>3699</v>
      </c>
      <c r="S405" s="21">
        <f t="shared" si="7012"/>
        <v>3880</v>
      </c>
      <c r="T405" s="20">
        <f t="shared" si="7012"/>
        <v>402</v>
      </c>
      <c r="U405" s="21">
        <f t="shared" si="7012"/>
        <v>399</v>
      </c>
      <c r="V405" s="20">
        <f t="shared" si="7012"/>
        <v>3469</v>
      </c>
      <c r="W405" s="21">
        <f t="shared" si="7012"/>
        <v>3553</v>
      </c>
      <c r="X405" s="20">
        <f t="shared" si="7012"/>
        <v>2039</v>
      </c>
      <c r="Y405" s="21">
        <f t="shared" si="7012"/>
        <v>1560</v>
      </c>
      <c r="Z405" s="20">
        <f t="shared" si="7012"/>
        <v>5253</v>
      </c>
      <c r="AA405" s="21">
        <f t="shared" si="7012"/>
        <v>6343</v>
      </c>
      <c r="AB405" s="174">
        <f t="shared" ref="AB405" si="7013">SUM(AB381:AB404)</f>
        <v>43629</v>
      </c>
      <c r="AC405" s="175">
        <f t="shared" ref="AC405" si="7014">SUM(AC381:AC404)</f>
        <v>43496</v>
      </c>
      <c r="BI405" s="269" t="s">
        <v>13</v>
      </c>
      <c r="BJ405" s="155">
        <f>SUM(BJ381:BJ404)</f>
        <v>1</v>
      </c>
      <c r="BK405" s="156">
        <f t="shared" ref="BK405:CK405" si="7015">SUM(BK381:BK404)</f>
        <v>1</v>
      </c>
      <c r="BL405" s="155">
        <f t="shared" si="7015"/>
        <v>1.0000000000000002</v>
      </c>
      <c r="BM405" s="156">
        <f t="shared" si="7015"/>
        <v>1</v>
      </c>
      <c r="BN405" s="155">
        <f t="shared" si="7015"/>
        <v>1</v>
      </c>
      <c r="BO405" s="156">
        <f t="shared" si="7015"/>
        <v>1</v>
      </c>
      <c r="BP405" s="155">
        <f t="shared" si="7015"/>
        <v>0.99999999999999978</v>
      </c>
      <c r="BQ405" s="156">
        <f t="shared" si="7015"/>
        <v>1.0000000000000002</v>
      </c>
      <c r="BR405" s="155">
        <f t="shared" si="7015"/>
        <v>1</v>
      </c>
      <c r="BS405" s="156">
        <f t="shared" si="7015"/>
        <v>1.0000000000000002</v>
      </c>
      <c r="BT405" s="155">
        <f t="shared" si="7015"/>
        <v>1</v>
      </c>
      <c r="BU405" s="156">
        <f t="shared" si="7015"/>
        <v>1</v>
      </c>
      <c r="BV405" s="155">
        <f t="shared" si="7015"/>
        <v>1</v>
      </c>
      <c r="BW405" s="156">
        <f t="shared" si="7015"/>
        <v>1</v>
      </c>
      <c r="BX405" s="155">
        <f t="shared" si="7015"/>
        <v>1</v>
      </c>
      <c r="BY405" s="156">
        <f t="shared" si="7015"/>
        <v>1</v>
      </c>
      <c r="BZ405" s="155">
        <f t="shared" si="7015"/>
        <v>1</v>
      </c>
      <c r="CA405" s="156">
        <f t="shared" si="7015"/>
        <v>1.0000000000000002</v>
      </c>
      <c r="CB405" s="155">
        <f t="shared" si="7015"/>
        <v>1</v>
      </c>
      <c r="CC405" s="156">
        <f t="shared" si="7015"/>
        <v>1</v>
      </c>
      <c r="CD405" s="155">
        <f t="shared" si="7015"/>
        <v>0.99999999999999989</v>
      </c>
      <c r="CE405" s="156">
        <f t="shared" si="7015"/>
        <v>0.99999999999999978</v>
      </c>
      <c r="CF405" s="155">
        <f t="shared" si="7015"/>
        <v>1.0000000000000002</v>
      </c>
      <c r="CG405" s="156">
        <f t="shared" si="7015"/>
        <v>0.99999999999999989</v>
      </c>
      <c r="CH405" s="155">
        <f t="shared" si="7015"/>
        <v>1</v>
      </c>
      <c r="CI405" s="156">
        <f t="shared" si="7015"/>
        <v>0.99999999999999978</v>
      </c>
      <c r="CJ405" s="155">
        <f t="shared" si="7015"/>
        <v>1</v>
      </c>
      <c r="CK405" s="156">
        <f t="shared" si="7015"/>
        <v>1</v>
      </c>
    </row>
    <row r="406" spans="1:89" ht="14" thickTop="1" x14ac:dyDescent="0.15">
      <c r="A406" s="187"/>
    </row>
    <row r="408" spans="1:89" x14ac:dyDescent="0.15">
      <c r="A408" s="296">
        <f>+A377+1</f>
        <v>44088</v>
      </c>
      <c r="B408" s="296"/>
      <c r="C408" s="296"/>
      <c r="D408" s="296"/>
      <c r="BI408" s="301">
        <f>+BI377+1</f>
        <v>44088</v>
      </c>
      <c r="BJ408" s="301"/>
      <c r="BK408" s="301"/>
      <c r="BL408" s="301"/>
    </row>
    <row r="409" spans="1:89" ht="14" thickBot="1" x14ac:dyDescent="0.2">
      <c r="AE409" s="272" t="s">
        <v>84</v>
      </c>
    </row>
    <row r="410" spans="1:89" ht="15" thickTop="1" thickBot="1" x14ac:dyDescent="0.2">
      <c r="A410" s="292" t="s">
        <v>0</v>
      </c>
      <c r="B410" s="294" t="s">
        <v>1</v>
      </c>
      <c r="C410" s="295"/>
      <c r="D410" s="294" t="s">
        <v>2</v>
      </c>
      <c r="E410" s="295"/>
      <c r="F410" s="294" t="s">
        <v>3</v>
      </c>
      <c r="G410" s="295"/>
      <c r="H410" s="294" t="s">
        <v>4</v>
      </c>
      <c r="I410" s="295"/>
      <c r="J410" s="294" t="s">
        <v>5</v>
      </c>
      <c r="K410" s="295"/>
      <c r="L410" s="294" t="s">
        <v>6</v>
      </c>
      <c r="M410" s="295"/>
      <c r="N410" s="294" t="s">
        <v>7</v>
      </c>
      <c r="O410" s="295"/>
      <c r="P410" s="294" t="s">
        <v>8</v>
      </c>
      <c r="Q410" s="295"/>
      <c r="R410" s="294" t="s">
        <v>9</v>
      </c>
      <c r="S410" s="295"/>
      <c r="T410" s="294" t="s">
        <v>10</v>
      </c>
      <c r="U410" s="295"/>
      <c r="V410" s="294" t="s">
        <v>11</v>
      </c>
      <c r="W410" s="295"/>
      <c r="X410" s="294" t="s">
        <v>12</v>
      </c>
      <c r="Y410" s="295"/>
      <c r="Z410" s="297" t="s">
        <v>40</v>
      </c>
      <c r="AA410" s="298"/>
      <c r="AB410" s="299" t="s">
        <v>41</v>
      </c>
      <c r="AC410" s="300"/>
      <c r="AE410" s="292" t="s">
        <v>0</v>
      </c>
      <c r="AF410" s="294" t="s">
        <v>1</v>
      </c>
      <c r="AG410" s="295"/>
      <c r="AH410" s="294" t="s">
        <v>2</v>
      </c>
      <c r="AI410" s="295"/>
      <c r="AJ410" s="294" t="s">
        <v>3</v>
      </c>
      <c r="AK410" s="295"/>
      <c r="AL410" s="294" t="s">
        <v>4</v>
      </c>
      <c r="AM410" s="295"/>
      <c r="AN410" s="294" t="s">
        <v>5</v>
      </c>
      <c r="AO410" s="295"/>
      <c r="AP410" s="294" t="s">
        <v>6</v>
      </c>
      <c r="AQ410" s="295"/>
      <c r="AR410" s="294" t="s">
        <v>7</v>
      </c>
      <c r="AS410" s="295"/>
      <c r="AT410" s="294" t="s">
        <v>8</v>
      </c>
      <c r="AU410" s="295"/>
      <c r="AV410" s="294" t="s">
        <v>9</v>
      </c>
      <c r="AW410" s="295"/>
      <c r="AX410" s="294" t="s">
        <v>10</v>
      </c>
      <c r="AY410" s="295"/>
      <c r="AZ410" s="294" t="s">
        <v>11</v>
      </c>
      <c r="BA410" s="295"/>
      <c r="BB410" s="294" t="s">
        <v>12</v>
      </c>
      <c r="BC410" s="295"/>
      <c r="BD410" s="297" t="s">
        <v>40</v>
      </c>
      <c r="BE410" s="298"/>
      <c r="BF410" s="299" t="s">
        <v>41</v>
      </c>
      <c r="BG410" s="300"/>
      <c r="BI410" s="292" t="s">
        <v>0</v>
      </c>
      <c r="BJ410" s="294" t="s">
        <v>1</v>
      </c>
      <c r="BK410" s="295"/>
      <c r="BL410" s="294" t="s">
        <v>2</v>
      </c>
      <c r="BM410" s="295"/>
      <c r="BN410" s="294" t="s">
        <v>3</v>
      </c>
      <c r="BO410" s="295"/>
      <c r="BP410" s="294" t="s">
        <v>4</v>
      </c>
      <c r="BQ410" s="295"/>
      <c r="BR410" s="294" t="s">
        <v>5</v>
      </c>
      <c r="BS410" s="295"/>
      <c r="BT410" s="294" t="s">
        <v>6</v>
      </c>
      <c r="BU410" s="295"/>
      <c r="BV410" s="294" t="s">
        <v>7</v>
      </c>
      <c r="BW410" s="295"/>
      <c r="BX410" s="294" t="s">
        <v>8</v>
      </c>
      <c r="BY410" s="295"/>
      <c r="BZ410" s="294" t="s">
        <v>9</v>
      </c>
      <c r="CA410" s="295"/>
      <c r="CB410" s="294" t="s">
        <v>10</v>
      </c>
      <c r="CC410" s="295"/>
      <c r="CD410" s="294" t="s">
        <v>11</v>
      </c>
      <c r="CE410" s="295"/>
      <c r="CF410" s="294" t="s">
        <v>12</v>
      </c>
      <c r="CG410" s="295"/>
      <c r="CH410" s="297" t="s">
        <v>40</v>
      </c>
      <c r="CI410" s="298"/>
      <c r="CJ410" s="294" t="s">
        <v>41</v>
      </c>
      <c r="CK410" s="295"/>
    </row>
    <row r="411" spans="1:89" ht="15" thickTop="1" thickBot="1" x14ac:dyDescent="0.2">
      <c r="A411" s="293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3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3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4" thickTop="1" x14ac:dyDescent="0.15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529</v>
      </c>
      <c r="AG412" s="186">
        <f t="shared" ref="AG412:AV413" si="7016">SUMIF($A$9:$A$32,$AE412,C$412:C$435)</f>
        <v>394</v>
      </c>
      <c r="AH412" s="127">
        <f t="shared" si="7016"/>
        <v>256</v>
      </c>
      <c r="AI412" s="180">
        <f t="shared" si="7016"/>
        <v>248</v>
      </c>
      <c r="AJ412" s="126">
        <f t="shared" si="7016"/>
        <v>471</v>
      </c>
      <c r="AK412" s="128">
        <f t="shared" si="7016"/>
        <v>298</v>
      </c>
      <c r="AL412" s="127">
        <f t="shared" si="7016"/>
        <v>564</v>
      </c>
      <c r="AM412" s="180">
        <f t="shared" si="7016"/>
        <v>493</v>
      </c>
      <c r="AN412" s="126">
        <f t="shared" si="7016"/>
        <v>114</v>
      </c>
      <c r="AO412" s="128">
        <f t="shared" si="7016"/>
        <v>222</v>
      </c>
      <c r="AP412" s="127">
        <f t="shared" si="7016"/>
        <v>178</v>
      </c>
      <c r="AQ412" s="126">
        <f t="shared" si="7016"/>
        <v>375</v>
      </c>
      <c r="AR412" s="179">
        <f t="shared" si="7016"/>
        <v>537</v>
      </c>
      <c r="AS412" s="181">
        <f t="shared" si="7016"/>
        <v>726</v>
      </c>
      <c r="AT412" s="126">
        <f t="shared" si="7016"/>
        <v>389</v>
      </c>
      <c r="AU412" s="128">
        <f t="shared" si="7016"/>
        <v>283</v>
      </c>
      <c r="AV412" s="127">
        <f t="shared" si="7016"/>
        <v>454</v>
      </c>
      <c r="AW412" s="180">
        <f t="shared" ref="AW412:BE413" si="7017">SUMIF($A$9:$A$32,$AE412,S$412:S$435)</f>
        <v>300</v>
      </c>
      <c r="AX412" s="126">
        <f t="shared" si="7017"/>
        <v>68</v>
      </c>
      <c r="AY412" s="128">
        <f t="shared" si="7017"/>
        <v>176</v>
      </c>
      <c r="AZ412" s="127">
        <f t="shared" si="7017"/>
        <v>301</v>
      </c>
      <c r="BA412" s="180">
        <f t="shared" si="7017"/>
        <v>394</v>
      </c>
      <c r="BB412" s="126">
        <f t="shared" si="7017"/>
        <v>317</v>
      </c>
      <c r="BC412" s="128">
        <f t="shared" si="7017"/>
        <v>313</v>
      </c>
      <c r="BD412" s="184">
        <f t="shared" si="7017"/>
        <v>522</v>
      </c>
      <c r="BE412" s="185">
        <f t="shared" si="7017"/>
        <v>570</v>
      </c>
      <c r="BF412" s="170">
        <f>AF412+AH412+AJ412+AL412+AN412+AP412+AR412+AT412+AV412+AX412+AZ412+BB412+BD412</f>
        <v>4700</v>
      </c>
      <c r="BG412" s="171">
        <f>AG412+AI412+AK412+AM412+AO412+AQ412+AS412+AU412+AW412+AY412+BA412+BC412+BE412</f>
        <v>4792</v>
      </c>
      <c r="BI412" s="125" t="s">
        <v>16</v>
      </c>
      <c r="BJ412" s="129">
        <f>B412/B436</f>
        <v>0</v>
      </c>
      <c r="BK412" s="130">
        <f t="shared" ref="BK412" si="7018">C412/C436</f>
        <v>0</v>
      </c>
      <c r="BL412" s="131">
        <f t="shared" ref="BL412" si="7019">D412/D436</f>
        <v>0</v>
      </c>
      <c r="BM412" s="132">
        <f t="shared" ref="BM412" si="7020">E412/E436</f>
        <v>0</v>
      </c>
      <c r="BN412" s="129">
        <f t="shared" ref="BN412" si="7021">F412/F436</f>
        <v>0</v>
      </c>
      <c r="BO412" s="130">
        <f t="shared" ref="BO412" si="7022">G412/G436</f>
        <v>0</v>
      </c>
      <c r="BP412" s="131">
        <f t="shared" ref="BP412" si="7023">H412/H436</f>
        <v>0</v>
      </c>
      <c r="BQ412" s="132">
        <f t="shared" ref="BQ412" si="7024">I412/I436</f>
        <v>0</v>
      </c>
      <c r="BR412" s="129">
        <f t="shared" ref="BR412" si="7025">J412/J436</f>
        <v>0</v>
      </c>
      <c r="BS412" s="130">
        <f t="shared" ref="BS412" si="7026">K412/K436</f>
        <v>0</v>
      </c>
      <c r="BT412" s="131">
        <f t="shared" ref="BT412" si="7027">L412/L436</f>
        <v>0</v>
      </c>
      <c r="BU412" s="129">
        <f t="shared" ref="BU412" si="7028">M412/M436</f>
        <v>0</v>
      </c>
      <c r="BV412" s="133">
        <f t="shared" ref="BV412" si="7029">N412/N436</f>
        <v>0</v>
      </c>
      <c r="BW412" s="134">
        <f t="shared" ref="BW412" si="7030">O412/O436</f>
        <v>0</v>
      </c>
      <c r="BX412" s="129">
        <f t="shared" ref="BX412" si="7031">P412/P436</f>
        <v>0</v>
      </c>
      <c r="BY412" s="130">
        <f t="shared" ref="BY412" si="7032">Q412/Q436</f>
        <v>0</v>
      </c>
      <c r="BZ412" s="131">
        <f t="shared" ref="BZ412" si="7033">R412/R436</f>
        <v>0</v>
      </c>
      <c r="CA412" s="132">
        <f t="shared" ref="CA412" si="7034">S412/S436</f>
        <v>0</v>
      </c>
      <c r="CB412" s="129">
        <f t="shared" ref="CB412" si="7035">T412/T436</f>
        <v>0</v>
      </c>
      <c r="CC412" s="130">
        <f t="shared" ref="CC412" si="7036">U412/U436</f>
        <v>0</v>
      </c>
      <c r="CD412" s="131">
        <f t="shared" ref="CD412" si="7037">V412/V436</f>
        <v>0</v>
      </c>
      <c r="CE412" s="132">
        <f t="shared" ref="CE412" si="7038">W412/W436</f>
        <v>0</v>
      </c>
      <c r="CF412" s="129">
        <f t="shared" ref="CF412" si="7039">X412/X436</f>
        <v>0</v>
      </c>
      <c r="CG412" s="130">
        <f t="shared" ref="CG412" si="7040">Y412/Y436</f>
        <v>0</v>
      </c>
      <c r="CH412" s="131">
        <f t="shared" ref="CH412" si="7041">Z412/Z436</f>
        <v>0</v>
      </c>
      <c r="CI412" s="129">
        <f t="shared" ref="CI412" si="7042">AA412/AA436</f>
        <v>0</v>
      </c>
      <c r="CJ412" s="135">
        <f t="shared" ref="CJ412" si="7043">AB412/AB436</f>
        <v>0</v>
      </c>
      <c r="CK412" s="136">
        <f t="shared" ref="CK412" si="7044">AC412/AC436</f>
        <v>0</v>
      </c>
    </row>
    <row r="413" spans="1:89" x14ac:dyDescent="0.15">
      <c r="A413" s="137" t="s">
        <v>17</v>
      </c>
      <c r="B413" s="189">
        <v>223</v>
      </c>
      <c r="C413" s="190">
        <v>0</v>
      </c>
      <c r="D413" s="191">
        <v>92</v>
      </c>
      <c r="E413" s="192">
        <v>0</v>
      </c>
      <c r="F413" s="189">
        <v>236</v>
      </c>
      <c r="G413" s="193">
        <v>4</v>
      </c>
      <c r="H413" s="191">
        <v>139</v>
      </c>
      <c r="I413" s="192">
        <v>14</v>
      </c>
      <c r="J413" s="189">
        <v>5</v>
      </c>
      <c r="K413" s="193">
        <v>3</v>
      </c>
      <c r="L413" s="191">
        <v>11</v>
      </c>
      <c r="M413" s="189">
        <v>9</v>
      </c>
      <c r="N413" s="194">
        <v>51</v>
      </c>
      <c r="O413" s="195">
        <v>16</v>
      </c>
      <c r="P413" s="189">
        <v>21</v>
      </c>
      <c r="Q413" s="193">
        <v>0</v>
      </c>
      <c r="R413" s="191">
        <v>15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2">
        <f t="shared" ref="AB413:AB435" si="7045">SUM(B413,D413,F413,H413,J413,L413,N413,P413,R413,T413,V413,X413,Z413)</f>
        <v>793</v>
      </c>
      <c r="AC413" s="173">
        <f t="shared" ref="AC413:AC435" si="7046">SUM(C413,E413,G413,I413,K413,M413,O413,Q413,S413,U413,W413,Y413,AA413)</f>
        <v>46</v>
      </c>
      <c r="AE413" s="277" t="str">
        <f>$AE$10</f>
        <v>08:00 - 08:59</v>
      </c>
      <c r="AF413" s="126">
        <f>SUMIF($A$9:$A$32,$AE413,B$412:B$435)</f>
        <v>511</v>
      </c>
      <c r="AG413" s="190">
        <f t="shared" si="7016"/>
        <v>370</v>
      </c>
      <c r="AH413" s="191">
        <f t="shared" si="7016"/>
        <v>251</v>
      </c>
      <c r="AI413" s="192">
        <f t="shared" si="7016"/>
        <v>192</v>
      </c>
      <c r="AJ413" s="278">
        <f t="shared" si="7016"/>
        <v>498</v>
      </c>
      <c r="AK413" s="193">
        <f t="shared" si="7016"/>
        <v>268</v>
      </c>
      <c r="AL413" s="191">
        <f t="shared" si="7016"/>
        <v>495</v>
      </c>
      <c r="AM413" s="192">
        <f t="shared" si="7016"/>
        <v>458</v>
      </c>
      <c r="AN413" s="278">
        <f t="shared" si="7016"/>
        <v>138</v>
      </c>
      <c r="AO413" s="193">
        <f t="shared" si="7016"/>
        <v>184</v>
      </c>
      <c r="AP413" s="191">
        <f t="shared" si="7016"/>
        <v>195</v>
      </c>
      <c r="AQ413" s="278">
        <f t="shared" si="7016"/>
        <v>340</v>
      </c>
      <c r="AR413" s="194">
        <f t="shared" si="7016"/>
        <v>539</v>
      </c>
      <c r="AS413" s="195">
        <f t="shared" si="7016"/>
        <v>611</v>
      </c>
      <c r="AT413" s="278">
        <f t="shared" si="7016"/>
        <v>347</v>
      </c>
      <c r="AU413" s="193">
        <f t="shared" si="7016"/>
        <v>318</v>
      </c>
      <c r="AV413" s="191">
        <f t="shared" si="7016"/>
        <v>460</v>
      </c>
      <c r="AW413" s="192">
        <f t="shared" si="7017"/>
        <v>314</v>
      </c>
      <c r="AX413" s="278">
        <f t="shared" si="7017"/>
        <v>60</v>
      </c>
      <c r="AY413" s="193">
        <f t="shared" si="7017"/>
        <v>140</v>
      </c>
      <c r="AZ413" s="191">
        <f t="shared" si="7017"/>
        <v>280</v>
      </c>
      <c r="BA413" s="192">
        <f t="shared" si="7017"/>
        <v>401</v>
      </c>
      <c r="BB413" s="278">
        <f t="shared" si="7017"/>
        <v>290</v>
      </c>
      <c r="BC413" s="193">
        <f t="shared" si="7017"/>
        <v>292</v>
      </c>
      <c r="BD413" s="191">
        <f t="shared" si="7017"/>
        <v>580</v>
      </c>
      <c r="BE413" s="278">
        <f t="shared" si="7017"/>
        <v>553</v>
      </c>
      <c r="BF413" s="172">
        <f>SUM(AF413,AH413,AJ413,AL413,AN413,AP413,AR413,AT413,AV413,AX413,AZ413,BB413,BD413)</f>
        <v>4644</v>
      </c>
      <c r="BG413" s="173">
        <f>SUM(AG413,AI413,AK413,AM413,AO413,AQ413,AS413,AU413,AW413,AY413,BA413,BC413,BE413)</f>
        <v>4441</v>
      </c>
      <c r="BI413" s="137" t="s">
        <v>17</v>
      </c>
      <c r="BJ413" s="129">
        <f>B413/B436</f>
        <v>3.4030215168625054E-2</v>
      </c>
      <c r="BK413" s="130">
        <f t="shared" ref="BK413" si="7047">C413/C436</f>
        <v>0</v>
      </c>
      <c r="BL413" s="131">
        <f t="shared" ref="BL413" si="7048">D413/D436</f>
        <v>2.5981361197401864E-2</v>
      </c>
      <c r="BM413" s="132">
        <f t="shared" ref="BM413" si="7049">E413/E436</f>
        <v>0</v>
      </c>
      <c r="BN413" s="129">
        <f t="shared" ref="BN413" si="7050">F413/F436</f>
        <v>3.5595776772247359E-2</v>
      </c>
      <c r="BO413" s="130">
        <f t="shared" ref="BO413" si="7051">G413/G436</f>
        <v>8.1566068515497557E-4</v>
      </c>
      <c r="BP413" s="131">
        <f t="shared" ref="BP413" si="7052">H413/H436</f>
        <v>1.505143475906876E-2</v>
      </c>
      <c r="BQ413" s="132">
        <f t="shared" ref="BQ413" si="7053">I413/I436</f>
        <v>1.6237531895151936E-3</v>
      </c>
      <c r="BR413" s="129">
        <f t="shared" ref="BR413" si="7054">J413/J436</f>
        <v>2.6301946344029457E-3</v>
      </c>
      <c r="BS413" s="130">
        <f t="shared" ref="BS413" si="7055">K413/K436</f>
        <v>1.7985611510791368E-3</v>
      </c>
      <c r="BT413" s="131">
        <f t="shared" ref="BT413" si="7056">L413/L436</f>
        <v>2.6359932901988976E-3</v>
      </c>
      <c r="BU413" s="129">
        <f t="shared" ref="BU413" si="7057">M413/M436</f>
        <v>2.3177955189286636E-3</v>
      </c>
      <c r="BV413" s="133">
        <f t="shared" ref="BV413" si="7058">N413/N436</f>
        <v>6.4086453882885143E-3</v>
      </c>
      <c r="BW413" s="134">
        <f t="shared" ref="BW413" si="7059">O413/O436</f>
        <v>1.9221528111484864E-3</v>
      </c>
      <c r="BX413" s="129">
        <f t="shared" ref="BX413" si="7060">P413/P436</f>
        <v>4.8065918974593731E-3</v>
      </c>
      <c r="BY413" s="130">
        <f t="shared" ref="BY413" si="7061">Q413/Q436</f>
        <v>0</v>
      </c>
      <c r="BZ413" s="131">
        <f t="shared" ref="BZ413" si="7062">R413/R436</f>
        <v>2.810567734682406E-3</v>
      </c>
      <c r="CA413" s="132">
        <f t="shared" ref="CA413" si="7063">S413/S436</f>
        <v>0</v>
      </c>
      <c r="CB413" s="129">
        <f t="shared" ref="CB413" si="7064">T413/T436</f>
        <v>0</v>
      </c>
      <c r="CC413" s="130">
        <f t="shared" ref="CC413" si="7065">U413/U436</f>
        <v>0</v>
      </c>
      <c r="CD413" s="131">
        <f t="shared" ref="CD413" si="7066">V413/V436</f>
        <v>0</v>
      </c>
      <c r="CE413" s="132">
        <f t="shared" ref="CE413" si="7067">W413/W436</f>
        <v>0</v>
      </c>
      <c r="CF413" s="129">
        <f t="shared" ref="CF413" si="7068">X413/X436</f>
        <v>0</v>
      </c>
      <c r="CG413" s="130">
        <f t="shared" ref="CG413" si="7069">Y413/Y436</f>
        <v>0</v>
      </c>
      <c r="CH413" s="131">
        <f t="shared" ref="CH413" si="7070">Z413/Z436</f>
        <v>0</v>
      </c>
      <c r="CI413" s="129">
        <f t="shared" ref="CI413" si="7071">AA413/AA436</f>
        <v>0</v>
      </c>
      <c r="CJ413" s="135">
        <f t="shared" ref="CJ413" si="7072">AB413/AB436</f>
        <v>1.1688062847288752E-2</v>
      </c>
      <c r="CK413" s="136">
        <f t="shared" ref="CK413" si="7073">AC413/AC436</f>
        <v>6.7972929042172769E-4</v>
      </c>
    </row>
    <row r="414" spans="1:89" ht="14" thickBot="1" x14ac:dyDescent="0.2">
      <c r="A414" s="146" t="s">
        <v>18</v>
      </c>
      <c r="B414" s="196">
        <v>530</v>
      </c>
      <c r="C414" s="197">
        <v>0</v>
      </c>
      <c r="D414" s="198">
        <v>228</v>
      </c>
      <c r="E414" s="199">
        <v>4</v>
      </c>
      <c r="F414" s="196">
        <v>463</v>
      </c>
      <c r="G414" s="200">
        <v>13</v>
      </c>
      <c r="H414" s="198">
        <v>448</v>
      </c>
      <c r="I414" s="199">
        <v>110</v>
      </c>
      <c r="J414" s="196">
        <v>37</v>
      </c>
      <c r="K414" s="200">
        <v>26</v>
      </c>
      <c r="L414" s="198">
        <v>70</v>
      </c>
      <c r="M414" s="196">
        <v>116</v>
      </c>
      <c r="N414" s="201">
        <v>366</v>
      </c>
      <c r="O414" s="202">
        <v>305</v>
      </c>
      <c r="P414" s="196">
        <v>190</v>
      </c>
      <c r="Q414" s="200">
        <v>268</v>
      </c>
      <c r="R414" s="198">
        <v>194</v>
      </c>
      <c r="S414" s="199">
        <v>192</v>
      </c>
      <c r="T414" s="196">
        <v>17</v>
      </c>
      <c r="U414" s="200">
        <v>81</v>
      </c>
      <c r="V414" s="198">
        <v>173</v>
      </c>
      <c r="W414" s="199">
        <v>246</v>
      </c>
      <c r="X414" s="196">
        <v>164</v>
      </c>
      <c r="Y414" s="200">
        <v>133</v>
      </c>
      <c r="Z414" s="198">
        <v>488</v>
      </c>
      <c r="AA414" s="196">
        <v>311</v>
      </c>
      <c r="AB414" s="172">
        <f t="shared" si="7045"/>
        <v>3368</v>
      </c>
      <c r="AC414" s="173">
        <f t="shared" si="7046"/>
        <v>1805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8.0878986723638024E-2</v>
      </c>
      <c r="BK414" s="130">
        <f t="shared" ref="BK414" si="7074">C414/C436</f>
        <v>0</v>
      </c>
      <c r="BL414" s="131">
        <f t="shared" ref="BL414" si="7075">D414/D436</f>
        <v>6.4388590793561143E-2</v>
      </c>
      <c r="BM414" s="132">
        <f t="shared" ref="BM414" si="7076">E414/E436</f>
        <v>9.5579450418160092E-4</v>
      </c>
      <c r="BN414" s="129">
        <f t="shared" ref="BN414" si="7077">F414/F436</f>
        <v>6.9834087481146306E-2</v>
      </c>
      <c r="BO414" s="130">
        <f t="shared" ref="BO414" si="7078">G414/G436</f>
        <v>2.6508972267536707E-3</v>
      </c>
      <c r="BP414" s="131">
        <f t="shared" ref="BP414" si="7079">H414/H436</f>
        <v>4.8511099079588525E-2</v>
      </c>
      <c r="BQ414" s="132">
        <f t="shared" ref="BQ414" si="7080">I414/I436</f>
        <v>1.2758060774762237E-2</v>
      </c>
      <c r="BR414" s="129">
        <f t="shared" ref="BR414" si="7081">J414/J436</f>
        <v>1.9463440294581798E-2</v>
      </c>
      <c r="BS414" s="130">
        <f t="shared" ref="BS414" si="7082">K414/K436</f>
        <v>1.5587529976019185E-2</v>
      </c>
      <c r="BT414" s="131">
        <f t="shared" ref="BT414" si="7083">L414/L436</f>
        <v>1.6774502755811167E-2</v>
      </c>
      <c r="BU414" s="129">
        <f t="shared" ref="BU414" si="7084">M414/M436</f>
        <v>2.9873808910636106E-2</v>
      </c>
      <c r="BV414" s="133">
        <f t="shared" ref="BV414" si="7085">N414/N436</f>
        <v>4.599145513948228E-2</v>
      </c>
      <c r="BW414" s="134">
        <f t="shared" ref="BW414" si="7086">O414/O436</f>
        <v>3.6641037962518018E-2</v>
      </c>
      <c r="BX414" s="129">
        <f t="shared" ref="BX414" si="7087">P414/P436</f>
        <v>4.34882124055848E-2</v>
      </c>
      <c r="BY414" s="130">
        <f t="shared" ref="BY414" si="7088">Q414/Q436</f>
        <v>5.7858376511226252E-2</v>
      </c>
      <c r="BZ414" s="131">
        <f t="shared" ref="BZ414" si="7089">R414/R436</f>
        <v>3.6350009368559116E-2</v>
      </c>
      <c r="CA414" s="132">
        <f t="shared" ref="CA414" si="7090">S414/S436</f>
        <v>3.3584047577400737E-2</v>
      </c>
      <c r="CB414" s="129">
        <f t="shared" ref="CB414" si="7091">T414/T436</f>
        <v>1.4166666666666666E-2</v>
      </c>
      <c r="CC414" s="130">
        <f t="shared" ref="CC414" si="7092">U414/U436</f>
        <v>6.5640194489465148E-2</v>
      </c>
      <c r="CD414" s="131">
        <f t="shared" ref="CD414" si="7093">V414/V436</f>
        <v>3.2246039142590867E-2</v>
      </c>
      <c r="CE414" s="132">
        <f t="shared" ref="CE414" si="7094">W414/W436</f>
        <v>4.7426257952573742E-2</v>
      </c>
      <c r="CF414" s="129">
        <f t="shared" ref="CF414" si="7095">X414/X436</f>
        <v>4.2476042476042475E-2</v>
      </c>
      <c r="CG414" s="130">
        <f t="shared" ref="CG414" si="7096">Y414/Y436</f>
        <v>4.185022026431718E-2</v>
      </c>
      <c r="CH414" s="131">
        <f t="shared" ref="CH414" si="7097">Z414/Z436</f>
        <v>6.3179699637493522E-2</v>
      </c>
      <c r="CI414" s="129">
        <f t="shared" ref="CI414" si="7098">AA414/AA436</f>
        <v>3.2432996141412034E-2</v>
      </c>
      <c r="CJ414" s="135">
        <f t="shared" ref="CJ414" si="7099">AB414/AB436</f>
        <v>4.9641104249266731E-2</v>
      </c>
      <c r="CK414" s="136">
        <f t="shared" ref="CK414" si="7100">AC414/AC436</f>
        <v>2.6671986287200401E-2</v>
      </c>
    </row>
    <row r="415" spans="1:89" ht="15" thickTop="1" thickBot="1" x14ac:dyDescent="0.2">
      <c r="A415" s="137" t="s">
        <v>19</v>
      </c>
      <c r="B415" s="189">
        <v>509</v>
      </c>
      <c r="C415" s="190">
        <v>210</v>
      </c>
      <c r="D415" s="191">
        <v>255</v>
      </c>
      <c r="E415" s="192">
        <v>235</v>
      </c>
      <c r="F415" s="189">
        <v>524</v>
      </c>
      <c r="G415" s="193">
        <v>237</v>
      </c>
      <c r="H415" s="191">
        <v>687</v>
      </c>
      <c r="I415" s="192">
        <v>423</v>
      </c>
      <c r="J415" s="189">
        <v>92</v>
      </c>
      <c r="K415" s="193">
        <v>149</v>
      </c>
      <c r="L415" s="191">
        <v>137</v>
      </c>
      <c r="M415" s="189">
        <v>346</v>
      </c>
      <c r="N415" s="194">
        <v>539</v>
      </c>
      <c r="O415" s="195">
        <v>552</v>
      </c>
      <c r="P415" s="189">
        <v>332</v>
      </c>
      <c r="Q415" s="193">
        <v>337</v>
      </c>
      <c r="R415" s="191">
        <v>362</v>
      </c>
      <c r="S415" s="192">
        <v>281</v>
      </c>
      <c r="T415" s="189">
        <v>31</v>
      </c>
      <c r="U415" s="193">
        <v>158</v>
      </c>
      <c r="V415" s="191">
        <v>261</v>
      </c>
      <c r="W415" s="192">
        <v>393</v>
      </c>
      <c r="X415" s="189">
        <v>262</v>
      </c>
      <c r="Y415" s="193">
        <v>246</v>
      </c>
      <c r="Z415" s="191">
        <v>597</v>
      </c>
      <c r="AA415" s="189">
        <v>460</v>
      </c>
      <c r="AB415" s="172">
        <f t="shared" si="7045"/>
        <v>4588</v>
      </c>
      <c r="AC415" s="173">
        <f t="shared" si="7046"/>
        <v>4027</v>
      </c>
      <c r="AE415" s="269" t="s">
        <v>13</v>
      </c>
      <c r="AF415" s="20">
        <f t="shared" ref="AF415:BG415" si="7101">SUM(AF412:AF414)</f>
        <v>1040</v>
      </c>
      <c r="AG415" s="21">
        <f t="shared" si="7101"/>
        <v>764</v>
      </c>
      <c r="AH415" s="20">
        <f t="shared" si="7101"/>
        <v>507</v>
      </c>
      <c r="AI415" s="21">
        <f t="shared" si="7101"/>
        <v>440</v>
      </c>
      <c r="AJ415" s="20">
        <f t="shared" si="7101"/>
        <v>969</v>
      </c>
      <c r="AK415" s="21">
        <f t="shared" si="7101"/>
        <v>566</v>
      </c>
      <c r="AL415" s="20">
        <f t="shared" si="7101"/>
        <v>1059</v>
      </c>
      <c r="AM415" s="21">
        <f t="shared" si="7101"/>
        <v>951</v>
      </c>
      <c r="AN415" s="20">
        <f t="shared" si="7101"/>
        <v>252</v>
      </c>
      <c r="AO415" s="21">
        <f t="shared" si="7101"/>
        <v>406</v>
      </c>
      <c r="AP415" s="20">
        <f t="shared" si="7101"/>
        <v>373</v>
      </c>
      <c r="AQ415" s="21">
        <f t="shared" si="7101"/>
        <v>715</v>
      </c>
      <c r="AR415" s="20">
        <f t="shared" si="7101"/>
        <v>1076</v>
      </c>
      <c r="AS415" s="21">
        <f t="shared" si="7101"/>
        <v>1337</v>
      </c>
      <c r="AT415" s="20">
        <f t="shared" si="7101"/>
        <v>736</v>
      </c>
      <c r="AU415" s="21">
        <f t="shared" si="7101"/>
        <v>601</v>
      </c>
      <c r="AV415" s="20">
        <f t="shared" si="7101"/>
        <v>914</v>
      </c>
      <c r="AW415" s="21">
        <f t="shared" si="7101"/>
        <v>614</v>
      </c>
      <c r="AX415" s="20">
        <f t="shared" si="7101"/>
        <v>128</v>
      </c>
      <c r="AY415" s="21">
        <f t="shared" si="7101"/>
        <v>316</v>
      </c>
      <c r="AZ415" s="20">
        <f t="shared" si="7101"/>
        <v>581</v>
      </c>
      <c r="BA415" s="21">
        <f t="shared" si="7101"/>
        <v>795</v>
      </c>
      <c r="BB415" s="20">
        <f t="shared" si="7101"/>
        <v>607</v>
      </c>
      <c r="BC415" s="21">
        <f t="shared" si="7101"/>
        <v>605</v>
      </c>
      <c r="BD415" s="20">
        <f t="shared" si="7101"/>
        <v>1102</v>
      </c>
      <c r="BE415" s="21">
        <f t="shared" si="7101"/>
        <v>1123</v>
      </c>
      <c r="BF415" s="174">
        <f t="shared" si="7101"/>
        <v>9344</v>
      </c>
      <c r="BG415" s="175">
        <f t="shared" si="7101"/>
        <v>9233</v>
      </c>
      <c r="BI415" s="137" t="s">
        <v>19</v>
      </c>
      <c r="BJ415" s="129">
        <f>B415/B436</f>
        <v>7.7674347627041049E-2</v>
      </c>
      <c r="BK415" s="130">
        <f t="shared" ref="BK415" si="7102">C415/C436</f>
        <v>3.2056174629827509E-2</v>
      </c>
      <c r="BL415" s="131">
        <f t="shared" ref="BL415" si="7103">D415/D436</f>
        <v>7.2013555492798642E-2</v>
      </c>
      <c r="BM415" s="132">
        <f t="shared" ref="BM415" si="7104">E415/E436</f>
        <v>5.6152927120669056E-2</v>
      </c>
      <c r="BN415" s="129">
        <f t="shared" ref="BN415" si="7105">F415/F436</f>
        <v>7.9034690799396679E-2</v>
      </c>
      <c r="BO415" s="130">
        <f t="shared" ref="BO415" si="7106">G415/G436</f>
        <v>4.8327895595432303E-2</v>
      </c>
      <c r="BP415" s="131">
        <f t="shared" ref="BP415" si="7107">H415/H436</f>
        <v>7.4390904168922578E-2</v>
      </c>
      <c r="BQ415" s="132">
        <f t="shared" ref="BQ415" si="7108">I415/I436</f>
        <v>4.9060542797494784E-2</v>
      </c>
      <c r="BR415" s="129">
        <f t="shared" ref="BR415" si="7109">J415/J436</f>
        <v>4.8395581273014202E-2</v>
      </c>
      <c r="BS415" s="130">
        <f t="shared" ref="BS415" si="7110">K415/K436</f>
        <v>8.9328537170263789E-2</v>
      </c>
      <c r="BT415" s="131">
        <f t="shared" ref="BT415" si="7111">L415/L436</f>
        <v>3.2830098250658996E-2</v>
      </c>
      <c r="BU415" s="129">
        <f t="shared" ref="BU415" si="7112">M415/M436</f>
        <v>8.9106361061035283E-2</v>
      </c>
      <c r="BV415" s="133">
        <f t="shared" ref="BV415" si="7113">N415/N436</f>
        <v>6.7730585574264895E-2</v>
      </c>
      <c r="BW415" s="134">
        <f t="shared" ref="BW415" si="7114">O415/O436</f>
        <v>6.631427198462278E-2</v>
      </c>
      <c r="BX415" s="129">
        <f t="shared" ref="BX415" si="7115">P415/P436</f>
        <v>7.5989929045548174E-2</v>
      </c>
      <c r="BY415" s="130">
        <f t="shared" ref="BY415" si="7116">Q415/Q436</f>
        <v>7.2754749568221075E-2</v>
      </c>
      <c r="BZ415" s="131">
        <f t="shared" ref="BZ415" si="7117">R415/R436</f>
        <v>6.7828367997002065E-2</v>
      </c>
      <c r="CA415" s="132">
        <f t="shared" ref="CA415" si="7118">S415/S436</f>
        <v>4.9151652964841704E-2</v>
      </c>
      <c r="CB415" s="129">
        <f t="shared" ref="CB415" si="7119">T415/T436</f>
        <v>2.5833333333333333E-2</v>
      </c>
      <c r="CC415" s="130">
        <f t="shared" ref="CC415" si="7120">U415/U436</f>
        <v>0.1280388978930308</v>
      </c>
      <c r="CD415" s="131">
        <f t="shared" ref="CD415" si="7121">V415/V436</f>
        <v>4.8648648648648651E-2</v>
      </c>
      <c r="CE415" s="132">
        <f t="shared" ref="CE415" si="7122">W415/W436</f>
        <v>7.5766338924233664E-2</v>
      </c>
      <c r="CF415" s="129">
        <f t="shared" ref="CF415" si="7123">X415/X436</f>
        <v>6.7858067858067861E-2</v>
      </c>
      <c r="CG415" s="130">
        <f t="shared" ref="CG415" si="7124">Y415/Y436</f>
        <v>7.7407174323473882E-2</v>
      </c>
      <c r="CH415" s="131">
        <f t="shared" ref="CH415" si="7125">Z415/Z436</f>
        <v>7.729155877783532E-2</v>
      </c>
      <c r="CI415" s="129">
        <f t="shared" ref="CI415" si="7126">AA415/AA436</f>
        <v>4.7971634164146418E-2</v>
      </c>
      <c r="CJ415" s="135">
        <f t="shared" ref="CJ415" si="7127">AB415/AB436</f>
        <v>6.7622739398941742E-2</v>
      </c>
      <c r="CK415" s="136">
        <f t="shared" ref="CK415" si="7128">AC415/AC436</f>
        <v>5.9505866359310815E-2</v>
      </c>
    </row>
    <row r="416" spans="1:89" ht="14" thickTop="1" x14ac:dyDescent="0.15">
      <c r="A416" s="146" t="s">
        <v>20</v>
      </c>
      <c r="B416" s="196">
        <v>529</v>
      </c>
      <c r="C416" s="197">
        <v>394</v>
      </c>
      <c r="D416" s="198">
        <v>256</v>
      </c>
      <c r="E416" s="199">
        <v>248</v>
      </c>
      <c r="F416" s="196">
        <v>471</v>
      </c>
      <c r="G416" s="200">
        <v>298</v>
      </c>
      <c r="H416" s="198">
        <v>564</v>
      </c>
      <c r="I416" s="199">
        <v>493</v>
      </c>
      <c r="J416" s="196">
        <v>114</v>
      </c>
      <c r="K416" s="200">
        <v>222</v>
      </c>
      <c r="L416" s="198">
        <v>178</v>
      </c>
      <c r="M416" s="196">
        <v>375</v>
      </c>
      <c r="N416" s="201">
        <v>537</v>
      </c>
      <c r="O416" s="202">
        <v>726</v>
      </c>
      <c r="P416" s="196">
        <v>389</v>
      </c>
      <c r="Q416" s="200">
        <v>283</v>
      </c>
      <c r="R416" s="198">
        <v>454</v>
      </c>
      <c r="S416" s="199">
        <v>300</v>
      </c>
      <c r="T416" s="196">
        <v>68</v>
      </c>
      <c r="U416" s="200">
        <v>176</v>
      </c>
      <c r="V416" s="198">
        <v>301</v>
      </c>
      <c r="W416" s="199">
        <v>394</v>
      </c>
      <c r="X416" s="196">
        <v>317</v>
      </c>
      <c r="Y416" s="200">
        <v>313</v>
      </c>
      <c r="Z416" s="198">
        <v>522</v>
      </c>
      <c r="AA416" s="196">
        <v>570</v>
      </c>
      <c r="AB416" s="172">
        <f t="shared" si="7045"/>
        <v>4700</v>
      </c>
      <c r="AC416" s="173">
        <f t="shared" si="7046"/>
        <v>4792</v>
      </c>
      <c r="BI416" s="146" t="s">
        <v>20</v>
      </c>
      <c r="BJ416" s="129">
        <f>B416/B436</f>
        <v>8.0726384861895317E-2</v>
      </c>
      <c r="BK416" s="130">
        <f t="shared" ref="BK416" si="7129">C416/C436</f>
        <v>6.0143489543581133E-2</v>
      </c>
      <c r="BL416" s="131">
        <f t="shared" ref="BL416" si="7130">D416/D436</f>
        <v>7.2295961592770408E-2</v>
      </c>
      <c r="BM416" s="132">
        <f t="shared" ref="BM416" si="7131">E416/E436</f>
        <v>5.9259259259259262E-2</v>
      </c>
      <c r="BN416" s="129">
        <f t="shared" ref="BN416" si="7132">F416/F436</f>
        <v>7.104072398190045E-2</v>
      </c>
      <c r="BO416" s="130">
        <f t="shared" ref="BO416" si="7133">G416/G436</f>
        <v>6.076672104404568E-2</v>
      </c>
      <c r="BP416" s="131">
        <f t="shared" ref="BP416" si="7134">H416/H436</f>
        <v>6.1072008662696263E-2</v>
      </c>
      <c r="BQ416" s="132">
        <f t="shared" ref="BQ416" si="7135">I416/I436</f>
        <v>5.7179308745070746E-2</v>
      </c>
      <c r="BR416" s="129">
        <f t="shared" ref="BR416" si="7136">J416/J436</f>
        <v>5.9968437664387163E-2</v>
      </c>
      <c r="BS416" s="130">
        <f t="shared" ref="BS416" si="7137">K416/K436</f>
        <v>0.13309352517985612</v>
      </c>
      <c r="BT416" s="131">
        <f t="shared" ref="BT416" si="7138">L416/L436</f>
        <v>4.2655164150491254E-2</v>
      </c>
      <c r="BU416" s="129">
        <f t="shared" ref="BU416" si="7139">M416/M436</f>
        <v>9.6574813288694314E-2</v>
      </c>
      <c r="BV416" s="133">
        <f t="shared" ref="BV416" si="7140">N416/N436</f>
        <v>6.747926614727319E-2</v>
      </c>
      <c r="BW416" s="134">
        <f t="shared" ref="BW416" si="7141">O416/O436</f>
        <v>8.7217683805862561E-2</v>
      </c>
      <c r="BX416" s="129">
        <f t="shared" ref="BX416" si="7142">P416/P436</f>
        <v>8.9036392767223624E-2</v>
      </c>
      <c r="BY416" s="130">
        <f t="shared" ref="BY416" si="7143">Q416/Q436</f>
        <v>6.1096718480138167E-2</v>
      </c>
      <c r="BZ416" s="131">
        <f t="shared" ref="BZ416" si="7144">R416/R436</f>
        <v>8.5066516769720824E-2</v>
      </c>
      <c r="CA416" s="132">
        <f t="shared" ref="CA416" si="7145">S416/S436</f>
        <v>5.2475074339688649E-2</v>
      </c>
      <c r="CB416" s="129">
        <f t="shared" ref="CB416" si="7146">T416/T436</f>
        <v>5.6666666666666664E-2</v>
      </c>
      <c r="CC416" s="130">
        <f t="shared" ref="CC416" si="7147">U416/U436</f>
        <v>0.14262560777957861</v>
      </c>
      <c r="CD416" s="131">
        <f t="shared" ref="CD416" si="7148">V416/V436</f>
        <v>5.6104380242311278E-2</v>
      </c>
      <c r="CE416" s="132">
        <f t="shared" ref="CE416" si="7149">W416/W436</f>
        <v>7.5959128590707539E-2</v>
      </c>
      <c r="CF416" s="129">
        <f t="shared" ref="CF416" si="7150">X416/X436</f>
        <v>8.2103082103082106E-2</v>
      </c>
      <c r="CG416" s="130">
        <f t="shared" ref="CG416" si="7151">Y416/Y436</f>
        <v>9.8489616110761485E-2</v>
      </c>
      <c r="CH416" s="131">
        <f t="shared" ref="CH416" si="7152">Z416/Z436</f>
        <v>6.7581563956499224E-2</v>
      </c>
      <c r="CI416" s="129">
        <f t="shared" ref="CI416" si="7153">AA416/AA436</f>
        <v>5.9443111899050993E-2</v>
      </c>
      <c r="CJ416" s="135">
        <f t="shared" ref="CJ416" si="7154">AB416/AB436</f>
        <v>6.9273512461862724E-2</v>
      </c>
      <c r="CK416" s="136">
        <f t="shared" ref="CK416" si="7155">AC416/AC436</f>
        <v>7.0810059993498237E-2</v>
      </c>
    </row>
    <row r="417" spans="1:89" ht="14" thickBot="1" x14ac:dyDescent="0.2">
      <c r="A417" s="137" t="s">
        <v>21</v>
      </c>
      <c r="B417" s="189">
        <v>511</v>
      </c>
      <c r="C417" s="190">
        <v>370</v>
      </c>
      <c r="D417" s="191">
        <v>251</v>
      </c>
      <c r="E417" s="192">
        <v>192</v>
      </c>
      <c r="F417" s="189">
        <v>498</v>
      </c>
      <c r="G417" s="193">
        <v>268</v>
      </c>
      <c r="H417" s="191">
        <v>495</v>
      </c>
      <c r="I417" s="192">
        <v>458</v>
      </c>
      <c r="J417" s="189">
        <v>138</v>
      </c>
      <c r="K417" s="193">
        <v>184</v>
      </c>
      <c r="L417" s="191">
        <v>195</v>
      </c>
      <c r="M417" s="189">
        <v>340</v>
      </c>
      <c r="N417" s="194">
        <v>539</v>
      </c>
      <c r="O417" s="195">
        <v>611</v>
      </c>
      <c r="P417" s="189">
        <v>347</v>
      </c>
      <c r="Q417" s="193">
        <v>318</v>
      </c>
      <c r="R417" s="191">
        <v>460</v>
      </c>
      <c r="S417" s="192">
        <v>314</v>
      </c>
      <c r="T417" s="189">
        <v>60</v>
      </c>
      <c r="U417" s="193">
        <v>140</v>
      </c>
      <c r="V417" s="191">
        <v>280</v>
      </c>
      <c r="W417" s="192">
        <v>401</v>
      </c>
      <c r="X417" s="189">
        <v>290</v>
      </c>
      <c r="Y417" s="193">
        <v>292</v>
      </c>
      <c r="Z417" s="191">
        <v>580</v>
      </c>
      <c r="AA417" s="189">
        <v>553</v>
      </c>
      <c r="AB417" s="172">
        <f t="shared" si="7045"/>
        <v>4644</v>
      </c>
      <c r="AC417" s="173">
        <f t="shared" si="7046"/>
        <v>4441</v>
      </c>
      <c r="AE417" s="272" t="s">
        <v>85</v>
      </c>
      <c r="BI417" s="137" t="s">
        <v>21</v>
      </c>
      <c r="BJ417" s="129">
        <f>B417/B436</f>
        <v>7.7979551350526477E-2</v>
      </c>
      <c r="BK417" s="130">
        <f t="shared" ref="BK417" si="7156">C417/C436</f>
        <v>5.6479926728743704E-2</v>
      </c>
      <c r="BL417" s="131">
        <f t="shared" ref="BL417" si="7157">D417/D436</f>
        <v>7.0883931092911606E-2</v>
      </c>
      <c r="BM417" s="132">
        <f t="shared" ref="BM417" si="7158">E417/E436</f>
        <v>4.5878136200716846E-2</v>
      </c>
      <c r="BN417" s="129">
        <f t="shared" ref="BN417" si="7159">F417/F436</f>
        <v>7.5113122171945698E-2</v>
      </c>
      <c r="BO417" s="130">
        <f t="shared" ref="BO417" si="7160">G417/G436</f>
        <v>5.4649265905383361E-2</v>
      </c>
      <c r="BP417" s="131">
        <f t="shared" ref="BP417" si="7161">H417/H436</f>
        <v>5.3600433134813212E-2</v>
      </c>
      <c r="BQ417" s="132">
        <f t="shared" ref="BQ417" si="7162">I417/I436</f>
        <v>5.3119925771282765E-2</v>
      </c>
      <c r="BR417" s="129">
        <f t="shared" ref="BR417" si="7163">J417/J436</f>
        <v>7.2593371909521309E-2</v>
      </c>
      <c r="BS417" s="130">
        <f t="shared" ref="BS417" si="7164">K417/K436</f>
        <v>0.11031175059952038</v>
      </c>
      <c r="BT417" s="131">
        <f t="shared" ref="BT417" si="7165">L417/L436</f>
        <v>4.6728971962616821E-2</v>
      </c>
      <c r="BU417" s="129">
        <f t="shared" ref="BU417" si="7166">M417/M436</f>
        <v>8.7561164048416171E-2</v>
      </c>
      <c r="BV417" s="133">
        <f t="shared" ref="BV417" si="7167">N417/N436</f>
        <v>6.7730585574264895E-2</v>
      </c>
      <c r="BW417" s="134">
        <f t="shared" ref="BW417" si="7168">O417/O436</f>
        <v>7.3402210475732824E-2</v>
      </c>
      <c r="BX417" s="129">
        <f t="shared" ref="BX417" si="7169">P417/P436</f>
        <v>7.9423208972304871E-2</v>
      </c>
      <c r="BY417" s="130">
        <f t="shared" ref="BY417" si="7170">Q417/Q436</f>
        <v>6.8652849740932637E-2</v>
      </c>
      <c r="BZ417" s="131">
        <f t="shared" ref="BZ417" si="7171">R417/R436</f>
        <v>8.619074386359378E-2</v>
      </c>
      <c r="CA417" s="132">
        <f t="shared" ref="CA417" si="7172">S417/S436</f>
        <v>5.4923911142207453E-2</v>
      </c>
      <c r="CB417" s="129">
        <f t="shared" ref="CB417" si="7173">T417/T436</f>
        <v>0.05</v>
      </c>
      <c r="CC417" s="130">
        <f t="shared" ref="CC417" si="7174">U417/U436</f>
        <v>0.11345218800648298</v>
      </c>
      <c r="CD417" s="131">
        <f t="shared" ref="CD417" si="7175">V417/V436</f>
        <v>5.2190121155638397E-2</v>
      </c>
      <c r="CE417" s="132">
        <f t="shared" ref="CE417" si="7176">W417/W436</f>
        <v>7.7308656256024677E-2</v>
      </c>
      <c r="CF417" s="129">
        <f t="shared" ref="CF417" si="7177">X417/X436</f>
        <v>7.5110075110075114E-2</v>
      </c>
      <c r="CG417" s="130">
        <f t="shared" ref="CG417" si="7178">Y417/Y436</f>
        <v>9.1881686595342987E-2</v>
      </c>
      <c r="CH417" s="131">
        <f t="shared" ref="CH417" si="7179">Z417/Z436</f>
        <v>7.5090626618332476E-2</v>
      </c>
      <c r="CI417" s="129">
        <f t="shared" ref="CI417" si="7180">AA417/AA436</f>
        <v>5.7670247158202105E-2</v>
      </c>
      <c r="CJ417" s="135">
        <f t="shared" ref="CJ417" si="7181">AB417/AB436</f>
        <v>6.8448125930402226E-2</v>
      </c>
      <c r="CK417" s="136">
        <f t="shared" ref="CK417" si="7182">AC417/AC436</f>
        <v>6.5623429973106356E-2</v>
      </c>
    </row>
    <row r="418" spans="1:89" ht="15" thickTop="1" thickBot="1" x14ac:dyDescent="0.2">
      <c r="A418" s="146" t="s">
        <v>22</v>
      </c>
      <c r="B418" s="196">
        <v>441</v>
      </c>
      <c r="C418" s="197">
        <v>454</v>
      </c>
      <c r="D418" s="198">
        <v>280</v>
      </c>
      <c r="E418" s="199">
        <v>208</v>
      </c>
      <c r="F418" s="196">
        <v>426</v>
      </c>
      <c r="G418" s="200">
        <v>205</v>
      </c>
      <c r="H418" s="198">
        <v>757</v>
      </c>
      <c r="I418" s="199">
        <v>574</v>
      </c>
      <c r="J418" s="196">
        <v>149</v>
      </c>
      <c r="K418" s="200">
        <v>224</v>
      </c>
      <c r="L418" s="198">
        <v>192</v>
      </c>
      <c r="M418" s="196">
        <v>430</v>
      </c>
      <c r="N418" s="201">
        <v>522</v>
      </c>
      <c r="O418" s="202">
        <v>817</v>
      </c>
      <c r="P418" s="196">
        <v>340</v>
      </c>
      <c r="Q418" s="200">
        <v>355</v>
      </c>
      <c r="R418" s="198">
        <v>490</v>
      </c>
      <c r="S418" s="199">
        <v>383</v>
      </c>
      <c r="T418" s="196">
        <v>47</v>
      </c>
      <c r="U418" s="200">
        <v>93</v>
      </c>
      <c r="V418" s="198">
        <v>336</v>
      </c>
      <c r="W418" s="199">
        <v>489</v>
      </c>
      <c r="X418" s="196">
        <v>232</v>
      </c>
      <c r="Y418" s="200">
        <v>262</v>
      </c>
      <c r="Z418" s="198">
        <v>547</v>
      </c>
      <c r="AA418" s="196">
        <v>634</v>
      </c>
      <c r="AB418" s="172">
        <f t="shared" si="7045"/>
        <v>4759</v>
      </c>
      <c r="AC418" s="173">
        <f t="shared" si="7046"/>
        <v>5128</v>
      </c>
      <c r="AE418" s="292" t="s">
        <v>0</v>
      </c>
      <c r="AF418" s="294" t="s">
        <v>1</v>
      </c>
      <c r="AG418" s="295"/>
      <c r="AH418" s="294" t="s">
        <v>2</v>
      </c>
      <c r="AI418" s="295"/>
      <c r="AJ418" s="294" t="s">
        <v>3</v>
      </c>
      <c r="AK418" s="295"/>
      <c r="AL418" s="294" t="s">
        <v>4</v>
      </c>
      <c r="AM418" s="295"/>
      <c r="AN418" s="294" t="s">
        <v>5</v>
      </c>
      <c r="AO418" s="295"/>
      <c r="AP418" s="294" t="s">
        <v>6</v>
      </c>
      <c r="AQ418" s="295"/>
      <c r="AR418" s="294" t="s">
        <v>7</v>
      </c>
      <c r="AS418" s="295"/>
      <c r="AT418" s="294" t="s">
        <v>8</v>
      </c>
      <c r="AU418" s="295"/>
      <c r="AV418" s="294" t="s">
        <v>9</v>
      </c>
      <c r="AW418" s="295"/>
      <c r="AX418" s="294" t="s">
        <v>10</v>
      </c>
      <c r="AY418" s="295"/>
      <c r="AZ418" s="294" t="s">
        <v>11</v>
      </c>
      <c r="BA418" s="295"/>
      <c r="BB418" s="294" t="s">
        <v>12</v>
      </c>
      <c r="BC418" s="295"/>
      <c r="BD418" s="297" t="s">
        <v>40</v>
      </c>
      <c r="BE418" s="298"/>
      <c r="BF418" s="299" t="s">
        <v>41</v>
      </c>
      <c r="BG418" s="300"/>
      <c r="BI418" s="146" t="s">
        <v>22</v>
      </c>
      <c r="BJ418" s="129">
        <f>B418/B436</f>
        <v>6.7297421028536544E-2</v>
      </c>
      <c r="BK418" s="130">
        <f t="shared" ref="BK418" si="7183">C418/C436</f>
        <v>6.9302396580674705E-2</v>
      </c>
      <c r="BL418" s="131">
        <f t="shared" ref="BL418" si="7184">D418/D436</f>
        <v>7.9073707992092623E-2</v>
      </c>
      <c r="BM418" s="132">
        <f t="shared" ref="BM418" si="7185">E418/E436</f>
        <v>4.9701314217443247E-2</v>
      </c>
      <c r="BN418" s="129">
        <f t="shared" ref="BN418" si="7186">F418/F436</f>
        <v>6.4253393665158365E-2</v>
      </c>
      <c r="BO418" s="130">
        <f t="shared" ref="BO418" si="7187">G418/G436</f>
        <v>4.1802610114192493E-2</v>
      </c>
      <c r="BP418" s="131">
        <f t="shared" ref="BP418" si="7188">H418/H436</f>
        <v>8.1970763400108282E-2</v>
      </c>
      <c r="BQ418" s="132">
        <f t="shared" ref="BQ418" si="7189">I418/I436</f>
        <v>6.657388077012294E-2</v>
      </c>
      <c r="BR418" s="129">
        <f t="shared" ref="BR418" si="7190">J418/J436</f>
        <v>7.8379800105207786E-2</v>
      </c>
      <c r="BS418" s="130">
        <f t="shared" ref="BS418" si="7191">K418/K436</f>
        <v>0.1342925659472422</v>
      </c>
      <c r="BT418" s="131">
        <f t="shared" ref="BT418" si="7192">L418/L436</f>
        <v>4.6010064701653489E-2</v>
      </c>
      <c r="BU418" s="129">
        <f t="shared" ref="BU418" si="7193">M418/M436</f>
        <v>0.11073911923770281</v>
      </c>
      <c r="BV418" s="133">
        <f t="shared" ref="BV418" si="7194">N418/N436</f>
        <v>6.559437044483539E-2</v>
      </c>
      <c r="BW418" s="134">
        <f t="shared" ref="BW418" si="7195">O418/O436</f>
        <v>9.8149927919269575E-2</v>
      </c>
      <c r="BX418" s="129">
        <f t="shared" ref="BX418" si="7196">P418/P436</f>
        <v>7.7821011673151752E-2</v>
      </c>
      <c r="BY418" s="130">
        <f t="shared" ref="BY418" si="7197">Q418/Q436</f>
        <v>7.6640759930915375E-2</v>
      </c>
      <c r="BZ418" s="131">
        <f t="shared" ref="BZ418" si="7198">R418/R436</f>
        <v>9.181187933295859E-2</v>
      </c>
      <c r="CA418" s="132">
        <f t="shared" ref="CA418" si="7199">S418/S436</f>
        <v>6.6993178240335835E-2</v>
      </c>
      <c r="CB418" s="129">
        <f t="shared" ref="CB418" si="7200">T418/T436</f>
        <v>3.9166666666666669E-2</v>
      </c>
      <c r="CC418" s="130">
        <f t="shared" ref="CC418" si="7201">U418/U436</f>
        <v>7.5364667747163702E-2</v>
      </c>
      <c r="CD418" s="131">
        <f t="shared" ref="CD418" si="7202">V418/V436</f>
        <v>6.2628145386766074E-2</v>
      </c>
      <c r="CE418" s="132">
        <f t="shared" ref="CE418" si="7203">W418/W436</f>
        <v>9.4274146905725859E-2</v>
      </c>
      <c r="CF418" s="129">
        <f t="shared" ref="CF418" si="7204">X418/X436</f>
        <v>6.0088060088060086E-2</v>
      </c>
      <c r="CG418" s="130">
        <f t="shared" ref="CG418" si="7205">Y418/Y436</f>
        <v>8.2441787287602264E-2</v>
      </c>
      <c r="CH418" s="131">
        <f t="shared" ref="CH418" si="7206">Z418/Z436</f>
        <v>7.0818228896944585E-2</v>
      </c>
      <c r="CI418" s="129">
        <f t="shared" ref="CI418" si="7207">AA418/AA436</f>
        <v>6.6117426217540937E-2</v>
      </c>
      <c r="CJ418" s="135">
        <f t="shared" ref="CJ418" si="7208">AB418/AB436</f>
        <v>7.0143116128937172E-2</v>
      </c>
      <c r="CK418" s="136">
        <f t="shared" ref="CK418" si="7209">AC418/AC436</f>
        <v>7.577503915831782E-2</v>
      </c>
    </row>
    <row r="419" spans="1:89" ht="15" thickTop="1" thickBot="1" x14ac:dyDescent="0.2">
      <c r="A419" s="137" t="s">
        <v>23</v>
      </c>
      <c r="B419" s="189">
        <v>563</v>
      </c>
      <c r="C419" s="190">
        <v>388</v>
      </c>
      <c r="D419" s="191">
        <v>258</v>
      </c>
      <c r="E419" s="192">
        <v>233</v>
      </c>
      <c r="F419" s="189">
        <v>508</v>
      </c>
      <c r="G419" s="193">
        <v>244</v>
      </c>
      <c r="H419" s="191">
        <v>561</v>
      </c>
      <c r="I419" s="192">
        <v>568</v>
      </c>
      <c r="J419" s="189">
        <v>127</v>
      </c>
      <c r="K419" s="193">
        <v>163</v>
      </c>
      <c r="L419" s="191">
        <v>189</v>
      </c>
      <c r="M419" s="189">
        <v>385</v>
      </c>
      <c r="N419" s="194">
        <v>465</v>
      </c>
      <c r="O419" s="195">
        <v>666</v>
      </c>
      <c r="P419" s="189">
        <v>270</v>
      </c>
      <c r="Q419" s="193">
        <v>304</v>
      </c>
      <c r="R419" s="191">
        <v>431</v>
      </c>
      <c r="S419" s="192">
        <v>357</v>
      </c>
      <c r="T419" s="189">
        <v>95</v>
      </c>
      <c r="U419" s="193">
        <v>99</v>
      </c>
      <c r="V419" s="191">
        <v>278</v>
      </c>
      <c r="W419" s="192">
        <v>417</v>
      </c>
      <c r="X419" s="189">
        <v>199</v>
      </c>
      <c r="Y419" s="193">
        <v>191</v>
      </c>
      <c r="Z419" s="191">
        <v>517</v>
      </c>
      <c r="AA419" s="189">
        <v>601</v>
      </c>
      <c r="AB419" s="172">
        <f t="shared" si="7045"/>
        <v>4461</v>
      </c>
      <c r="AC419" s="173">
        <f t="shared" si="7046"/>
        <v>4616</v>
      </c>
      <c r="AE419" s="293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8.591484816114757E-2</v>
      </c>
      <c r="BK419" s="130">
        <f t="shared" ref="BK419" si="7210">C419/C436</f>
        <v>5.9227598839871776E-2</v>
      </c>
      <c r="BL419" s="131">
        <f t="shared" ref="BL419" si="7211">D419/D436</f>
        <v>7.2860773792713926E-2</v>
      </c>
      <c r="BM419" s="132">
        <f t="shared" ref="BM419" si="7212">E419/E436</f>
        <v>5.5675029868578259E-2</v>
      </c>
      <c r="BN419" s="129">
        <f t="shared" ref="BN419" si="7213">F419/F436</f>
        <v>7.6621417797888391E-2</v>
      </c>
      <c r="BO419" s="130">
        <f t="shared" ref="BO419" si="7214">G419/G436</f>
        <v>4.9755301794453505E-2</v>
      </c>
      <c r="BP419" s="131">
        <f t="shared" ref="BP419" si="7215">H419/H436</f>
        <v>6.0747157552788304E-2</v>
      </c>
      <c r="BQ419" s="132">
        <f t="shared" ref="BQ419" si="7216">I419/I436</f>
        <v>6.5877986546045E-2</v>
      </c>
      <c r="BR419" s="129">
        <f t="shared" ref="BR419" si="7217">J419/J436</f>
        <v>6.6806943713834818E-2</v>
      </c>
      <c r="BS419" s="130">
        <f t="shared" ref="BS419" si="7218">K419/K436</f>
        <v>9.772182254196643E-2</v>
      </c>
      <c r="BT419" s="131">
        <f t="shared" ref="BT419" si="7219">L419/L436</f>
        <v>4.529115744069015E-2</v>
      </c>
      <c r="BU419" s="129">
        <f t="shared" ref="BU419" si="7220">M419/M436</f>
        <v>9.9150141643059492E-2</v>
      </c>
      <c r="BV419" s="133">
        <f t="shared" ref="BV419" si="7221">N419/N436</f>
        <v>5.8431766775571749E-2</v>
      </c>
      <c r="BW419" s="134">
        <f t="shared" ref="BW419" si="7222">O419/O436</f>
        <v>8.0009610764055744E-2</v>
      </c>
      <c r="BX419" s="129">
        <f t="shared" ref="BX419" si="7223">P419/P436</f>
        <v>6.1799038681620511E-2</v>
      </c>
      <c r="BY419" s="130">
        <f t="shared" ref="BY419" si="7224">Q419/Q436</f>
        <v>6.563039723661486E-2</v>
      </c>
      <c r="BZ419" s="131">
        <f t="shared" ref="BZ419" si="7225">R419/R436</f>
        <v>8.0756979576541127E-2</v>
      </c>
      <c r="CA419" s="132">
        <f t="shared" ref="CA419" si="7226">S419/S436</f>
        <v>6.2445338464229491E-2</v>
      </c>
      <c r="CB419" s="129">
        <f t="shared" ref="CB419" si="7227">T419/T436</f>
        <v>7.9166666666666663E-2</v>
      </c>
      <c r="CC419" s="130">
        <f t="shared" ref="CC419" si="7228">U419/U436</f>
        <v>8.0226904376012972E-2</v>
      </c>
      <c r="CD419" s="131">
        <f t="shared" ref="CD419" si="7229">V419/V436</f>
        <v>5.1817334575955262E-2</v>
      </c>
      <c r="CE419" s="132">
        <f t="shared" ref="CE419" si="7230">W419/W436</f>
        <v>8.0393290919606702E-2</v>
      </c>
      <c r="CF419" s="129">
        <f t="shared" ref="CF419" si="7231">X419/X436</f>
        <v>5.1541051541051541E-2</v>
      </c>
      <c r="CG419" s="130">
        <f t="shared" ref="CG419" si="7232">Y419/Y436</f>
        <v>6.0100692259282565E-2</v>
      </c>
      <c r="CH419" s="131">
        <f t="shared" ref="CH419" si="7233">Z419/Z436</f>
        <v>6.6934230968410155E-2</v>
      </c>
      <c r="CI419" s="129">
        <f t="shared" ref="CI419" si="7234">AA419/AA436</f>
        <v>6.2675982897069563E-2</v>
      </c>
      <c r="CJ419" s="135">
        <f t="shared" ref="CJ419" si="7235">AB419/AB436</f>
        <v>6.5750880657950983E-2</v>
      </c>
      <c r="CK419" s="136">
        <f t="shared" ref="CK419" si="7236">AC419/AC436</f>
        <v>6.820935662144989E-2</v>
      </c>
    </row>
    <row r="420" spans="1:89" ht="14" thickTop="1" x14ac:dyDescent="0.15">
      <c r="A420" s="146" t="s">
        <v>24</v>
      </c>
      <c r="B420" s="203">
        <v>334</v>
      </c>
      <c r="C420" s="197">
        <v>385</v>
      </c>
      <c r="D420" s="198">
        <v>311</v>
      </c>
      <c r="E420" s="199">
        <v>258</v>
      </c>
      <c r="F420" s="196">
        <v>499</v>
      </c>
      <c r="G420" s="200">
        <v>238</v>
      </c>
      <c r="H420" s="198">
        <v>582</v>
      </c>
      <c r="I420" s="199">
        <v>560</v>
      </c>
      <c r="J420" s="196">
        <v>121</v>
      </c>
      <c r="K420" s="200">
        <v>117</v>
      </c>
      <c r="L420" s="198">
        <v>210</v>
      </c>
      <c r="M420" s="196">
        <v>314</v>
      </c>
      <c r="N420" s="201">
        <v>412</v>
      </c>
      <c r="O420" s="204">
        <v>584</v>
      </c>
      <c r="P420" s="196">
        <v>253</v>
      </c>
      <c r="Q420" s="200">
        <v>256</v>
      </c>
      <c r="R420" s="198">
        <v>404</v>
      </c>
      <c r="S420" s="199">
        <v>381</v>
      </c>
      <c r="T420" s="196">
        <v>71</v>
      </c>
      <c r="U420" s="200">
        <v>99</v>
      </c>
      <c r="V420" s="198">
        <v>259</v>
      </c>
      <c r="W420" s="205">
        <v>398</v>
      </c>
      <c r="X420" s="196">
        <v>216</v>
      </c>
      <c r="Y420" s="200">
        <v>197</v>
      </c>
      <c r="Z420" s="198">
        <v>464</v>
      </c>
      <c r="AA420" s="196">
        <v>663</v>
      </c>
      <c r="AB420" s="172">
        <f t="shared" si="7045"/>
        <v>4136</v>
      </c>
      <c r="AC420" s="173">
        <f t="shared" si="7046"/>
        <v>4450</v>
      </c>
      <c r="AE420" s="275" t="str">
        <f>$AE$17</f>
        <v>17:00 - 17:59</v>
      </c>
      <c r="AF420" s="126">
        <f t="shared" ref="AF420:AU421" si="7237">SUMIF($A$9:$A$32,$AE420,B$412:B$435)</f>
        <v>389</v>
      </c>
      <c r="AG420" s="186">
        <f t="shared" si="7237"/>
        <v>478</v>
      </c>
      <c r="AH420" s="127">
        <f t="shared" si="7237"/>
        <v>225</v>
      </c>
      <c r="AI420" s="180">
        <f t="shared" si="7237"/>
        <v>255</v>
      </c>
      <c r="AJ420" s="126">
        <f t="shared" si="7237"/>
        <v>454</v>
      </c>
      <c r="AK420" s="128">
        <f t="shared" si="7237"/>
        <v>340</v>
      </c>
      <c r="AL420" s="127">
        <f t="shared" si="7237"/>
        <v>729</v>
      </c>
      <c r="AM420" s="180">
        <f t="shared" si="7237"/>
        <v>580</v>
      </c>
      <c r="AN420" s="126">
        <f t="shared" si="7237"/>
        <v>178</v>
      </c>
      <c r="AO420" s="128">
        <f t="shared" si="7237"/>
        <v>46</v>
      </c>
      <c r="AP420" s="127">
        <f t="shared" si="7237"/>
        <v>374</v>
      </c>
      <c r="AQ420" s="126">
        <f t="shared" si="7237"/>
        <v>139</v>
      </c>
      <c r="AR420" s="179">
        <f t="shared" si="7237"/>
        <v>471</v>
      </c>
      <c r="AS420" s="181">
        <f t="shared" si="7237"/>
        <v>488</v>
      </c>
      <c r="AT420" s="126">
        <f t="shared" si="7237"/>
        <v>334</v>
      </c>
      <c r="AU420" s="128">
        <f t="shared" si="7237"/>
        <v>331</v>
      </c>
      <c r="AV420" s="127">
        <f t="shared" ref="AP420:BE421" si="7238">SUMIF($A$9:$A$32,$AE420,R$412:R$435)</f>
        <v>335</v>
      </c>
      <c r="AW420" s="180">
        <f t="shared" si="7238"/>
        <v>531</v>
      </c>
      <c r="AX420" s="126">
        <f t="shared" si="7238"/>
        <v>124</v>
      </c>
      <c r="AY420" s="128">
        <f t="shared" si="7238"/>
        <v>25</v>
      </c>
      <c r="AZ420" s="127">
        <f t="shared" si="7238"/>
        <v>404</v>
      </c>
      <c r="BA420" s="180">
        <f t="shared" si="7238"/>
        <v>315</v>
      </c>
      <c r="BB420" s="126">
        <f t="shared" si="7238"/>
        <v>304</v>
      </c>
      <c r="BC420" s="128">
        <f t="shared" si="7238"/>
        <v>231</v>
      </c>
      <c r="BD420" s="184">
        <f t="shared" si="7238"/>
        <v>536</v>
      </c>
      <c r="BE420" s="185">
        <f t="shared" si="7238"/>
        <v>811</v>
      </c>
      <c r="BF420" s="170">
        <f>AF420+AH420+AJ420+AL420+AN420+AP420+AR420+AT420+AV420+AX420+AZ420+BB420+BD420</f>
        <v>4857</v>
      </c>
      <c r="BG420" s="171">
        <f>AG420+AI420+AK420+AM420+AO420+AQ420+AS420+AU420+AW420+AY420+BA420+BC420+BE420</f>
        <v>4570</v>
      </c>
      <c r="BI420" s="146" t="s">
        <v>24</v>
      </c>
      <c r="BJ420" s="129">
        <f>B420/B436</f>
        <v>5.0969021822066231E-2</v>
      </c>
      <c r="BK420" s="130">
        <f t="shared" ref="BK420" si="7239">C420/C436</f>
        <v>5.8769653488017097E-2</v>
      </c>
      <c r="BL420" s="131">
        <f t="shared" ref="BL420" si="7240">D420/D436</f>
        <v>8.7828297091217172E-2</v>
      </c>
      <c r="BM420" s="132">
        <f t="shared" ref="BM420" si="7241">E420/E436</f>
        <v>6.1648745519713263E-2</v>
      </c>
      <c r="BN420" s="129">
        <f t="shared" ref="BN420" si="7242">F420/F436</f>
        <v>7.5263951734539966E-2</v>
      </c>
      <c r="BO420" s="130">
        <f t="shared" ref="BO420" si="7243">G420/G436</f>
        <v>4.8531810766721042E-2</v>
      </c>
      <c r="BP420" s="131">
        <f t="shared" ref="BP420" si="7244">H420/H436</f>
        <v>6.3021115322144022E-2</v>
      </c>
      <c r="BQ420" s="132">
        <f t="shared" ref="BQ420" si="7245">I420/I436</f>
        <v>6.4950127580607753E-2</v>
      </c>
      <c r="BR420" s="129">
        <f t="shared" ref="BR420" si="7246">J420/J436</f>
        <v>6.365071015255129E-2</v>
      </c>
      <c r="BS420" s="130">
        <f t="shared" ref="BS420" si="7247">K420/K436</f>
        <v>7.0143884892086325E-2</v>
      </c>
      <c r="BT420" s="131">
        <f t="shared" ref="BT420" si="7248">L420/L436</f>
        <v>5.0323508267433502E-2</v>
      </c>
      <c r="BU420" s="129">
        <f t="shared" ref="BU420" si="7249">M420/M436</f>
        <v>8.0865310327066703E-2</v>
      </c>
      <c r="BV420" s="133">
        <f t="shared" ref="BV420" si="7250">N420/N436</f>
        <v>5.1771801960291533E-2</v>
      </c>
      <c r="BW420" s="134">
        <f t="shared" ref="BW420" si="7251">O420/O436</f>
        <v>7.015857760691975E-2</v>
      </c>
      <c r="BX420" s="129">
        <f t="shared" ref="BX420" si="7252">P420/P436</f>
        <v>5.7907988097962923E-2</v>
      </c>
      <c r="BY420" s="130">
        <f t="shared" ref="BY420" si="7253">Q420/Q436</f>
        <v>5.5267702936096716E-2</v>
      </c>
      <c r="BZ420" s="131">
        <f t="shared" ref="BZ420" si="7254">R420/R436</f>
        <v>7.5697957654112802E-2</v>
      </c>
      <c r="CA420" s="132">
        <f t="shared" ref="CA420" si="7255">S420/S436</f>
        <v>6.6643344411404584E-2</v>
      </c>
      <c r="CB420" s="129">
        <f t="shared" ref="CB420" si="7256">T420/T436</f>
        <v>5.9166666666666666E-2</v>
      </c>
      <c r="CC420" s="130">
        <f t="shared" ref="CC420" si="7257">U420/U436</f>
        <v>8.0226904376012972E-2</v>
      </c>
      <c r="CD420" s="131">
        <f t="shared" ref="CD420" si="7258">V420/V436</f>
        <v>4.8275862068965517E-2</v>
      </c>
      <c r="CE420" s="132">
        <f t="shared" ref="CE420" si="7259">W420/W436</f>
        <v>7.6730287256603052E-2</v>
      </c>
      <c r="CF420" s="129">
        <f t="shared" ref="CF420" si="7260">X420/X436</f>
        <v>5.5944055944055944E-2</v>
      </c>
      <c r="CG420" s="130">
        <f t="shared" ref="CG420" si="7261">Y420/Y436</f>
        <v>6.1988672120830708E-2</v>
      </c>
      <c r="CH420" s="131">
        <f t="shared" ref="CH420" si="7262">Z420/Z436</f>
        <v>6.0072501294665979E-2</v>
      </c>
      <c r="CI420" s="129">
        <f t="shared" ref="CI420" si="7263">AA420/AA436</f>
        <v>6.9141724893106687E-2</v>
      </c>
      <c r="CJ420" s="135">
        <f t="shared" ref="CJ420" si="7264">AB420/AB436</f>
        <v>6.0960690966439197E-2</v>
      </c>
      <c r="CK420" s="136">
        <f t="shared" ref="CK420" si="7265">AC420/AC436</f>
        <v>6.5756420486449738E-2</v>
      </c>
    </row>
    <row r="421" spans="1:89" x14ac:dyDescent="0.15">
      <c r="A421" s="137" t="s">
        <v>25</v>
      </c>
      <c r="B421" s="206">
        <v>317</v>
      </c>
      <c r="C421" s="190">
        <v>439</v>
      </c>
      <c r="D421" s="191">
        <v>211</v>
      </c>
      <c r="E421" s="192">
        <v>250</v>
      </c>
      <c r="F421" s="189">
        <v>438</v>
      </c>
      <c r="G421" s="193">
        <v>205</v>
      </c>
      <c r="H421" s="191">
        <v>568</v>
      </c>
      <c r="I421" s="192">
        <v>530</v>
      </c>
      <c r="J421" s="189">
        <v>125</v>
      </c>
      <c r="K421" s="190">
        <v>102</v>
      </c>
      <c r="L421" s="191">
        <v>215</v>
      </c>
      <c r="M421" s="189">
        <v>271</v>
      </c>
      <c r="N421" s="194">
        <v>419</v>
      </c>
      <c r="O421" s="207">
        <v>485</v>
      </c>
      <c r="P421" s="189">
        <v>198</v>
      </c>
      <c r="Q421" s="190">
        <v>208</v>
      </c>
      <c r="R421" s="191">
        <v>318</v>
      </c>
      <c r="S421" s="192">
        <v>315</v>
      </c>
      <c r="T421" s="198">
        <v>64</v>
      </c>
      <c r="U421" s="189">
        <v>92</v>
      </c>
      <c r="V421" s="191">
        <v>246</v>
      </c>
      <c r="W421" s="208">
        <v>303</v>
      </c>
      <c r="X421" s="189">
        <v>167</v>
      </c>
      <c r="Y421" s="193">
        <v>154</v>
      </c>
      <c r="Z421" s="191">
        <v>478</v>
      </c>
      <c r="AA421" s="189">
        <v>644</v>
      </c>
      <c r="AB421" s="172">
        <f t="shared" si="7045"/>
        <v>3764</v>
      </c>
      <c r="AC421" s="173">
        <f t="shared" si="7046"/>
        <v>3998</v>
      </c>
      <c r="AE421" s="277" t="str">
        <f>$AE$18</f>
        <v>18:00 - 18:59</v>
      </c>
      <c r="AF421" s="126">
        <f t="shared" si="7237"/>
        <v>466</v>
      </c>
      <c r="AG421" s="190">
        <f t="shared" si="7237"/>
        <v>618</v>
      </c>
      <c r="AH421" s="191">
        <f t="shared" si="7237"/>
        <v>188</v>
      </c>
      <c r="AI421" s="192">
        <f t="shared" si="7237"/>
        <v>369</v>
      </c>
      <c r="AJ421" s="278">
        <f t="shared" si="7237"/>
        <v>279</v>
      </c>
      <c r="AK421" s="193">
        <f t="shared" si="7237"/>
        <v>666</v>
      </c>
      <c r="AL421" s="191">
        <f t="shared" si="7237"/>
        <v>580</v>
      </c>
      <c r="AM421" s="192">
        <f t="shared" si="7237"/>
        <v>787</v>
      </c>
      <c r="AN421" s="278">
        <f t="shared" si="7237"/>
        <v>163</v>
      </c>
      <c r="AO421" s="193">
        <f t="shared" si="7237"/>
        <v>62</v>
      </c>
      <c r="AP421" s="191">
        <f t="shared" si="7238"/>
        <v>412</v>
      </c>
      <c r="AQ421" s="278">
        <f t="shared" si="7238"/>
        <v>173</v>
      </c>
      <c r="AR421" s="194">
        <f t="shared" si="7238"/>
        <v>558</v>
      </c>
      <c r="AS421" s="195">
        <f t="shared" si="7238"/>
        <v>618</v>
      </c>
      <c r="AT421" s="278">
        <f t="shared" si="7238"/>
        <v>311</v>
      </c>
      <c r="AU421" s="193">
        <f t="shared" si="7238"/>
        <v>426</v>
      </c>
      <c r="AV421" s="191">
        <f t="shared" si="7238"/>
        <v>318</v>
      </c>
      <c r="AW421" s="192">
        <f t="shared" si="7238"/>
        <v>527</v>
      </c>
      <c r="AX421" s="278">
        <f t="shared" si="7238"/>
        <v>135</v>
      </c>
      <c r="AY421" s="193">
        <f t="shared" si="7238"/>
        <v>30</v>
      </c>
      <c r="AZ421" s="191">
        <f t="shared" si="7238"/>
        <v>505</v>
      </c>
      <c r="BA421" s="192">
        <f t="shared" si="7238"/>
        <v>296</v>
      </c>
      <c r="BB421" s="278">
        <f t="shared" si="7238"/>
        <v>381</v>
      </c>
      <c r="BC421" s="193">
        <f t="shared" si="7238"/>
        <v>230</v>
      </c>
      <c r="BD421" s="191">
        <f t="shared" si="7238"/>
        <v>375</v>
      </c>
      <c r="BE421" s="278">
        <f t="shared" si="7238"/>
        <v>798</v>
      </c>
      <c r="BF421" s="172">
        <f>SUM(AF421,AH421,AJ421,AL421,AN421,AP421,AR421,AT421,AV421,AX421,AZ421,BB421,BD421)</f>
        <v>4671</v>
      </c>
      <c r="BG421" s="173">
        <f>SUM(AG421,AI421,AK421,AM421,AO421,AQ421,AS421,AU421,AW421,AY421,BA421,BC421,BE421)</f>
        <v>5600</v>
      </c>
      <c r="BI421" s="137" t="s">
        <v>25</v>
      </c>
      <c r="BJ421" s="129">
        <f>B421/B436</f>
        <v>4.8374790172440105E-2</v>
      </c>
      <c r="BK421" s="130">
        <f t="shared" ref="BK421" si="7266">C421/C436</f>
        <v>6.7012669821401319E-2</v>
      </c>
      <c r="BL421" s="131">
        <f t="shared" ref="BL421" si="7267">D421/D436</f>
        <v>5.9587687094041233E-2</v>
      </c>
      <c r="BM421" s="132">
        <f t="shared" ref="BM421" si="7268">E421/E436</f>
        <v>5.9737156511350059E-2</v>
      </c>
      <c r="BN421" s="129">
        <f t="shared" ref="BN421" si="7269">F421/F436</f>
        <v>6.6063348416289594E-2</v>
      </c>
      <c r="BO421" s="130">
        <f t="shared" ref="BO421" si="7270">G421/G436</f>
        <v>4.1802610114192493E-2</v>
      </c>
      <c r="BP421" s="131">
        <f t="shared" ref="BP421" si="7271">H421/H436</f>
        <v>6.1505143475906875E-2</v>
      </c>
      <c r="BQ421" s="132">
        <f t="shared" ref="BQ421" si="7272">I421/I436</f>
        <v>6.147065646021805E-2</v>
      </c>
      <c r="BR421" s="129">
        <f t="shared" ref="BR421" si="7273">J421/J436</f>
        <v>6.5754865860073647E-2</v>
      </c>
      <c r="BS421" s="130">
        <f t="shared" ref="BS421" si="7274">K421/K436</f>
        <v>6.1151079136690649E-2</v>
      </c>
      <c r="BT421" s="131">
        <f t="shared" ref="BT421" si="7275">L421/L436</f>
        <v>5.1521687035705727E-2</v>
      </c>
      <c r="BU421" s="129">
        <f t="shared" ref="BU421" si="7276">M421/M436</f>
        <v>6.9791398403296415E-2</v>
      </c>
      <c r="BV421" s="133">
        <f t="shared" ref="BV421" si="7277">N421/N436</f>
        <v>5.2651419954762503E-2</v>
      </c>
      <c r="BW421" s="134">
        <f t="shared" ref="BW421" si="7278">O421/O436</f>
        <v>5.8265257087938491E-2</v>
      </c>
      <c r="BX421" s="129">
        <f t="shared" ref="BX421" si="7279">P421/P436</f>
        <v>4.5319295033188371E-2</v>
      </c>
      <c r="BY421" s="130">
        <f t="shared" ref="BY421" si="7280">Q421/Q436</f>
        <v>4.4905008635578586E-2</v>
      </c>
      <c r="BZ421" s="131">
        <f t="shared" ref="BZ421" si="7281">R421/R436</f>
        <v>5.9584035975267007E-2</v>
      </c>
      <c r="CA421" s="132">
        <f t="shared" ref="CA421" si="7282">S421/S436</f>
        <v>5.5098828056673078E-2</v>
      </c>
      <c r="CB421" s="129">
        <f t="shared" ref="CB421" si="7283">T421/T436</f>
        <v>5.3333333333333337E-2</v>
      </c>
      <c r="CC421" s="130">
        <f t="shared" ref="CC421" si="7284">U421/U436</f>
        <v>7.4554294975688815E-2</v>
      </c>
      <c r="CD421" s="131">
        <f t="shared" ref="CD421" si="7285">V421/V436</f>
        <v>4.5852749301025161E-2</v>
      </c>
      <c r="CE421" s="132">
        <f t="shared" ref="CE421" si="7286">W421/W436</f>
        <v>5.8415268941584733E-2</v>
      </c>
      <c r="CF421" s="129">
        <f t="shared" ref="CF421" si="7287">X421/X436</f>
        <v>4.3253043253043251E-2</v>
      </c>
      <c r="CG421" s="130">
        <f t="shared" ref="CG421" si="7288">Y421/Y436</f>
        <v>4.8458149779735685E-2</v>
      </c>
      <c r="CH421" s="131">
        <f t="shared" ref="CH421" si="7289">Z421/Z436</f>
        <v>6.1885033661315383E-2</v>
      </c>
      <c r="CI421" s="129">
        <f t="shared" ref="CI421" si="7290">AA421/AA436</f>
        <v>6.7160287829804988E-2</v>
      </c>
      <c r="CJ421" s="135">
        <f t="shared" ref="CJ421" si="7291">AB421/AB436</f>
        <v>5.5477766150308784E-2</v>
      </c>
      <c r="CK421" s="136">
        <f t="shared" ref="CK421" si="7292">AC421/AC436</f>
        <v>5.9077341371871026E-2</v>
      </c>
    </row>
    <row r="422" spans="1:89" ht="14" thickBot="1" x14ac:dyDescent="0.2">
      <c r="A422" s="146" t="s">
        <v>26</v>
      </c>
      <c r="B422" s="203">
        <v>244</v>
      </c>
      <c r="C422" s="197">
        <v>321</v>
      </c>
      <c r="D422" s="198">
        <v>177</v>
      </c>
      <c r="E422" s="199">
        <v>235</v>
      </c>
      <c r="F422" s="196">
        <v>322</v>
      </c>
      <c r="G422" s="200">
        <v>164</v>
      </c>
      <c r="H422" s="198">
        <v>380</v>
      </c>
      <c r="I422" s="199">
        <v>409</v>
      </c>
      <c r="J422" s="196">
        <v>59</v>
      </c>
      <c r="K422" s="197">
        <v>59</v>
      </c>
      <c r="L422" s="198">
        <v>158</v>
      </c>
      <c r="M422" s="196">
        <v>201</v>
      </c>
      <c r="N422" s="201">
        <v>304</v>
      </c>
      <c r="O422" s="204">
        <v>357</v>
      </c>
      <c r="P422" s="196">
        <v>186</v>
      </c>
      <c r="Q422" s="197">
        <v>178</v>
      </c>
      <c r="R422" s="198">
        <v>261</v>
      </c>
      <c r="S422" s="199">
        <v>250</v>
      </c>
      <c r="T422" s="196">
        <v>40</v>
      </c>
      <c r="U422" s="200">
        <v>37</v>
      </c>
      <c r="V422" s="198">
        <v>227</v>
      </c>
      <c r="W422" s="205">
        <v>256</v>
      </c>
      <c r="X422" s="196">
        <v>183</v>
      </c>
      <c r="Y422" s="200">
        <v>114</v>
      </c>
      <c r="Z422" s="198">
        <v>436</v>
      </c>
      <c r="AA422" s="196">
        <v>573</v>
      </c>
      <c r="AB422" s="172">
        <f t="shared" si="7045"/>
        <v>2977</v>
      </c>
      <c r="AC422" s="173">
        <f t="shared" si="7046"/>
        <v>3154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3.7234854265222037E-2</v>
      </c>
      <c r="BK422" s="130">
        <f t="shared" ref="BK422" si="7293">C422/C436</f>
        <v>4.9000152648450618E-2</v>
      </c>
      <c r="BL422" s="131">
        <f t="shared" ref="BL422" si="7294">D422/D436</f>
        <v>4.9985879695001414E-2</v>
      </c>
      <c r="BM422" s="132">
        <f t="shared" ref="BM422" si="7295">E422/E436</f>
        <v>5.6152927120669056E-2</v>
      </c>
      <c r="BN422" s="129">
        <f t="shared" ref="BN422" si="7296">F422/F436</f>
        <v>4.856711915535445E-2</v>
      </c>
      <c r="BO422" s="130">
        <f t="shared" ref="BO422" si="7297">G422/G436</f>
        <v>3.3442088091353996E-2</v>
      </c>
      <c r="BP422" s="131">
        <f t="shared" ref="BP422" si="7298">H422/H436</f>
        <v>4.114780725500812E-2</v>
      </c>
      <c r="BQ422" s="132">
        <f t="shared" ref="BQ422" si="7299">I422/I436</f>
        <v>4.743678960797959E-2</v>
      </c>
      <c r="BR422" s="129">
        <f t="shared" ref="BR422" si="7300">J422/J436</f>
        <v>3.103629668595476E-2</v>
      </c>
      <c r="BS422" s="130">
        <f t="shared" ref="BS422" si="7301">K422/K436</f>
        <v>3.537170263788969E-2</v>
      </c>
      <c r="BT422" s="131">
        <f t="shared" ref="BT422" si="7302">L422/L436</f>
        <v>3.7862449077402348E-2</v>
      </c>
      <c r="BU422" s="129">
        <f t="shared" ref="BU422" si="7303">M422/M436</f>
        <v>5.1764099922740149E-2</v>
      </c>
      <c r="BV422" s="133">
        <f t="shared" ref="BV422" si="7304">N422/N436</f>
        <v>3.8200552902739382E-2</v>
      </c>
      <c r="BW422" s="134">
        <f t="shared" ref="BW422" si="7305">O422/O436</f>
        <v>4.2888034598750603E-2</v>
      </c>
      <c r="BX422" s="129">
        <f t="shared" ref="BX422" si="7306">P422/P436</f>
        <v>4.2572671091783018E-2</v>
      </c>
      <c r="BY422" s="130">
        <f t="shared" ref="BY422" si="7307">Q422/Q436</f>
        <v>3.842832469775475E-2</v>
      </c>
      <c r="BZ422" s="131">
        <f t="shared" ref="BZ422" si="7308">R422/R436</f>
        <v>4.8903878583473864E-2</v>
      </c>
      <c r="CA422" s="132">
        <f t="shared" ref="CA422" si="7309">S422/S436</f>
        <v>4.3729228616407205E-2</v>
      </c>
      <c r="CB422" s="129">
        <f t="shared" ref="CB422" si="7310">T422/T436</f>
        <v>3.3333333333333333E-2</v>
      </c>
      <c r="CC422" s="130">
        <f t="shared" ref="CC422" si="7311">U422/U436</f>
        <v>2.9983792544570502E-2</v>
      </c>
      <c r="CD422" s="131">
        <f t="shared" ref="CD422" si="7312">V422/V436</f>
        <v>4.2311276794035416E-2</v>
      </c>
      <c r="CE422" s="132">
        <f t="shared" ref="CE422" si="7313">W422/W436</f>
        <v>4.9354154617312511E-2</v>
      </c>
      <c r="CF422" s="129">
        <f t="shared" ref="CF422" si="7314">X422/X436</f>
        <v>4.73970473970474E-2</v>
      </c>
      <c r="CG422" s="130">
        <f t="shared" ref="CG422" si="7315">Y422/Y436</f>
        <v>3.5871617369414729E-2</v>
      </c>
      <c r="CH422" s="131">
        <f t="shared" ref="CH422" si="7316">Z422/Z436</f>
        <v>5.6447436561367165E-2</v>
      </c>
      <c r="CI422" s="129">
        <f t="shared" ref="CI422" si="7317">AA422/AA436</f>
        <v>5.9755970382730214E-2</v>
      </c>
      <c r="CJ422" s="135">
        <f t="shared" ref="CJ422" si="7318">AB422/AB436</f>
        <v>4.3878137574247938E-2</v>
      </c>
      <c r="CK422" s="136">
        <f t="shared" ref="CK422" si="7319">AC422/AC436</f>
        <v>4.6605786565002805E-2</v>
      </c>
    </row>
    <row r="423" spans="1:89" ht="15" thickTop="1" thickBot="1" x14ac:dyDescent="0.2">
      <c r="A423" s="137" t="s">
        <v>27</v>
      </c>
      <c r="B423" s="206">
        <v>298</v>
      </c>
      <c r="C423" s="190">
        <v>421</v>
      </c>
      <c r="D423" s="191">
        <v>194</v>
      </c>
      <c r="E423" s="192">
        <v>277</v>
      </c>
      <c r="F423" s="189">
        <v>384</v>
      </c>
      <c r="G423" s="193">
        <v>244</v>
      </c>
      <c r="H423" s="191">
        <v>530</v>
      </c>
      <c r="I423" s="192">
        <v>519</v>
      </c>
      <c r="J423" s="189">
        <v>145</v>
      </c>
      <c r="K423" s="190">
        <v>60</v>
      </c>
      <c r="L423" s="191">
        <v>316</v>
      </c>
      <c r="M423" s="189">
        <v>161</v>
      </c>
      <c r="N423" s="194">
        <v>525</v>
      </c>
      <c r="O423" s="207">
        <v>389</v>
      </c>
      <c r="P423" s="189">
        <v>234</v>
      </c>
      <c r="Q423" s="190">
        <v>193</v>
      </c>
      <c r="R423" s="191">
        <v>296</v>
      </c>
      <c r="S423" s="192">
        <v>290</v>
      </c>
      <c r="T423" s="189">
        <v>78</v>
      </c>
      <c r="U423" s="193">
        <v>48</v>
      </c>
      <c r="V423" s="191">
        <v>290</v>
      </c>
      <c r="W423" s="208">
        <v>253</v>
      </c>
      <c r="X423" s="189">
        <v>216</v>
      </c>
      <c r="Y423" s="193">
        <v>121</v>
      </c>
      <c r="Z423" s="191">
        <v>493</v>
      </c>
      <c r="AA423" s="189">
        <v>452</v>
      </c>
      <c r="AB423" s="172">
        <f t="shared" si="7045"/>
        <v>3999</v>
      </c>
      <c r="AC423" s="173">
        <f t="shared" si="7046"/>
        <v>3428</v>
      </c>
      <c r="AE423" s="269" t="s">
        <v>13</v>
      </c>
      <c r="AF423" s="20">
        <f t="shared" ref="AF423:BG423" si="7320">SUM(AF420:AF422)</f>
        <v>855</v>
      </c>
      <c r="AG423" s="21">
        <f t="shared" si="7320"/>
        <v>1096</v>
      </c>
      <c r="AH423" s="20">
        <f t="shared" si="7320"/>
        <v>413</v>
      </c>
      <c r="AI423" s="21">
        <f t="shared" si="7320"/>
        <v>624</v>
      </c>
      <c r="AJ423" s="20">
        <f t="shared" si="7320"/>
        <v>733</v>
      </c>
      <c r="AK423" s="21">
        <f t="shared" si="7320"/>
        <v>1006</v>
      </c>
      <c r="AL423" s="20">
        <f t="shared" si="7320"/>
        <v>1309</v>
      </c>
      <c r="AM423" s="21">
        <f t="shared" si="7320"/>
        <v>1367</v>
      </c>
      <c r="AN423" s="20">
        <f t="shared" si="7320"/>
        <v>341</v>
      </c>
      <c r="AO423" s="21">
        <f t="shared" si="7320"/>
        <v>108</v>
      </c>
      <c r="AP423" s="20">
        <f t="shared" si="7320"/>
        <v>786</v>
      </c>
      <c r="AQ423" s="21">
        <f t="shared" si="7320"/>
        <v>312</v>
      </c>
      <c r="AR423" s="20">
        <f t="shared" si="7320"/>
        <v>1029</v>
      </c>
      <c r="AS423" s="21">
        <f t="shared" si="7320"/>
        <v>1106</v>
      </c>
      <c r="AT423" s="20">
        <f t="shared" si="7320"/>
        <v>645</v>
      </c>
      <c r="AU423" s="21">
        <f t="shared" si="7320"/>
        <v>757</v>
      </c>
      <c r="AV423" s="20">
        <f t="shared" si="7320"/>
        <v>653</v>
      </c>
      <c r="AW423" s="21">
        <f t="shared" si="7320"/>
        <v>1058</v>
      </c>
      <c r="AX423" s="20">
        <f t="shared" si="7320"/>
        <v>259</v>
      </c>
      <c r="AY423" s="21">
        <f t="shared" si="7320"/>
        <v>55</v>
      </c>
      <c r="AZ423" s="20">
        <f t="shared" si="7320"/>
        <v>909</v>
      </c>
      <c r="BA423" s="21">
        <f t="shared" si="7320"/>
        <v>611</v>
      </c>
      <c r="BB423" s="20">
        <f t="shared" si="7320"/>
        <v>685</v>
      </c>
      <c r="BC423" s="21">
        <f t="shared" si="7320"/>
        <v>461</v>
      </c>
      <c r="BD423" s="20">
        <f t="shared" si="7320"/>
        <v>911</v>
      </c>
      <c r="BE423" s="21">
        <f t="shared" si="7320"/>
        <v>1609</v>
      </c>
      <c r="BF423" s="174">
        <f t="shared" si="7320"/>
        <v>9528</v>
      </c>
      <c r="BG423" s="175">
        <f t="shared" si="7320"/>
        <v>10170</v>
      </c>
      <c r="BI423" s="137" t="s">
        <v>27</v>
      </c>
      <c r="BJ423" s="129">
        <f>B423/B436</f>
        <v>4.547535479932855E-2</v>
      </c>
      <c r="BK423" s="130">
        <f t="shared" ref="BK423" si="7321">C423/C436</f>
        <v>6.4264997710273247E-2</v>
      </c>
      <c r="BL423" s="131">
        <f t="shared" ref="BL423" si="7322">D423/D436</f>
        <v>5.4786783394521324E-2</v>
      </c>
      <c r="BM423" s="132">
        <f t="shared" ref="BM423" si="7323">E423/E436</f>
        <v>6.6188769414575868E-2</v>
      </c>
      <c r="BN423" s="129">
        <f t="shared" ref="BN423" si="7324">F423/F436</f>
        <v>5.7918552036199097E-2</v>
      </c>
      <c r="BO423" s="130">
        <f t="shared" ref="BO423" si="7325">G423/G436</f>
        <v>4.9755301794453505E-2</v>
      </c>
      <c r="BP423" s="131">
        <f t="shared" ref="BP423" si="7326">H423/H436</f>
        <v>5.7390362750406064E-2</v>
      </c>
      <c r="BQ423" s="132">
        <f t="shared" ref="BQ423" si="7327">I423/I436</f>
        <v>6.0194850382741825E-2</v>
      </c>
      <c r="BR423" s="129">
        <f t="shared" ref="BR423" si="7328">J423/J436</f>
        <v>7.627564439768543E-2</v>
      </c>
      <c r="BS423" s="130">
        <f t="shared" ref="BS423" si="7329">K423/K436</f>
        <v>3.5971223021582732E-2</v>
      </c>
      <c r="BT423" s="131">
        <f t="shared" ref="BT423" si="7330">L423/L436</f>
        <v>7.5724898154804696E-2</v>
      </c>
      <c r="BU423" s="129">
        <f t="shared" ref="BU423" si="7331">M423/M436</f>
        <v>4.1462786505279424E-2</v>
      </c>
      <c r="BV423" s="133">
        <f t="shared" ref="BV423" si="7332">N423/N436</f>
        <v>6.5971349585322941E-2</v>
      </c>
      <c r="BW423" s="134">
        <f t="shared" ref="BW423" si="7333">O423/O436</f>
        <v>4.6732340221047573E-2</v>
      </c>
      <c r="BX423" s="129">
        <f t="shared" ref="BX423" si="7334">P423/P436</f>
        <v>5.3559166857404437E-2</v>
      </c>
      <c r="BY423" s="130">
        <f t="shared" ref="BY423" si="7335">Q423/Q436</f>
        <v>4.1666666666666664E-2</v>
      </c>
      <c r="BZ423" s="131">
        <f t="shared" ref="BZ423" si="7336">R423/R436</f>
        <v>5.5461869964399474E-2</v>
      </c>
      <c r="CA423" s="132">
        <f t="shared" ref="CA423" si="7337">S423/S436</f>
        <v>5.072590519503236E-2</v>
      </c>
      <c r="CB423" s="129">
        <f t="shared" ref="CB423" si="7338">T423/T436</f>
        <v>6.5000000000000002E-2</v>
      </c>
      <c r="CC423" s="130">
        <f t="shared" ref="CC423" si="7339">U423/U436</f>
        <v>3.8897893030794169E-2</v>
      </c>
      <c r="CD423" s="131">
        <f t="shared" ref="CD423" si="7340">V423/V436</f>
        <v>5.4054054054054057E-2</v>
      </c>
      <c r="CE423" s="132">
        <f t="shared" ref="CE423" si="7341">W423/W436</f>
        <v>4.8775785617890879E-2</v>
      </c>
      <c r="CF423" s="129">
        <f t="shared" ref="CF423" si="7342">X423/X436</f>
        <v>5.5944055944055944E-2</v>
      </c>
      <c r="CG423" s="130">
        <f t="shared" ref="CG423" si="7343">Y423/Y436</f>
        <v>3.8074260541220893E-2</v>
      </c>
      <c r="CH423" s="131">
        <f t="shared" ref="CH423" si="7344">Z423/Z436</f>
        <v>6.3827032625582605E-2</v>
      </c>
      <c r="CI423" s="129">
        <f t="shared" ref="CI423" si="7345">AA423/AA436</f>
        <v>4.7137344874335178E-2</v>
      </c>
      <c r="CJ423" s="135">
        <f t="shared" ref="CJ423" si="7346">AB423/AB436</f>
        <v>5.8941441773401916E-2</v>
      </c>
      <c r="CK423" s="136">
        <f t="shared" ref="CK423" si="7347">AC423/AC436</f>
        <v>5.0654608860123532E-2</v>
      </c>
    </row>
    <row r="424" spans="1:89" ht="14" thickTop="1" x14ac:dyDescent="0.15">
      <c r="A424" s="146" t="s">
        <v>28</v>
      </c>
      <c r="B424" s="203">
        <v>277</v>
      </c>
      <c r="C424" s="197">
        <v>478</v>
      </c>
      <c r="D424" s="198">
        <v>166</v>
      </c>
      <c r="E424" s="199">
        <v>378</v>
      </c>
      <c r="F424" s="196">
        <v>368</v>
      </c>
      <c r="G424" s="200">
        <v>320</v>
      </c>
      <c r="H424" s="198">
        <v>600</v>
      </c>
      <c r="I424" s="199">
        <v>618</v>
      </c>
      <c r="J424" s="196">
        <v>114</v>
      </c>
      <c r="K424" s="197">
        <v>69</v>
      </c>
      <c r="L424" s="198">
        <v>405</v>
      </c>
      <c r="M424" s="196">
        <v>186</v>
      </c>
      <c r="N424" s="201">
        <v>557</v>
      </c>
      <c r="O424" s="204">
        <v>344</v>
      </c>
      <c r="P424" s="196">
        <v>259</v>
      </c>
      <c r="Q424" s="197">
        <v>227</v>
      </c>
      <c r="R424" s="198">
        <v>294</v>
      </c>
      <c r="S424" s="199">
        <v>397</v>
      </c>
      <c r="T424" s="196">
        <v>105</v>
      </c>
      <c r="U424" s="200">
        <v>40</v>
      </c>
      <c r="V424" s="198">
        <v>385</v>
      </c>
      <c r="W424" s="205">
        <v>331</v>
      </c>
      <c r="X424" s="196">
        <v>223</v>
      </c>
      <c r="Y424" s="200">
        <v>137</v>
      </c>
      <c r="Z424" s="198">
        <v>484</v>
      </c>
      <c r="AA424" s="196">
        <v>629</v>
      </c>
      <c r="AB424" s="172">
        <f t="shared" si="7045"/>
        <v>4237</v>
      </c>
      <c r="AC424" s="173">
        <f t="shared" si="7046"/>
        <v>4154</v>
      </c>
      <c r="BI424" s="146" t="s">
        <v>28</v>
      </c>
      <c r="BJ424" s="129">
        <f>B424/B436</f>
        <v>4.2270715702731575E-2</v>
      </c>
      <c r="BK424" s="130">
        <f t="shared" ref="BK424" si="7348">C424/C436</f>
        <v>7.2965959395512134E-2</v>
      </c>
      <c r="BL424" s="131">
        <f t="shared" ref="BL424" si="7349">D424/D436</f>
        <v>4.6879412595312059E-2</v>
      </c>
      <c r="BM424" s="132">
        <f t="shared" ref="BM424" si="7350">E424/E436</f>
        <v>9.0322580645161285E-2</v>
      </c>
      <c r="BN424" s="129">
        <f t="shared" ref="BN424" si="7351">F424/F436</f>
        <v>5.5505279034690796E-2</v>
      </c>
      <c r="BO424" s="130">
        <f t="shared" ref="BO424" si="7352">G424/G436</f>
        <v>6.5252854812398037E-2</v>
      </c>
      <c r="BP424" s="131">
        <f t="shared" ref="BP424" si="7353">H424/H436</f>
        <v>6.4970221981591775E-2</v>
      </c>
      <c r="BQ424" s="132">
        <f t="shared" ref="BQ424" si="7354">I424/I436</f>
        <v>7.1677105080027836E-2</v>
      </c>
      <c r="BR424" s="129">
        <f t="shared" ref="BR424" si="7355">J424/J436</f>
        <v>5.9968437664387163E-2</v>
      </c>
      <c r="BS424" s="130">
        <f t="shared" ref="BS424" si="7356">K424/K436</f>
        <v>4.1366906474820143E-2</v>
      </c>
      <c r="BT424" s="131">
        <f t="shared" ref="BT424" si="7357">L424/L436</f>
        <v>9.7052480230050323E-2</v>
      </c>
      <c r="BU424" s="129">
        <f t="shared" ref="BU424" si="7358">M424/M436</f>
        <v>4.7901107391192375E-2</v>
      </c>
      <c r="BV424" s="133">
        <f t="shared" ref="BV424" si="7359">N424/N436</f>
        <v>6.9992460417190247E-2</v>
      </c>
      <c r="BW424" s="134">
        <f t="shared" ref="BW424" si="7360">O424/O436</f>
        <v>4.1326285439692453E-2</v>
      </c>
      <c r="BX424" s="129">
        <f t="shared" ref="BX424" si="7361">P424/P436</f>
        <v>5.9281300068665596E-2</v>
      </c>
      <c r="BY424" s="130">
        <f t="shared" ref="BY424" si="7362">Q424/Q436</f>
        <v>4.900690846286701E-2</v>
      </c>
      <c r="BZ424" s="131">
        <f t="shared" ref="BZ424" si="7363">R424/R436</f>
        <v>5.5087127599775153E-2</v>
      </c>
      <c r="CA424" s="132">
        <f t="shared" ref="CA424" si="7364">S424/S436</f>
        <v>6.9442015042854646E-2</v>
      </c>
      <c r="CB424" s="129">
        <f t="shared" ref="CB424" si="7365">T424/T436</f>
        <v>8.7499999999999994E-2</v>
      </c>
      <c r="CC424" s="130">
        <f t="shared" ref="CC424" si="7366">U424/U436</f>
        <v>3.2414910858995137E-2</v>
      </c>
      <c r="CD424" s="131">
        <f t="shared" ref="CD424" si="7367">V424/V436</f>
        <v>7.1761416589002799E-2</v>
      </c>
      <c r="CE424" s="132">
        <f t="shared" ref="CE424" si="7368">W424/W436</f>
        <v>6.3813379602853285E-2</v>
      </c>
      <c r="CF424" s="129">
        <f t="shared" ref="CF424" si="7369">X424/X436</f>
        <v>5.7757057757057757E-2</v>
      </c>
      <c r="CG424" s="130">
        <f t="shared" ref="CG424" si="7370">Y424/Y436</f>
        <v>4.3108873505349275E-2</v>
      </c>
      <c r="CH424" s="131">
        <f t="shared" ref="CH424" si="7371">Z424/Z436</f>
        <v>6.2661833247022264E-2</v>
      </c>
      <c r="CI424" s="129">
        <f t="shared" ref="CI424" si="7372">AA424/AA436</f>
        <v>6.5595995411408911E-2</v>
      </c>
      <c r="CJ424" s="135">
        <f t="shared" ref="CJ424" si="7373">AB424/AB436</f>
        <v>6.2449334532109012E-2</v>
      </c>
      <c r="CK424" s="136">
        <f t="shared" ref="CK424" si="7374">AC424/AC436</f>
        <v>6.1382510269822978E-2</v>
      </c>
    </row>
    <row r="425" spans="1:89" x14ac:dyDescent="0.15">
      <c r="A425" s="137" t="s">
        <v>29</v>
      </c>
      <c r="B425" s="206">
        <v>317</v>
      </c>
      <c r="C425" s="190">
        <v>544</v>
      </c>
      <c r="D425" s="191">
        <v>246</v>
      </c>
      <c r="E425" s="192">
        <v>362</v>
      </c>
      <c r="F425" s="189">
        <v>400</v>
      </c>
      <c r="G425" s="193">
        <v>419</v>
      </c>
      <c r="H425" s="191">
        <v>634</v>
      </c>
      <c r="I425" s="192">
        <v>649</v>
      </c>
      <c r="J425" s="189">
        <v>170</v>
      </c>
      <c r="K425" s="190">
        <v>54</v>
      </c>
      <c r="L425" s="191">
        <v>412</v>
      </c>
      <c r="M425" s="189">
        <v>160</v>
      </c>
      <c r="N425" s="194">
        <v>650</v>
      </c>
      <c r="O425" s="207">
        <v>414</v>
      </c>
      <c r="P425" s="189">
        <v>363</v>
      </c>
      <c r="Q425" s="190">
        <v>263</v>
      </c>
      <c r="R425" s="191">
        <v>296</v>
      </c>
      <c r="S425" s="192">
        <v>385</v>
      </c>
      <c r="T425" s="189">
        <v>171</v>
      </c>
      <c r="U425" s="193">
        <v>28</v>
      </c>
      <c r="V425" s="191">
        <v>460</v>
      </c>
      <c r="W425" s="208">
        <v>271</v>
      </c>
      <c r="X425" s="189">
        <v>308</v>
      </c>
      <c r="Y425" s="193">
        <v>129</v>
      </c>
      <c r="Z425" s="191">
        <v>535</v>
      </c>
      <c r="AA425" s="189">
        <v>521</v>
      </c>
      <c r="AB425" s="172">
        <f t="shared" si="7045"/>
        <v>4962</v>
      </c>
      <c r="AC425" s="173">
        <f t="shared" si="7046"/>
        <v>4199</v>
      </c>
      <c r="BI425" s="137" t="s">
        <v>29</v>
      </c>
      <c r="BJ425" s="129">
        <f>B425/B436</f>
        <v>4.8374790172440105E-2</v>
      </c>
      <c r="BK425" s="130">
        <f t="shared" ref="BK425" si="7375">C425/C436</f>
        <v>8.3040757136315063E-2</v>
      </c>
      <c r="BL425" s="131">
        <f t="shared" ref="BL425" si="7376">D425/D436</f>
        <v>6.9471900593052804E-2</v>
      </c>
      <c r="BM425" s="132">
        <f t="shared" ref="BM425" si="7377">E425/E436</f>
        <v>8.649940262843489E-2</v>
      </c>
      <c r="BN425" s="129">
        <f t="shared" ref="BN425" si="7378">F425/F436</f>
        <v>6.0331825037707391E-2</v>
      </c>
      <c r="BO425" s="130">
        <f t="shared" ref="BO425" si="7379">G425/G436</f>
        <v>8.5440456769983686E-2</v>
      </c>
      <c r="BP425" s="131">
        <f t="shared" ref="BP425" si="7380">H425/H436</f>
        <v>6.8651867893881974E-2</v>
      </c>
      <c r="BQ425" s="132">
        <f t="shared" ref="BQ425" si="7381">I425/I436</f>
        <v>7.5272558571097187E-2</v>
      </c>
      <c r="BR425" s="129">
        <f t="shared" ref="BR425" si="7382">J425/J436</f>
        <v>8.9426617569700162E-2</v>
      </c>
      <c r="BS425" s="130">
        <f t="shared" ref="BS425" si="7383">K425/K436</f>
        <v>3.237410071942446E-2</v>
      </c>
      <c r="BT425" s="131">
        <f t="shared" ref="BT425" si="7384">L425/L436</f>
        <v>9.8729930505631447E-2</v>
      </c>
      <c r="BU425" s="129">
        <f t="shared" ref="BU425" si="7385">M425/M436</f>
        <v>4.1205253669842908E-2</v>
      </c>
      <c r="BV425" s="133">
        <f t="shared" ref="BV425" si="7386">N425/N436</f>
        <v>8.1678813772304598E-2</v>
      </c>
      <c r="BW425" s="134">
        <f t="shared" ref="BW425" si="7387">O425/O436</f>
        <v>4.9735703988467085E-2</v>
      </c>
      <c r="BX425" s="129">
        <f t="shared" ref="BX425" si="7388">P425/P436</f>
        <v>8.3085374227512013E-2</v>
      </c>
      <c r="BY425" s="130">
        <f t="shared" ref="BY425" si="7389">Q425/Q436</f>
        <v>5.6778929188255611E-2</v>
      </c>
      <c r="BZ425" s="131">
        <f t="shared" ref="BZ425" si="7390">R425/R436</f>
        <v>5.5461869964399474E-2</v>
      </c>
      <c r="CA425" s="132">
        <f t="shared" ref="CA425" si="7391">S425/S436</f>
        <v>6.73430120692671E-2</v>
      </c>
      <c r="CB425" s="129">
        <f t="shared" ref="CB425" si="7392">T425/T436</f>
        <v>0.14249999999999999</v>
      </c>
      <c r="CC425" s="130">
        <f t="shared" ref="CC425" si="7393">U425/U436</f>
        <v>2.2690437601296597E-2</v>
      </c>
      <c r="CD425" s="131">
        <f t="shared" ref="CD425" si="7394">V425/V436</f>
        <v>8.5740913327120222E-2</v>
      </c>
      <c r="CE425" s="132">
        <f t="shared" ref="CE425" si="7395">W425/W436</f>
        <v>5.2245999614420668E-2</v>
      </c>
      <c r="CF425" s="129">
        <f t="shared" ref="CF425" si="7396">X425/X436</f>
        <v>7.9772079772079771E-2</v>
      </c>
      <c r="CG425" s="130">
        <f t="shared" ref="CG425" si="7397">Y425/Y436</f>
        <v>4.0591567023285084E-2</v>
      </c>
      <c r="CH425" s="131">
        <f t="shared" ref="CH425" si="7398">Z425/Z436</f>
        <v>6.926462972553081E-2</v>
      </c>
      <c r="CI425" s="129">
        <f t="shared" ref="CI425" si="7399">AA425/AA436</f>
        <v>5.433308999895714E-2</v>
      </c>
      <c r="CJ425" s="135">
        <f t="shared" ref="CJ425" si="7400">AB425/AB436</f>
        <v>7.3135142305481446E-2</v>
      </c>
      <c r="CK425" s="136">
        <f t="shared" ref="CK425" si="7401">AC425/AC436</f>
        <v>6.2047462836539884E-2</v>
      </c>
    </row>
    <row r="426" spans="1:89" x14ac:dyDescent="0.15">
      <c r="A426" s="146" t="s">
        <v>30</v>
      </c>
      <c r="B426" s="203">
        <v>389</v>
      </c>
      <c r="C426" s="197">
        <v>478</v>
      </c>
      <c r="D426" s="198">
        <v>225</v>
      </c>
      <c r="E426" s="199">
        <v>255</v>
      </c>
      <c r="F426" s="196">
        <v>454</v>
      </c>
      <c r="G426" s="200">
        <v>340</v>
      </c>
      <c r="H426" s="198">
        <v>729</v>
      </c>
      <c r="I426" s="199">
        <v>580</v>
      </c>
      <c r="J426" s="196">
        <v>178</v>
      </c>
      <c r="K426" s="197">
        <v>46</v>
      </c>
      <c r="L426" s="198">
        <v>374</v>
      </c>
      <c r="M426" s="196">
        <v>139</v>
      </c>
      <c r="N426" s="201">
        <v>471</v>
      </c>
      <c r="O426" s="204">
        <v>488</v>
      </c>
      <c r="P426" s="196">
        <v>334</v>
      </c>
      <c r="Q426" s="197">
        <v>331</v>
      </c>
      <c r="R426" s="198">
        <v>335</v>
      </c>
      <c r="S426" s="199">
        <v>531</v>
      </c>
      <c r="T426" s="196">
        <v>124</v>
      </c>
      <c r="U426" s="200">
        <v>25</v>
      </c>
      <c r="V426" s="198">
        <v>404</v>
      </c>
      <c r="W426" s="205">
        <v>315</v>
      </c>
      <c r="X426" s="196">
        <v>304</v>
      </c>
      <c r="Y426" s="200">
        <v>231</v>
      </c>
      <c r="Z426" s="198">
        <v>536</v>
      </c>
      <c r="AA426" s="196">
        <v>811</v>
      </c>
      <c r="AB426" s="172">
        <f t="shared" si="7045"/>
        <v>4857</v>
      </c>
      <c r="AC426" s="173">
        <f t="shared" si="7046"/>
        <v>4570</v>
      </c>
      <c r="BI426" s="146" t="s">
        <v>30</v>
      </c>
      <c r="BJ426" s="129">
        <f>B426/B436</f>
        <v>5.9362124217915459E-2</v>
      </c>
      <c r="BK426" s="130">
        <f t="shared" ref="BK426" si="7402">C426/C436</f>
        <v>7.2965959395512134E-2</v>
      </c>
      <c r="BL426" s="131">
        <f t="shared" ref="BL426" si="7403">D426/D436</f>
        <v>6.3541372493645859E-2</v>
      </c>
      <c r="BM426" s="132">
        <f t="shared" ref="BM426" si="7404">E426/E436</f>
        <v>6.093189964157706E-2</v>
      </c>
      <c r="BN426" s="129">
        <f t="shared" ref="BN426" si="7405">F426/F436</f>
        <v>6.8476621417797895E-2</v>
      </c>
      <c r="BO426" s="130">
        <f t="shared" ref="BO426" si="7406">G426/G436</f>
        <v>6.9331158238172916E-2</v>
      </c>
      <c r="BP426" s="131">
        <f t="shared" ref="BP426" si="7407">H426/H436</f>
        <v>7.8938819707634E-2</v>
      </c>
      <c r="BQ426" s="132">
        <f t="shared" ref="BQ426" si="7408">I426/I436</f>
        <v>6.7269774994200879E-2</v>
      </c>
      <c r="BR426" s="129">
        <f t="shared" ref="BR426" si="7409">J426/J436</f>
        <v>9.3634928984744875E-2</v>
      </c>
      <c r="BS426" s="130">
        <f t="shared" ref="BS426" si="7410">K426/K436</f>
        <v>2.7577937649880094E-2</v>
      </c>
      <c r="BT426" s="131">
        <f t="shared" ref="BT426" si="7411">L426/L436</f>
        <v>8.9623771866762528E-2</v>
      </c>
      <c r="BU426" s="129">
        <f t="shared" ref="BU426" si="7412">M426/M436</f>
        <v>3.5797064125676022E-2</v>
      </c>
      <c r="BV426" s="133">
        <f t="shared" ref="BV426" si="7413">N426/N436</f>
        <v>5.9185725056546873E-2</v>
      </c>
      <c r="BW426" s="134">
        <f t="shared" ref="BW426" si="7414">O426/O436</f>
        <v>5.8625660740028833E-2</v>
      </c>
      <c r="BX426" s="129">
        <f t="shared" ref="BX426" si="7415">P426/P436</f>
        <v>7.6447699702449079E-2</v>
      </c>
      <c r="BY426" s="130">
        <f t="shared" ref="BY426" si="7416">Q426/Q436</f>
        <v>7.1459412780656303E-2</v>
      </c>
      <c r="BZ426" s="131">
        <f t="shared" ref="BZ426" si="7417">R426/R436</f>
        <v>6.2769346074573726E-2</v>
      </c>
      <c r="CA426" s="132">
        <f t="shared" ref="CA426" si="7418">S426/S436</f>
        <v>9.2880881581248909E-2</v>
      </c>
      <c r="CB426" s="129">
        <f t="shared" ref="CB426" si="7419">T426/T436</f>
        <v>0.10333333333333333</v>
      </c>
      <c r="CC426" s="130">
        <f t="shared" ref="CC426" si="7420">U426/U436</f>
        <v>2.0259319286871962E-2</v>
      </c>
      <c r="CD426" s="131">
        <f t="shared" ref="CD426" si="7421">V426/V436</f>
        <v>7.5302889095992545E-2</v>
      </c>
      <c r="CE426" s="132">
        <f t="shared" ref="CE426" si="7422">W426/W436</f>
        <v>6.0728744939271252E-2</v>
      </c>
      <c r="CF426" s="129">
        <f t="shared" ref="CF426" si="7423">X426/X436</f>
        <v>7.8736078736078741E-2</v>
      </c>
      <c r="CG426" s="130">
        <f t="shared" ref="CG426" si="7424">Y426/Y436</f>
        <v>7.268722466960352E-2</v>
      </c>
      <c r="CH426" s="131">
        <f t="shared" ref="CH426" si="7425">Z426/Z436</f>
        <v>6.9394096323148621E-2</v>
      </c>
      <c r="CI426" s="129">
        <f t="shared" ref="CI426" si="7426">AA426/AA436</f>
        <v>8.4576076754614662E-2</v>
      </c>
      <c r="CJ426" s="135">
        <f t="shared" ref="CJ426" si="7427">AB426/AB436</f>
        <v>7.1587542558993023E-2</v>
      </c>
      <c r="CK426" s="136">
        <f t="shared" ref="CK426" si="7428">AC426/AC436</f>
        <v>6.7529627331028158E-2</v>
      </c>
    </row>
    <row r="427" spans="1:89" x14ac:dyDescent="0.15">
      <c r="A427" s="137" t="s">
        <v>31</v>
      </c>
      <c r="B427" s="206">
        <v>466</v>
      </c>
      <c r="C427" s="190">
        <v>618</v>
      </c>
      <c r="D427" s="191">
        <v>188</v>
      </c>
      <c r="E427" s="192">
        <v>369</v>
      </c>
      <c r="F427" s="189">
        <v>279</v>
      </c>
      <c r="G427" s="193">
        <v>666</v>
      </c>
      <c r="H427" s="191">
        <v>580</v>
      </c>
      <c r="I427" s="192">
        <v>787</v>
      </c>
      <c r="J427" s="189">
        <v>163</v>
      </c>
      <c r="K427" s="190">
        <v>62</v>
      </c>
      <c r="L427" s="191">
        <v>412</v>
      </c>
      <c r="M427" s="189">
        <v>173</v>
      </c>
      <c r="N427" s="194">
        <v>558</v>
      </c>
      <c r="O427" s="207">
        <v>618</v>
      </c>
      <c r="P427" s="189">
        <v>311</v>
      </c>
      <c r="Q427" s="190">
        <v>426</v>
      </c>
      <c r="R427" s="191">
        <v>318</v>
      </c>
      <c r="S427" s="192">
        <v>527</v>
      </c>
      <c r="T427" s="189">
        <v>135</v>
      </c>
      <c r="U427" s="193">
        <v>30</v>
      </c>
      <c r="V427" s="191">
        <v>505</v>
      </c>
      <c r="W427" s="208">
        <v>296</v>
      </c>
      <c r="X427" s="189">
        <v>381</v>
      </c>
      <c r="Y427" s="193">
        <v>230</v>
      </c>
      <c r="Z427" s="191">
        <v>375</v>
      </c>
      <c r="AA427" s="189">
        <v>798</v>
      </c>
      <c r="AB427" s="172">
        <f t="shared" si="7045"/>
        <v>4671</v>
      </c>
      <c r="AC427" s="173">
        <f t="shared" si="7046"/>
        <v>5600</v>
      </c>
      <c r="BI427" s="137" t="s">
        <v>31</v>
      </c>
      <c r="BJ427" s="129">
        <f>B427/B436</f>
        <v>7.1112467572104376E-2</v>
      </c>
      <c r="BK427" s="130">
        <f t="shared" ref="BK427" si="7429">C427/C436</f>
        <v>9.4336742482063807E-2</v>
      </c>
      <c r="BL427" s="131">
        <f t="shared" ref="BL427" si="7430">D427/D436</f>
        <v>5.3092346794690763E-2</v>
      </c>
      <c r="BM427" s="132">
        <f t="shared" ref="BM427" si="7431">E427/E436</f>
        <v>8.8172043010752682E-2</v>
      </c>
      <c r="BN427" s="129">
        <f t="shared" ref="BN427" si="7432">F427/F436</f>
        <v>4.2081447963800908E-2</v>
      </c>
      <c r="BO427" s="130">
        <f t="shared" ref="BO427" si="7433">G427/G436</f>
        <v>0.13580750407830341</v>
      </c>
      <c r="BP427" s="131">
        <f t="shared" ref="BP427" si="7434">H427/H436</f>
        <v>6.2804547915538717E-2</v>
      </c>
      <c r="BQ427" s="132">
        <f t="shared" ref="BQ427" si="7435">I427/I436</f>
        <v>9.1278125724889816E-2</v>
      </c>
      <c r="BR427" s="129">
        <f t="shared" ref="BR427" si="7436">J427/J436</f>
        <v>8.5744345081536028E-2</v>
      </c>
      <c r="BS427" s="130">
        <f t="shared" ref="BS427" si="7437">K427/K436</f>
        <v>3.7170263788968823E-2</v>
      </c>
      <c r="BT427" s="131">
        <f t="shared" ref="BT427" si="7438">L427/L436</f>
        <v>9.8729930505631447E-2</v>
      </c>
      <c r="BU427" s="129">
        <f t="shared" ref="BU427" si="7439">M427/M436</f>
        <v>4.4553180530517641E-2</v>
      </c>
      <c r="BV427" s="133">
        <f t="shared" ref="BV427" si="7440">N427/N436</f>
        <v>7.0118120130686107E-2</v>
      </c>
      <c r="BW427" s="134">
        <f t="shared" ref="BW427" si="7441">O427/O436</f>
        <v>7.4243152330610282E-2</v>
      </c>
      <c r="BX427" s="129">
        <f t="shared" ref="BX427" si="7442">P427/P436</f>
        <v>7.1183337148088804E-2</v>
      </c>
      <c r="BY427" s="130">
        <f t="shared" ref="BY427" si="7443">Q427/Q436</f>
        <v>9.1968911917098439E-2</v>
      </c>
      <c r="BZ427" s="131">
        <f t="shared" ref="BZ427" si="7444">R427/R436</f>
        <v>5.9584035975267007E-2</v>
      </c>
      <c r="CA427" s="132">
        <f t="shared" ref="CA427" si="7445">S427/S436</f>
        <v>9.2181213923386393E-2</v>
      </c>
      <c r="CB427" s="129">
        <f t="shared" ref="CB427" si="7446">T427/T436</f>
        <v>0.1125</v>
      </c>
      <c r="CC427" s="130">
        <f t="shared" ref="CC427" si="7447">U427/U436</f>
        <v>2.4311183144246355E-2</v>
      </c>
      <c r="CD427" s="131">
        <f t="shared" ref="CD427" si="7448">V427/V436</f>
        <v>9.4128611369990678E-2</v>
      </c>
      <c r="CE427" s="132">
        <f t="shared" ref="CE427" si="7449">W427/W436</f>
        <v>5.7065741276267595E-2</v>
      </c>
      <c r="CF427" s="129">
        <f t="shared" ref="CF427" si="7450">X427/X436</f>
        <v>9.8679098679098673E-2</v>
      </c>
      <c r="CG427" s="130">
        <f t="shared" ref="CG427" si="7451">Y427/Y436</f>
        <v>7.23725613593455E-2</v>
      </c>
      <c r="CH427" s="131">
        <f t="shared" ref="CH427" si="7452">Z427/Z436</f>
        <v>4.854997410668048E-2</v>
      </c>
      <c r="CI427" s="129">
        <f t="shared" ref="CI427" si="7453">AA427/AA436</f>
        <v>8.3220356658671391E-2</v>
      </c>
      <c r="CJ427" s="135">
        <f t="shared" ref="CJ427" si="7454">AB427/AB436</f>
        <v>6.884608015092783E-2</v>
      </c>
      <c r="CK427" s="136">
        <f t="shared" ref="CK427" si="7455">AC427/AC436</f>
        <v>8.2749652746992933E-2</v>
      </c>
    </row>
    <row r="428" spans="1:89" x14ac:dyDescent="0.15">
      <c r="A428" s="146" t="s">
        <v>32</v>
      </c>
      <c r="B428" s="203">
        <v>422</v>
      </c>
      <c r="C428" s="197">
        <v>597</v>
      </c>
      <c r="D428" s="198">
        <v>133</v>
      </c>
      <c r="E428" s="199">
        <v>313</v>
      </c>
      <c r="F428" s="196">
        <v>200</v>
      </c>
      <c r="G428" s="200">
        <v>529</v>
      </c>
      <c r="H428" s="198">
        <v>578</v>
      </c>
      <c r="I428" s="199">
        <v>713</v>
      </c>
      <c r="J428" s="196">
        <v>116</v>
      </c>
      <c r="K428" s="197">
        <v>61</v>
      </c>
      <c r="L428" s="198">
        <v>322</v>
      </c>
      <c r="M428" s="196">
        <v>138</v>
      </c>
      <c r="N428" s="201">
        <v>647</v>
      </c>
      <c r="O428" s="204">
        <v>466</v>
      </c>
      <c r="P428" s="196">
        <v>175</v>
      </c>
      <c r="Q428" s="197">
        <v>367</v>
      </c>
      <c r="R428" s="198">
        <v>218</v>
      </c>
      <c r="S428" s="199">
        <v>378</v>
      </c>
      <c r="T428" s="196">
        <v>46</v>
      </c>
      <c r="U428" s="200">
        <v>25</v>
      </c>
      <c r="V428" s="198">
        <v>478</v>
      </c>
      <c r="W428" s="205">
        <v>203</v>
      </c>
      <c r="X428" s="196">
        <v>216</v>
      </c>
      <c r="Y428" s="200">
        <v>195</v>
      </c>
      <c r="Z428" s="198">
        <v>317</v>
      </c>
      <c r="AA428" s="196">
        <v>615</v>
      </c>
      <c r="AB428" s="172">
        <f t="shared" si="7045"/>
        <v>3868</v>
      </c>
      <c r="AC428" s="173">
        <f t="shared" si="7046"/>
        <v>4600</v>
      </c>
      <c r="BI428" s="146" t="s">
        <v>32</v>
      </c>
      <c r="BJ428" s="129">
        <f>B428/B436</f>
        <v>6.4397985655424997E-2</v>
      </c>
      <c r="BK428" s="130">
        <f t="shared" ref="BK428" si="7456">C428/C436</f>
        <v>9.113112501908105E-2</v>
      </c>
      <c r="BL428" s="131">
        <f t="shared" ref="BL428" si="7457">D428/D436</f>
        <v>3.7560011296243999E-2</v>
      </c>
      <c r="BM428" s="132">
        <f t="shared" ref="BM428" si="7458">E428/E436</f>
        <v>7.479091995221028E-2</v>
      </c>
      <c r="BN428" s="129">
        <f t="shared" ref="BN428" si="7459">F428/F436</f>
        <v>3.0165912518853696E-2</v>
      </c>
      <c r="BO428" s="130">
        <f t="shared" ref="BO428" si="7460">G428/G436</f>
        <v>0.10787112561174551</v>
      </c>
      <c r="BP428" s="131">
        <f t="shared" ref="BP428" si="7461">H428/H436</f>
        <v>6.2587980508933411E-2</v>
      </c>
      <c r="BQ428" s="132">
        <f t="shared" ref="BQ428" si="7462">I428/I436</f>
        <v>8.2695430294595224E-2</v>
      </c>
      <c r="BR428" s="129">
        <f t="shared" ref="BR428" si="7463">J428/J436</f>
        <v>6.1020515518148341E-2</v>
      </c>
      <c r="BS428" s="130">
        <f t="shared" ref="BS428" si="7464">K428/K436</f>
        <v>3.6570743405275781E-2</v>
      </c>
      <c r="BT428" s="131">
        <f t="shared" ref="BT428" si="7465">L428/L436</f>
        <v>7.7162712676731374E-2</v>
      </c>
      <c r="BU428" s="129">
        <f t="shared" ref="BU428" si="7466">M428/M436</f>
        <v>3.5539531290239505E-2</v>
      </c>
      <c r="BV428" s="133">
        <f t="shared" ref="BV428" si="7467">N428/N436</f>
        <v>8.1301834631817033E-2</v>
      </c>
      <c r="BW428" s="134">
        <f t="shared" ref="BW428" si="7468">O428/O436</f>
        <v>5.5982700624699663E-2</v>
      </c>
      <c r="BX428" s="129">
        <f t="shared" ref="BX428" si="7469">P428/P436</f>
        <v>4.0054932478828111E-2</v>
      </c>
      <c r="BY428" s="130">
        <f t="shared" ref="BY428" si="7470">Q428/Q436</f>
        <v>7.9231433506044904E-2</v>
      </c>
      <c r="BZ428" s="131">
        <f t="shared" ref="BZ428" si="7471">R428/R436</f>
        <v>4.0846917744050963E-2</v>
      </c>
      <c r="CA428" s="132">
        <f t="shared" ref="CA428" si="7472">S428/S436</f>
        <v>6.6118593668007694E-2</v>
      </c>
      <c r="CB428" s="129">
        <f t="shared" ref="CB428" si="7473">T428/T436</f>
        <v>3.833333333333333E-2</v>
      </c>
      <c r="CC428" s="130">
        <f t="shared" ref="CC428" si="7474">U428/U436</f>
        <v>2.0259319286871962E-2</v>
      </c>
      <c r="CD428" s="131">
        <f t="shared" ref="CD428" si="7475">V428/V436</f>
        <v>8.9095992544268407E-2</v>
      </c>
      <c r="CE428" s="132">
        <f t="shared" ref="CE428" si="7476">W428/W436</f>
        <v>3.9136302294197033E-2</v>
      </c>
      <c r="CF428" s="129">
        <f t="shared" ref="CF428" si="7477">X428/X436</f>
        <v>5.5944055944055944E-2</v>
      </c>
      <c r="CG428" s="130">
        <f t="shared" ref="CG428" si="7478">Y428/Y436</f>
        <v>6.135934550031466E-2</v>
      </c>
      <c r="CH428" s="131">
        <f t="shared" ref="CH428" si="7479">Z428/Z436</f>
        <v>4.1040911444847228E-2</v>
      </c>
      <c r="CI428" s="129">
        <f t="shared" ref="CI428" si="7480">AA428/AA436</f>
        <v>6.4135989154239237E-2</v>
      </c>
      <c r="CJ428" s="135">
        <f t="shared" ref="CJ428" si="7481">AB428/AB436</f>
        <v>5.7010626851592555E-2</v>
      </c>
      <c r="CK428" s="136">
        <f t="shared" ref="CK428" si="7482">AC428/AC436</f>
        <v>6.7972929042172767E-2</v>
      </c>
    </row>
    <row r="429" spans="1:89" x14ac:dyDescent="0.15">
      <c r="A429" s="137" t="s">
        <v>33</v>
      </c>
      <c r="B429" s="206">
        <v>176</v>
      </c>
      <c r="C429" s="190">
        <v>286</v>
      </c>
      <c r="D429" s="191">
        <v>58</v>
      </c>
      <c r="E429" s="192">
        <v>248</v>
      </c>
      <c r="F429" s="189">
        <v>138</v>
      </c>
      <c r="G429" s="193">
        <v>399</v>
      </c>
      <c r="H429" s="191">
        <v>328</v>
      </c>
      <c r="I429" s="192">
        <v>454</v>
      </c>
      <c r="J429" s="189">
        <v>37</v>
      </c>
      <c r="K429" s="190">
        <v>40</v>
      </c>
      <c r="L429" s="191">
        <v>290</v>
      </c>
      <c r="M429" s="189">
        <v>113</v>
      </c>
      <c r="N429" s="194">
        <v>327</v>
      </c>
      <c r="O429" s="207">
        <v>353</v>
      </c>
      <c r="P429" s="189">
        <v>114</v>
      </c>
      <c r="Q429" s="190">
        <v>237</v>
      </c>
      <c r="R429" s="191">
        <v>140</v>
      </c>
      <c r="S429" s="192">
        <v>318</v>
      </c>
      <c r="T429" s="189">
        <v>26</v>
      </c>
      <c r="U429" s="193">
        <v>31</v>
      </c>
      <c r="V429" s="191">
        <v>386</v>
      </c>
      <c r="W429" s="208">
        <v>148</v>
      </c>
      <c r="X429" s="189">
        <v>135</v>
      </c>
      <c r="Y429" s="193">
        <v>135</v>
      </c>
      <c r="Z429" s="191">
        <v>219</v>
      </c>
      <c r="AA429" s="189">
        <v>497</v>
      </c>
      <c r="AB429" s="172">
        <f t="shared" si="7045"/>
        <v>2374</v>
      </c>
      <c r="AC429" s="173">
        <f t="shared" si="7046"/>
        <v>3259</v>
      </c>
      <c r="BI429" s="137" t="s">
        <v>33</v>
      </c>
      <c r="BJ429" s="129">
        <f>B429/B436</f>
        <v>2.6857927666717536E-2</v>
      </c>
      <c r="BK429" s="130">
        <f t="shared" ref="BK429" si="7483">C429/C436</f>
        <v>4.3657456876812703E-2</v>
      </c>
      <c r="BL429" s="131">
        <f t="shared" ref="BL429" si="7484">D429/D436</f>
        <v>1.6379553798362045E-2</v>
      </c>
      <c r="BM429" s="132">
        <f t="shared" ref="BM429" si="7485">E429/E436</f>
        <v>5.9259259259259262E-2</v>
      </c>
      <c r="BN429" s="129">
        <f t="shared" ref="BN429" si="7486">F429/F436</f>
        <v>2.0814479638009049E-2</v>
      </c>
      <c r="BO429" s="130">
        <f t="shared" ref="BO429" si="7487">G429/G436</f>
        <v>8.1362153344208807E-2</v>
      </c>
      <c r="BP429" s="131">
        <f t="shared" ref="BP429" si="7488">H429/H436</f>
        <v>3.5517054683270169E-2</v>
      </c>
      <c r="BQ429" s="132">
        <f t="shared" ref="BQ429" si="7489">I429/I436</f>
        <v>5.2655996288564141E-2</v>
      </c>
      <c r="BR429" s="129">
        <f t="shared" ref="BR429" si="7490">J429/J436</f>
        <v>1.9463440294581798E-2</v>
      </c>
      <c r="BS429" s="130">
        <f t="shared" ref="BS429" si="7491">K429/K436</f>
        <v>2.3980815347721823E-2</v>
      </c>
      <c r="BT429" s="131">
        <f t="shared" ref="BT429" si="7492">L429/L436</f>
        <v>6.9494368559789119E-2</v>
      </c>
      <c r="BU429" s="129">
        <f t="shared" ref="BU429" si="7493">M429/M436</f>
        <v>2.910121040432655E-2</v>
      </c>
      <c r="BV429" s="133">
        <f t="shared" ref="BV429" si="7494">N429/N436</f>
        <v>4.1090726313144005E-2</v>
      </c>
      <c r="BW429" s="134">
        <f t="shared" ref="BW429" si="7495">O429/O436</f>
        <v>4.240749639596348E-2</v>
      </c>
      <c r="BX429" s="129">
        <f t="shared" ref="BX429" si="7496">P429/P436</f>
        <v>2.6092927443350882E-2</v>
      </c>
      <c r="BY429" s="130">
        <f t="shared" ref="BY429" si="7497">Q429/Q436</f>
        <v>5.1165803108808292E-2</v>
      </c>
      <c r="BZ429" s="131">
        <f t="shared" ref="BZ429" si="7498">R429/R436</f>
        <v>2.6231965523702456E-2</v>
      </c>
      <c r="CA429" s="132">
        <f t="shared" ref="CA429" si="7499">S429/S436</f>
        <v>5.5623578800069969E-2</v>
      </c>
      <c r="CB429" s="129">
        <f t="shared" ref="CB429" si="7500">T429/T436</f>
        <v>2.1666666666666667E-2</v>
      </c>
      <c r="CC429" s="130">
        <f t="shared" ref="CC429" si="7501">U429/U436</f>
        <v>2.5121555915721232E-2</v>
      </c>
      <c r="CD429" s="131">
        <f t="shared" ref="CD429" si="7502">V429/V436</f>
        <v>7.194780987884436E-2</v>
      </c>
      <c r="CE429" s="132">
        <f t="shared" ref="CE429" si="7503">W429/W436</f>
        <v>2.8532870638133798E-2</v>
      </c>
      <c r="CF429" s="129">
        <f t="shared" ref="CF429" si="7504">X429/X436</f>
        <v>3.4965034965034968E-2</v>
      </c>
      <c r="CG429" s="130">
        <f t="shared" ref="CG429" si="7505">Y429/Y436</f>
        <v>4.2479546884833227E-2</v>
      </c>
      <c r="CH429" s="131">
        <f t="shared" ref="CH429" si="7506">Z429/Z436</f>
        <v>2.8353184878301397E-2</v>
      </c>
      <c r="CI429" s="129">
        <f t="shared" ref="CI429" si="7507">AA429/AA436</f>
        <v>5.1830222129523415E-2</v>
      </c>
      <c r="CJ429" s="135">
        <f t="shared" ref="CJ429" si="7508">AB429/AB436</f>
        <v>3.4990493315843002E-2</v>
      </c>
      <c r="CK429" s="136">
        <f t="shared" ref="CK429" si="7509">AC429/AC436</f>
        <v>4.8157342554008928E-2</v>
      </c>
    </row>
    <row r="430" spans="1:89" x14ac:dyDescent="0.15">
      <c r="A430" s="146" t="s">
        <v>34</v>
      </c>
      <c r="B430" s="203">
        <v>7</v>
      </c>
      <c r="C430" s="197">
        <v>130</v>
      </c>
      <c r="D430" s="198">
        <v>12</v>
      </c>
      <c r="E430" s="199">
        <v>83</v>
      </c>
      <c r="F430" s="196">
        <v>20</v>
      </c>
      <c r="G430" s="200">
        <v>95</v>
      </c>
      <c r="H430" s="198">
        <v>68</v>
      </c>
      <c r="I430" s="199">
        <v>133</v>
      </c>
      <c r="J430" s="196">
        <v>9</v>
      </c>
      <c r="K430" s="197">
        <v>23</v>
      </c>
      <c r="L430" s="198">
        <v>69</v>
      </c>
      <c r="M430" s="196">
        <v>23</v>
      </c>
      <c r="N430" s="201">
        <v>65</v>
      </c>
      <c r="O430" s="204">
        <v>123</v>
      </c>
      <c r="P430" s="196">
        <v>45</v>
      </c>
      <c r="Q430" s="197">
        <v>75</v>
      </c>
      <c r="R430" s="198">
        <v>49</v>
      </c>
      <c r="S430" s="199">
        <v>110</v>
      </c>
      <c r="T430" s="196">
        <v>20</v>
      </c>
      <c r="U430" s="200">
        <v>29</v>
      </c>
      <c r="V430" s="198">
        <v>90</v>
      </c>
      <c r="W430" s="205">
        <v>70</v>
      </c>
      <c r="X430" s="196">
        <v>44</v>
      </c>
      <c r="Y430" s="200">
        <v>89</v>
      </c>
      <c r="Z430" s="198">
        <v>128</v>
      </c>
      <c r="AA430" s="196">
        <v>219</v>
      </c>
      <c r="AB430" s="172">
        <f t="shared" si="7045"/>
        <v>626</v>
      </c>
      <c r="AC430" s="173">
        <f t="shared" si="7046"/>
        <v>1202</v>
      </c>
      <c r="BI430" s="146" t="s">
        <v>34</v>
      </c>
      <c r="BJ430" s="129">
        <f>B430/B436</f>
        <v>1.0682130321989928E-3</v>
      </c>
      <c r="BK430" s="130">
        <f t="shared" ref="BK430" si="7510">C430/C436</f>
        <v>1.9844298580369409E-2</v>
      </c>
      <c r="BL430" s="131">
        <f t="shared" ref="BL430" si="7511">D430/D436</f>
        <v>3.3888731996611129E-3</v>
      </c>
      <c r="BM430" s="132">
        <f t="shared" ref="BM430" si="7512">E430/E436</f>
        <v>1.9832735961768221E-2</v>
      </c>
      <c r="BN430" s="129">
        <f t="shared" ref="BN430" si="7513">F430/F436</f>
        <v>3.0165912518853697E-3</v>
      </c>
      <c r="BO430" s="130">
        <f t="shared" ref="BO430" si="7514">G430/G436</f>
        <v>1.9371941272430668E-2</v>
      </c>
      <c r="BP430" s="131">
        <f t="shared" ref="BP430" si="7515">H430/H436</f>
        <v>7.3632918245804006E-3</v>
      </c>
      <c r="BQ430" s="132">
        <f t="shared" ref="BQ430" si="7516">I430/I436</f>
        <v>1.542565530039434E-2</v>
      </c>
      <c r="BR430" s="129">
        <f t="shared" ref="BR430" si="7517">J430/J436</f>
        <v>4.7343503419253023E-3</v>
      </c>
      <c r="BS430" s="130">
        <f t="shared" ref="BS430" si="7518">K430/K436</f>
        <v>1.3788968824940047E-2</v>
      </c>
      <c r="BT430" s="131">
        <f t="shared" ref="BT430" si="7519">L430/L436</f>
        <v>1.6534867002156721E-2</v>
      </c>
      <c r="BU430" s="129">
        <f t="shared" ref="BU430" si="7520">M430/M436</f>
        <v>5.9232552150399178E-3</v>
      </c>
      <c r="BV430" s="133">
        <f t="shared" ref="BV430" si="7521">N430/N436</f>
        <v>8.1678813772304605E-3</v>
      </c>
      <c r="BW430" s="134">
        <f t="shared" ref="BW430" si="7522">O430/O436</f>
        <v>1.4776549735703989E-2</v>
      </c>
      <c r="BX430" s="129">
        <f t="shared" ref="BX430" si="7523">P430/P436</f>
        <v>1.0299839780270085E-2</v>
      </c>
      <c r="BY430" s="130">
        <f t="shared" ref="BY430" si="7524">Q430/Q436</f>
        <v>1.6191709844559584E-2</v>
      </c>
      <c r="BZ430" s="131">
        <f t="shared" ref="BZ430" si="7525">R430/R436</f>
        <v>9.1811879332958594E-3</v>
      </c>
      <c r="CA430" s="132">
        <f t="shared" ref="CA430" si="7526">S430/S436</f>
        <v>1.9240860591219169E-2</v>
      </c>
      <c r="CB430" s="129">
        <f t="shared" ref="CB430" si="7527">T430/T436</f>
        <v>1.6666666666666666E-2</v>
      </c>
      <c r="CC430" s="130">
        <f t="shared" ref="CC430" si="7528">U430/U436</f>
        <v>2.3500810372771474E-2</v>
      </c>
      <c r="CD430" s="131">
        <f t="shared" ref="CD430" si="7529">V430/V436</f>
        <v>1.6775396085740912E-2</v>
      </c>
      <c r="CE430" s="132">
        <f t="shared" ref="CE430" si="7530">W430/W436</f>
        <v>1.3495276653171391E-2</v>
      </c>
      <c r="CF430" s="129">
        <f t="shared" ref="CF430" si="7531">X430/X436</f>
        <v>1.1396011396011397E-2</v>
      </c>
      <c r="CG430" s="130">
        <f t="shared" ref="CG430" si="7532">Y430/Y436</f>
        <v>2.8005034612964129E-2</v>
      </c>
      <c r="CH430" s="131">
        <f t="shared" ref="CH430" si="7533">Z430/Z436</f>
        <v>1.6571724495080268E-2</v>
      </c>
      <c r="CI430" s="129">
        <f t="shared" ref="CI430" si="7534">AA430/AA436</f>
        <v>2.2838669308582752E-2</v>
      </c>
      <c r="CJ430" s="135">
        <f t="shared" ref="CJ430" si="7535">AB430/AB436</f>
        <v>9.2266422981119277E-3</v>
      </c>
      <c r="CK430" s="136">
        <f t="shared" ref="CK430" si="7536">AC430/AC436</f>
        <v>1.776162189319384E-2</v>
      </c>
    </row>
    <row r="431" spans="1:89" x14ac:dyDescent="0.15">
      <c r="A431" s="137" t="s">
        <v>35</v>
      </c>
      <c r="B431" s="206">
        <v>0</v>
      </c>
      <c r="C431" s="190">
        <v>35</v>
      </c>
      <c r="D431" s="191">
        <v>0</v>
      </c>
      <c r="E431" s="192">
        <v>35</v>
      </c>
      <c r="F431" s="189">
        <v>2</v>
      </c>
      <c r="G431" s="193">
        <v>15</v>
      </c>
      <c r="H431" s="191">
        <v>7</v>
      </c>
      <c r="I431" s="192">
        <v>30</v>
      </c>
      <c r="J431" s="189">
        <v>2</v>
      </c>
      <c r="K431" s="190">
        <v>4</v>
      </c>
      <c r="L431" s="191">
        <v>18</v>
      </c>
      <c r="M431" s="189">
        <v>3</v>
      </c>
      <c r="N431" s="194">
        <v>4</v>
      </c>
      <c r="O431" s="207">
        <v>10</v>
      </c>
      <c r="P431" s="189">
        <v>8</v>
      </c>
      <c r="Q431" s="190">
        <v>6</v>
      </c>
      <c r="R431" s="191">
        <v>2</v>
      </c>
      <c r="S431" s="192">
        <v>8</v>
      </c>
      <c r="T431" s="189">
        <v>2</v>
      </c>
      <c r="U431" s="193">
        <v>3</v>
      </c>
      <c r="V431" s="191">
        <v>6</v>
      </c>
      <c r="W431" s="208">
        <v>3</v>
      </c>
      <c r="X431" s="189">
        <v>4</v>
      </c>
      <c r="Y431" s="193">
        <v>9</v>
      </c>
      <c r="Z431" s="191">
        <v>8</v>
      </c>
      <c r="AA431" s="189">
        <v>38</v>
      </c>
      <c r="AB431" s="172">
        <f t="shared" si="7045"/>
        <v>63</v>
      </c>
      <c r="AC431" s="173">
        <f t="shared" si="7046"/>
        <v>199</v>
      </c>
      <c r="BI431" s="137" t="s">
        <v>35</v>
      </c>
      <c r="BJ431" s="129">
        <f>B431/B436</f>
        <v>0</v>
      </c>
      <c r="BK431" s="130">
        <f t="shared" ref="BK431" si="7537">C431/C436</f>
        <v>5.3426957716379182E-3</v>
      </c>
      <c r="BL431" s="131">
        <f t="shared" ref="BL431" si="7538">D431/D436</f>
        <v>0</v>
      </c>
      <c r="BM431" s="132">
        <f t="shared" ref="BM431" si="7539">E431/E436</f>
        <v>8.3632019115890081E-3</v>
      </c>
      <c r="BN431" s="129">
        <f t="shared" ref="BN431" si="7540">F431/F436</f>
        <v>3.0165912518853697E-4</v>
      </c>
      <c r="BO431" s="130">
        <f t="shared" ref="BO431" si="7541">G431/G436</f>
        <v>3.0587275693311584E-3</v>
      </c>
      <c r="BP431" s="131">
        <f t="shared" ref="BP431" si="7542">H431/H436</f>
        <v>7.5798592311857071E-4</v>
      </c>
      <c r="BQ431" s="132">
        <f t="shared" ref="BQ431" si="7543">I431/I436</f>
        <v>3.4794711203897009E-3</v>
      </c>
      <c r="BR431" s="129">
        <f t="shared" ref="BR431" si="7544">J431/J436</f>
        <v>1.0520778537611783E-3</v>
      </c>
      <c r="BS431" s="130">
        <f t="shared" ref="BS431" si="7545">K431/K436</f>
        <v>2.3980815347721821E-3</v>
      </c>
      <c r="BT431" s="131">
        <f t="shared" ref="BT431" si="7546">L431/L436</f>
        <v>4.3134435657800141E-3</v>
      </c>
      <c r="BU431" s="129">
        <f t="shared" ref="BU431" si="7547">M431/M436</f>
        <v>7.7259850630955449E-4</v>
      </c>
      <c r="BV431" s="133">
        <f t="shared" ref="BV431" si="7548">N431/N436</f>
        <v>5.0263885398341287E-4</v>
      </c>
      <c r="BW431" s="134">
        <f t="shared" ref="BW431" si="7549">O431/O436</f>
        <v>1.201345506967804E-3</v>
      </c>
      <c r="BX431" s="129">
        <f t="shared" ref="BX431" si="7550">P431/P436</f>
        <v>1.8310826276035706E-3</v>
      </c>
      <c r="BY431" s="130">
        <f t="shared" ref="BY431" si="7551">Q431/Q436</f>
        <v>1.2953367875647669E-3</v>
      </c>
      <c r="BZ431" s="131">
        <f t="shared" ref="BZ431" si="7552">R431/R436</f>
        <v>3.7474236462432077E-4</v>
      </c>
      <c r="CA431" s="132">
        <f t="shared" ref="CA431" si="7553">S431/S436</f>
        <v>1.3993353157250306E-3</v>
      </c>
      <c r="CB431" s="129">
        <f t="shared" ref="CB431" si="7554">T431/T436</f>
        <v>1.6666666666666668E-3</v>
      </c>
      <c r="CC431" s="130">
        <f t="shared" ref="CC431" si="7555">U431/U436</f>
        <v>2.4311183144246355E-3</v>
      </c>
      <c r="CD431" s="131">
        <f t="shared" ref="CD431" si="7556">V431/V436</f>
        <v>1.1183597390493941E-3</v>
      </c>
      <c r="CE431" s="132">
        <f t="shared" ref="CE431" si="7557">W431/W436</f>
        <v>5.7836899942163096E-4</v>
      </c>
      <c r="CF431" s="129">
        <f t="shared" ref="CF431" si="7558">X431/X436</f>
        <v>1.0360010360010361E-3</v>
      </c>
      <c r="CG431" s="130">
        <f t="shared" ref="CG431" si="7559">Y431/Y436</f>
        <v>2.8319697923222154E-3</v>
      </c>
      <c r="CH431" s="131">
        <f t="shared" ref="CH431" si="7560">Z431/Z436</f>
        <v>1.0357327809425167E-3</v>
      </c>
      <c r="CI431" s="129">
        <f t="shared" ref="CI431" si="7561">AA431/AA436</f>
        <v>3.9628741266033995E-3</v>
      </c>
      <c r="CJ431" s="135">
        <f t="shared" ref="CJ431" si="7562">AB431/AB436</f>
        <v>9.2855984789305354E-4</v>
      </c>
      <c r="CK431" s="136">
        <f t="shared" ref="CK431" si="7563">AC431/AC436</f>
        <v>2.9405680172592133E-3</v>
      </c>
    </row>
    <row r="432" spans="1:89" x14ac:dyDescent="0.15">
      <c r="A432" s="146" t="s">
        <v>36</v>
      </c>
      <c r="B432" s="203">
        <v>0</v>
      </c>
      <c r="C432" s="197">
        <v>3</v>
      </c>
      <c r="D432" s="198">
        <v>0</v>
      </c>
      <c r="E432" s="199">
        <v>2</v>
      </c>
      <c r="F432" s="196">
        <v>0</v>
      </c>
      <c r="G432" s="200">
        <v>1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2">
        <f t="shared" si="7045"/>
        <v>0</v>
      </c>
      <c r="AC432" s="173">
        <f t="shared" si="7046"/>
        <v>6</v>
      </c>
      <c r="BI432" s="146" t="s">
        <v>36</v>
      </c>
      <c r="BJ432" s="129">
        <f>B432/B436</f>
        <v>0</v>
      </c>
      <c r="BK432" s="130">
        <f t="shared" ref="BK432" si="7564">C432/C436</f>
        <v>4.5794535185467866E-4</v>
      </c>
      <c r="BL432" s="131">
        <f t="shared" ref="BL432" si="7565">D432/D436</f>
        <v>0</v>
      </c>
      <c r="BM432" s="132">
        <f t="shared" ref="BM432" si="7566">E432/E436</f>
        <v>4.7789725209080046E-4</v>
      </c>
      <c r="BN432" s="129">
        <f t="shared" ref="BN432" si="7567">F432/F436</f>
        <v>0</v>
      </c>
      <c r="BO432" s="130">
        <f t="shared" ref="BO432" si="7568">G432/G436</f>
        <v>2.0391517128874389E-4</v>
      </c>
      <c r="BP432" s="131">
        <f t="shared" ref="BP432" si="7569">H432/H436</f>
        <v>0</v>
      </c>
      <c r="BQ432" s="132">
        <f t="shared" ref="BQ432" si="7570">I432/I436</f>
        <v>0</v>
      </c>
      <c r="BR432" s="129">
        <f t="shared" ref="BR432" si="7571">J432/J436</f>
        <v>0</v>
      </c>
      <c r="BS432" s="130">
        <f t="shared" ref="BS432" si="7572">K432/K436</f>
        <v>0</v>
      </c>
      <c r="BT432" s="131">
        <f t="shared" ref="BT432" si="7573">L432/L436</f>
        <v>0</v>
      </c>
      <c r="BU432" s="129">
        <f t="shared" ref="BU432" si="7574">M432/M436</f>
        <v>0</v>
      </c>
      <c r="BV432" s="133">
        <f t="shared" ref="BV432" si="7575">N432/N436</f>
        <v>0</v>
      </c>
      <c r="BW432" s="134">
        <f t="shared" ref="BW432" si="7576">O432/O436</f>
        <v>0</v>
      </c>
      <c r="BX432" s="129">
        <f t="shared" ref="BX432" si="7577">P432/P436</f>
        <v>0</v>
      </c>
      <c r="BY432" s="130">
        <f t="shared" ref="BY432" si="7578">Q432/Q436</f>
        <v>0</v>
      </c>
      <c r="BZ432" s="131">
        <f t="shared" ref="BZ432" si="7579">R432/R436</f>
        <v>0</v>
      </c>
      <c r="CA432" s="132">
        <f t="shared" ref="CA432" si="7580">S432/S436</f>
        <v>0</v>
      </c>
      <c r="CB432" s="129">
        <f t="shared" ref="CB432" si="7581">T432/T436</f>
        <v>0</v>
      </c>
      <c r="CC432" s="130">
        <f t="shared" ref="CC432" si="7582">U432/U436</f>
        <v>0</v>
      </c>
      <c r="CD432" s="131">
        <f t="shared" ref="CD432" si="7583">V432/V436</f>
        <v>0</v>
      </c>
      <c r="CE432" s="132">
        <f t="shared" ref="CE432" si="7584">W432/W436</f>
        <v>0</v>
      </c>
      <c r="CF432" s="129">
        <f t="shared" ref="CF432" si="7585">X432/X436</f>
        <v>0</v>
      </c>
      <c r="CG432" s="130">
        <f t="shared" ref="CG432" si="7586">Y432/Y436</f>
        <v>0</v>
      </c>
      <c r="CH432" s="131">
        <f t="shared" ref="CH432" si="7587">Z432/Z436</f>
        <v>0</v>
      </c>
      <c r="CI432" s="129">
        <f t="shared" ref="CI432" si="7588">AA432/AA436</f>
        <v>0</v>
      </c>
      <c r="CJ432" s="135">
        <f t="shared" ref="CJ432" si="7589">AB432/AB436</f>
        <v>0</v>
      </c>
      <c r="CK432" s="136">
        <f t="shared" ref="CK432" si="7590">AC432/AC436</f>
        <v>8.8660342228921005E-5</v>
      </c>
    </row>
    <row r="433" spans="1:89" x14ac:dyDescent="0.15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si="7045"/>
        <v>0</v>
      </c>
      <c r="AC433" s="173">
        <f t="shared" si="7046"/>
        <v>0</v>
      </c>
      <c r="BI433" s="137" t="s">
        <v>37</v>
      </c>
      <c r="BJ433" s="129">
        <f>B433/B436</f>
        <v>0</v>
      </c>
      <c r="BK433" s="130">
        <f t="shared" ref="BK433" si="7591">C433/C436</f>
        <v>0</v>
      </c>
      <c r="BL433" s="131">
        <f t="shared" ref="BL433" si="7592">D433/D436</f>
        <v>0</v>
      </c>
      <c r="BM433" s="132">
        <f t="shared" ref="BM433" si="7593">E433/E436</f>
        <v>0</v>
      </c>
      <c r="BN433" s="129">
        <f t="shared" ref="BN433" si="7594">F433/F436</f>
        <v>0</v>
      </c>
      <c r="BO433" s="130">
        <f t="shared" ref="BO433" si="7595">G433/G436</f>
        <v>0</v>
      </c>
      <c r="BP433" s="131">
        <f t="shared" ref="BP433" si="7596">H433/H436</f>
        <v>0</v>
      </c>
      <c r="BQ433" s="132">
        <f t="shared" ref="BQ433" si="7597">I433/I436</f>
        <v>0</v>
      </c>
      <c r="BR433" s="129">
        <f t="shared" ref="BR433" si="7598">J433/J436</f>
        <v>0</v>
      </c>
      <c r="BS433" s="130">
        <f t="shared" ref="BS433" si="7599">K433/K436</f>
        <v>0</v>
      </c>
      <c r="BT433" s="131">
        <f t="shared" ref="BT433" si="7600">L433/L436</f>
        <v>0</v>
      </c>
      <c r="BU433" s="129">
        <f t="shared" ref="BU433" si="7601">M433/M436</f>
        <v>0</v>
      </c>
      <c r="BV433" s="133">
        <f t="shared" ref="BV433" si="7602">N433/N436</f>
        <v>0</v>
      </c>
      <c r="BW433" s="134">
        <f t="shared" ref="BW433" si="7603">O433/O436</f>
        <v>0</v>
      </c>
      <c r="BX433" s="129">
        <f t="shared" ref="BX433" si="7604">P433/P436</f>
        <v>0</v>
      </c>
      <c r="BY433" s="130">
        <f t="shared" ref="BY433" si="7605">Q433/Q436</f>
        <v>0</v>
      </c>
      <c r="BZ433" s="131">
        <f t="shared" ref="BZ433" si="7606">R433/R436</f>
        <v>0</v>
      </c>
      <c r="CA433" s="132">
        <f t="shared" ref="CA433" si="7607">S433/S436</f>
        <v>0</v>
      </c>
      <c r="CB433" s="129">
        <f t="shared" ref="CB433" si="7608">T433/T436</f>
        <v>0</v>
      </c>
      <c r="CC433" s="130">
        <f t="shared" ref="CC433" si="7609">U433/U436</f>
        <v>0</v>
      </c>
      <c r="CD433" s="131">
        <f t="shared" ref="CD433" si="7610">V433/V436</f>
        <v>0</v>
      </c>
      <c r="CE433" s="132">
        <f t="shared" ref="CE433" si="7611">W433/W436</f>
        <v>0</v>
      </c>
      <c r="CF433" s="129">
        <f t="shared" ref="CF433" si="7612">X433/X436</f>
        <v>0</v>
      </c>
      <c r="CG433" s="130">
        <f t="shared" ref="CG433" si="7613">Y433/Y436</f>
        <v>0</v>
      </c>
      <c r="CH433" s="131">
        <f t="shared" ref="CH433" si="7614">Z433/Z436</f>
        <v>0</v>
      </c>
      <c r="CI433" s="129">
        <f t="shared" ref="CI433" si="7615">AA433/AA436</f>
        <v>0</v>
      </c>
      <c r="CJ433" s="135">
        <f t="shared" ref="CJ433" si="7616">AB433/AB436</f>
        <v>0</v>
      </c>
      <c r="CK433" s="136">
        <f t="shared" ref="CK433" si="7617">AC433/AC436</f>
        <v>0</v>
      </c>
    </row>
    <row r="434" spans="1:89" x14ac:dyDescent="0.15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045"/>
        <v>0</v>
      </c>
      <c r="AC434" s="173">
        <f t="shared" si="7046"/>
        <v>0</v>
      </c>
      <c r="BI434" s="146" t="s">
        <v>38</v>
      </c>
      <c r="BJ434" s="129">
        <f>B434/B436</f>
        <v>0</v>
      </c>
      <c r="BK434" s="130">
        <f t="shared" ref="BK434" si="7618">C434/C436</f>
        <v>0</v>
      </c>
      <c r="BL434" s="131">
        <f t="shared" ref="BL434" si="7619">D434/D436</f>
        <v>0</v>
      </c>
      <c r="BM434" s="132">
        <f t="shared" ref="BM434" si="7620">E434/E436</f>
        <v>0</v>
      </c>
      <c r="BN434" s="129">
        <f t="shared" ref="BN434" si="7621">F434/F436</f>
        <v>0</v>
      </c>
      <c r="BO434" s="130">
        <f t="shared" ref="BO434" si="7622">G434/G436</f>
        <v>0</v>
      </c>
      <c r="BP434" s="131">
        <f t="shared" ref="BP434" si="7623">H434/H436</f>
        <v>0</v>
      </c>
      <c r="BQ434" s="132">
        <f t="shared" ref="BQ434" si="7624">I434/I436</f>
        <v>0</v>
      </c>
      <c r="BR434" s="129">
        <f t="shared" ref="BR434" si="7625">J434/J436</f>
        <v>0</v>
      </c>
      <c r="BS434" s="130">
        <f t="shared" ref="BS434" si="7626">K434/K436</f>
        <v>0</v>
      </c>
      <c r="BT434" s="131">
        <f t="shared" ref="BT434" si="7627">L434/L436</f>
        <v>0</v>
      </c>
      <c r="BU434" s="129">
        <f t="shared" ref="BU434" si="7628">M434/M436</f>
        <v>0</v>
      </c>
      <c r="BV434" s="133">
        <f t="shared" ref="BV434" si="7629">N434/N436</f>
        <v>0</v>
      </c>
      <c r="BW434" s="134">
        <f t="shared" ref="BW434" si="7630">O434/O436</f>
        <v>0</v>
      </c>
      <c r="BX434" s="129">
        <f t="shared" ref="BX434" si="7631">P434/P436</f>
        <v>0</v>
      </c>
      <c r="BY434" s="130">
        <f t="shared" ref="BY434" si="7632">Q434/Q436</f>
        <v>0</v>
      </c>
      <c r="BZ434" s="131">
        <f t="shared" ref="BZ434" si="7633">R434/R436</f>
        <v>0</v>
      </c>
      <c r="CA434" s="132">
        <f t="shared" ref="CA434" si="7634">S434/S436</f>
        <v>0</v>
      </c>
      <c r="CB434" s="129">
        <f t="shared" ref="CB434" si="7635">T434/T436</f>
        <v>0</v>
      </c>
      <c r="CC434" s="130">
        <f t="shared" ref="CC434" si="7636">U434/U436</f>
        <v>0</v>
      </c>
      <c r="CD434" s="131">
        <f t="shared" ref="CD434" si="7637">V434/V436</f>
        <v>0</v>
      </c>
      <c r="CE434" s="132">
        <f t="shared" ref="CE434" si="7638">W434/W436</f>
        <v>0</v>
      </c>
      <c r="CF434" s="129">
        <f t="shared" ref="CF434" si="7639">X434/X436</f>
        <v>0</v>
      </c>
      <c r="CG434" s="130">
        <f t="shared" ref="CG434" si="7640">Y434/Y436</f>
        <v>0</v>
      </c>
      <c r="CH434" s="131">
        <f t="shared" ref="CH434" si="7641">Z434/Z436</f>
        <v>0</v>
      </c>
      <c r="CI434" s="129">
        <f t="shared" ref="CI434" si="7642">AA434/AA436</f>
        <v>0</v>
      </c>
      <c r="CJ434" s="135">
        <f t="shared" ref="CJ434" si="7643">AB434/AB436</f>
        <v>0</v>
      </c>
      <c r="CK434" s="136">
        <f t="shared" ref="CK434" si="7644">AC434/AC436</f>
        <v>0</v>
      </c>
    </row>
    <row r="435" spans="1:89" ht="14" thickBot="1" x14ac:dyDescent="0.2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045"/>
        <v>0</v>
      </c>
      <c r="AC435" s="173">
        <f t="shared" si="7046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5" thickTop="1" thickBot="1" x14ac:dyDescent="0.2">
      <c r="A436" s="269" t="s">
        <v>13</v>
      </c>
      <c r="B436" s="20">
        <f t="shared" ref="B436" si="7672">SUM(B413:B435)</f>
        <v>6553</v>
      </c>
      <c r="C436" s="21">
        <f t="shared" ref="C436" si="7673">SUM(C413:C435)</f>
        <v>6551</v>
      </c>
      <c r="D436" s="20">
        <f t="shared" ref="D436" si="7674">SUM(D413:D435)</f>
        <v>3541</v>
      </c>
      <c r="E436" s="21">
        <f t="shared" ref="E436" si="7675">SUM(E413:E435)</f>
        <v>4185</v>
      </c>
      <c r="F436" s="20">
        <f t="shared" ref="F436" si="7676">SUM(F413:F435)</f>
        <v>6630</v>
      </c>
      <c r="G436" s="21">
        <f t="shared" ref="G436" si="7677">SUM(G413:G435)</f>
        <v>4904</v>
      </c>
      <c r="H436" s="20">
        <f t="shared" ref="H436" si="7678">SUM(H413:H435)</f>
        <v>9235</v>
      </c>
      <c r="I436" s="21">
        <f t="shared" ref="I436" si="7679">SUM(I413:I435)</f>
        <v>8622</v>
      </c>
      <c r="J436" s="20">
        <f t="shared" ref="J436" si="7680">SUM(J413:J435)</f>
        <v>1901</v>
      </c>
      <c r="K436" s="21">
        <f t="shared" ref="K436" si="7681">SUM(K413:K435)</f>
        <v>1668</v>
      </c>
      <c r="L436" s="20">
        <f t="shared" ref="L436" si="7682">SUM(L413:L435)</f>
        <v>4173</v>
      </c>
      <c r="M436" s="21">
        <f t="shared" ref="M436" si="7683">SUM(M413:M435)</f>
        <v>3883</v>
      </c>
      <c r="N436" s="20">
        <f t="shared" ref="N436" si="7684">SUM(N413:N435)</f>
        <v>7958</v>
      </c>
      <c r="O436" s="21">
        <f t="shared" ref="O436" si="7685">SUM(O413:O435)</f>
        <v>8324</v>
      </c>
      <c r="P436" s="20">
        <f t="shared" ref="P436" si="7686">SUM(P413:P435)</f>
        <v>4369</v>
      </c>
      <c r="Q436" s="21">
        <f t="shared" ref="Q436" si="7687">SUM(Q413:Q435)</f>
        <v>4632</v>
      </c>
      <c r="R436" s="20">
        <f t="shared" ref="R436" si="7688">SUM(R413:R435)</f>
        <v>5337</v>
      </c>
      <c r="S436" s="21">
        <f t="shared" ref="S436" si="7689">SUM(S413:S435)</f>
        <v>5717</v>
      </c>
      <c r="T436" s="20">
        <f t="shared" ref="T436" si="7690">SUM(T413:T435)</f>
        <v>1200</v>
      </c>
      <c r="U436" s="21">
        <f t="shared" ref="U436" si="7691">SUM(U413:U435)</f>
        <v>1234</v>
      </c>
      <c r="V436" s="20">
        <f t="shared" ref="V436" si="7692">SUM(V413:V435)</f>
        <v>5365</v>
      </c>
      <c r="W436" s="21">
        <f t="shared" ref="W436" si="7693">SUM(W413:W435)</f>
        <v>5187</v>
      </c>
      <c r="X436" s="20">
        <f t="shared" ref="X436" si="7694">SUM(X413:X435)</f>
        <v>3861</v>
      </c>
      <c r="Y436" s="21">
        <f t="shared" ref="Y436" si="7695">SUM(Y413:Y435)</f>
        <v>3178</v>
      </c>
      <c r="Z436" s="20">
        <f t="shared" ref="Z436" si="7696">SUM(Z413:Z435)</f>
        <v>7724</v>
      </c>
      <c r="AA436" s="21">
        <f t="shared" ref="AA436" si="7697">SUM(AA413:AA435)</f>
        <v>9589</v>
      </c>
      <c r="AB436" s="174">
        <f t="shared" ref="AB436:AC436" si="7698">SUM(AB412:AB435)</f>
        <v>67847</v>
      </c>
      <c r="AC436" s="175">
        <f t="shared" si="7698"/>
        <v>67674</v>
      </c>
      <c r="BI436" s="269" t="s">
        <v>13</v>
      </c>
      <c r="BJ436" s="155">
        <f>SUM(BJ412:BJ435)</f>
        <v>0.99999999999999978</v>
      </c>
      <c r="BK436" s="156">
        <f t="shared" ref="BK436:CK436" si="7699">SUM(BK412:BK435)</f>
        <v>1</v>
      </c>
      <c r="BL436" s="155">
        <f t="shared" si="7699"/>
        <v>1.0000000000000002</v>
      </c>
      <c r="BM436" s="156">
        <f t="shared" si="7699"/>
        <v>1.0000000000000002</v>
      </c>
      <c r="BN436" s="155">
        <f t="shared" si="7699"/>
        <v>1</v>
      </c>
      <c r="BO436" s="156">
        <f t="shared" si="7699"/>
        <v>1</v>
      </c>
      <c r="BP436" s="155">
        <f t="shared" si="7699"/>
        <v>1</v>
      </c>
      <c r="BQ436" s="156">
        <f t="shared" si="7699"/>
        <v>0.99999999999999989</v>
      </c>
      <c r="BR436" s="155">
        <f t="shared" si="7699"/>
        <v>1.0000000000000002</v>
      </c>
      <c r="BS436" s="156">
        <f t="shared" si="7699"/>
        <v>0.99999999999999989</v>
      </c>
      <c r="BT436" s="155">
        <f t="shared" si="7699"/>
        <v>1</v>
      </c>
      <c r="BU436" s="156">
        <f t="shared" si="7699"/>
        <v>0.99999999999999989</v>
      </c>
      <c r="BV436" s="155">
        <f t="shared" si="7699"/>
        <v>1</v>
      </c>
      <c r="BW436" s="156">
        <f t="shared" si="7699"/>
        <v>1</v>
      </c>
      <c r="BX436" s="155">
        <f t="shared" si="7699"/>
        <v>1</v>
      </c>
      <c r="BY436" s="156">
        <f t="shared" si="7699"/>
        <v>0.99999999999999978</v>
      </c>
      <c r="BZ436" s="155">
        <f t="shared" si="7699"/>
        <v>0.99999999999999989</v>
      </c>
      <c r="CA436" s="156">
        <f t="shared" si="7699"/>
        <v>1</v>
      </c>
      <c r="CB436" s="155">
        <f t="shared" si="7699"/>
        <v>1</v>
      </c>
      <c r="CC436" s="156">
        <f t="shared" si="7699"/>
        <v>1.0000000000000002</v>
      </c>
      <c r="CD436" s="155">
        <f t="shared" si="7699"/>
        <v>0.99999999999999978</v>
      </c>
      <c r="CE436" s="156">
        <f t="shared" si="7699"/>
        <v>1</v>
      </c>
      <c r="CF436" s="155">
        <f t="shared" si="7699"/>
        <v>1</v>
      </c>
      <c r="CG436" s="156">
        <f t="shared" si="7699"/>
        <v>1</v>
      </c>
      <c r="CH436" s="155">
        <f t="shared" si="7699"/>
        <v>1</v>
      </c>
      <c r="CI436" s="156">
        <f t="shared" si="7699"/>
        <v>1</v>
      </c>
      <c r="CJ436" s="155">
        <f t="shared" si="7699"/>
        <v>1</v>
      </c>
      <c r="CK436" s="156">
        <f t="shared" si="7699"/>
        <v>0.99999999999999989</v>
      </c>
    </row>
    <row r="437" spans="1:89" ht="14" thickTop="1" x14ac:dyDescent="0.15">
      <c r="A437" s="187"/>
    </row>
    <row r="439" spans="1:89" x14ac:dyDescent="0.15">
      <c r="A439" s="296">
        <f>+A408+1</f>
        <v>44089</v>
      </c>
      <c r="B439" s="296"/>
      <c r="C439" s="296"/>
      <c r="D439" s="296"/>
      <c r="BI439" s="301">
        <f>+BI408+1</f>
        <v>44089</v>
      </c>
      <c r="BJ439" s="301"/>
      <c r="BK439" s="301"/>
      <c r="BL439" s="301"/>
    </row>
    <row r="440" spans="1:89" ht="13.5" customHeight="1" thickBot="1" x14ac:dyDescent="0.2">
      <c r="AE440" s="272" t="s">
        <v>84</v>
      </c>
    </row>
    <row r="441" spans="1:89" ht="15" thickTop="1" thickBot="1" x14ac:dyDescent="0.2">
      <c r="A441" s="292" t="s">
        <v>0</v>
      </c>
      <c r="B441" s="294" t="s">
        <v>1</v>
      </c>
      <c r="C441" s="295"/>
      <c r="D441" s="294" t="s">
        <v>2</v>
      </c>
      <c r="E441" s="295"/>
      <c r="F441" s="294" t="s">
        <v>3</v>
      </c>
      <c r="G441" s="295"/>
      <c r="H441" s="294" t="s">
        <v>4</v>
      </c>
      <c r="I441" s="295"/>
      <c r="J441" s="294" t="s">
        <v>5</v>
      </c>
      <c r="K441" s="295"/>
      <c r="L441" s="294" t="s">
        <v>6</v>
      </c>
      <c r="M441" s="295"/>
      <c r="N441" s="294" t="s">
        <v>7</v>
      </c>
      <c r="O441" s="295"/>
      <c r="P441" s="294" t="s">
        <v>8</v>
      </c>
      <c r="Q441" s="295"/>
      <c r="R441" s="294" t="s">
        <v>9</v>
      </c>
      <c r="S441" s="295"/>
      <c r="T441" s="294" t="s">
        <v>10</v>
      </c>
      <c r="U441" s="295"/>
      <c r="V441" s="294" t="s">
        <v>11</v>
      </c>
      <c r="W441" s="295"/>
      <c r="X441" s="294" t="s">
        <v>12</v>
      </c>
      <c r="Y441" s="295"/>
      <c r="Z441" s="297" t="s">
        <v>40</v>
      </c>
      <c r="AA441" s="298"/>
      <c r="AB441" s="299" t="s">
        <v>41</v>
      </c>
      <c r="AC441" s="300"/>
      <c r="AE441" s="292" t="s">
        <v>0</v>
      </c>
      <c r="AF441" s="294" t="s">
        <v>1</v>
      </c>
      <c r="AG441" s="295"/>
      <c r="AH441" s="294" t="s">
        <v>2</v>
      </c>
      <c r="AI441" s="295"/>
      <c r="AJ441" s="294" t="s">
        <v>3</v>
      </c>
      <c r="AK441" s="295"/>
      <c r="AL441" s="294" t="s">
        <v>4</v>
      </c>
      <c r="AM441" s="295"/>
      <c r="AN441" s="294" t="s">
        <v>5</v>
      </c>
      <c r="AO441" s="295"/>
      <c r="AP441" s="294" t="s">
        <v>6</v>
      </c>
      <c r="AQ441" s="295"/>
      <c r="AR441" s="294" t="s">
        <v>7</v>
      </c>
      <c r="AS441" s="295"/>
      <c r="AT441" s="294" t="s">
        <v>8</v>
      </c>
      <c r="AU441" s="295"/>
      <c r="AV441" s="294" t="s">
        <v>9</v>
      </c>
      <c r="AW441" s="295"/>
      <c r="AX441" s="294" t="s">
        <v>10</v>
      </c>
      <c r="AY441" s="295"/>
      <c r="AZ441" s="294" t="s">
        <v>11</v>
      </c>
      <c r="BA441" s="295"/>
      <c r="BB441" s="294" t="s">
        <v>12</v>
      </c>
      <c r="BC441" s="295"/>
      <c r="BD441" s="297" t="s">
        <v>40</v>
      </c>
      <c r="BE441" s="298"/>
      <c r="BF441" s="299" t="s">
        <v>41</v>
      </c>
      <c r="BG441" s="300"/>
      <c r="BI441" s="292" t="s">
        <v>0</v>
      </c>
      <c r="BJ441" s="294" t="s">
        <v>1</v>
      </c>
      <c r="BK441" s="295"/>
      <c r="BL441" s="294" t="s">
        <v>2</v>
      </c>
      <c r="BM441" s="295"/>
      <c r="BN441" s="294" t="s">
        <v>3</v>
      </c>
      <c r="BO441" s="295"/>
      <c r="BP441" s="294" t="s">
        <v>4</v>
      </c>
      <c r="BQ441" s="295"/>
      <c r="BR441" s="294" t="s">
        <v>5</v>
      </c>
      <c r="BS441" s="295"/>
      <c r="BT441" s="294" t="s">
        <v>6</v>
      </c>
      <c r="BU441" s="295"/>
      <c r="BV441" s="294" t="s">
        <v>7</v>
      </c>
      <c r="BW441" s="295"/>
      <c r="BX441" s="294" t="s">
        <v>8</v>
      </c>
      <c r="BY441" s="295"/>
      <c r="BZ441" s="294" t="s">
        <v>9</v>
      </c>
      <c r="CA441" s="295"/>
      <c r="CB441" s="294" t="s">
        <v>10</v>
      </c>
      <c r="CC441" s="295"/>
      <c r="CD441" s="294" t="s">
        <v>11</v>
      </c>
      <c r="CE441" s="295"/>
      <c r="CF441" s="294" t="s">
        <v>12</v>
      </c>
      <c r="CG441" s="295"/>
      <c r="CH441" s="297" t="s">
        <v>40</v>
      </c>
      <c r="CI441" s="298"/>
      <c r="CJ441" s="294" t="s">
        <v>41</v>
      </c>
      <c r="CK441" s="295"/>
    </row>
    <row r="442" spans="1:89" ht="15" thickTop="1" thickBot="1" x14ac:dyDescent="0.2">
      <c r="A442" s="293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3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3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4" thickTop="1" x14ac:dyDescent="0.15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537</v>
      </c>
      <c r="AG443" s="186">
        <f t="shared" ref="AG443:AV444" si="7700">SUMIF($A$9:$A$32,$AE443,C$443:C$466)</f>
        <v>317</v>
      </c>
      <c r="AH443" s="127">
        <f t="shared" si="7700"/>
        <v>297</v>
      </c>
      <c r="AI443" s="180">
        <f t="shared" si="7700"/>
        <v>259</v>
      </c>
      <c r="AJ443" s="126">
        <f t="shared" si="7700"/>
        <v>422</v>
      </c>
      <c r="AK443" s="128">
        <f t="shared" si="7700"/>
        <v>259</v>
      </c>
      <c r="AL443" s="127">
        <f t="shared" si="7700"/>
        <v>585</v>
      </c>
      <c r="AM443" s="180">
        <f t="shared" si="7700"/>
        <v>459</v>
      </c>
      <c r="AN443" s="126">
        <f t="shared" si="7700"/>
        <v>82</v>
      </c>
      <c r="AO443" s="128">
        <f t="shared" si="7700"/>
        <v>159</v>
      </c>
      <c r="AP443" s="127">
        <f t="shared" si="7700"/>
        <v>186</v>
      </c>
      <c r="AQ443" s="126">
        <f t="shared" si="7700"/>
        <v>424</v>
      </c>
      <c r="AR443" s="179">
        <f t="shared" si="7700"/>
        <v>526</v>
      </c>
      <c r="AS443" s="181">
        <f t="shared" si="7700"/>
        <v>742</v>
      </c>
      <c r="AT443" s="126">
        <f t="shared" si="7700"/>
        <v>350</v>
      </c>
      <c r="AU443" s="128">
        <f t="shared" si="7700"/>
        <v>298</v>
      </c>
      <c r="AV443" s="127">
        <f t="shared" si="7700"/>
        <v>431</v>
      </c>
      <c r="AW443" s="180">
        <f t="shared" ref="AW443:BE444" si="7701">SUMIF($A$9:$A$32,$AE443,S$443:S$466)</f>
        <v>307</v>
      </c>
      <c r="AX443" s="126">
        <f t="shared" si="7701"/>
        <v>67</v>
      </c>
      <c r="AY443" s="128">
        <f t="shared" si="7701"/>
        <v>190</v>
      </c>
      <c r="AZ443" s="127">
        <f t="shared" si="7701"/>
        <v>199</v>
      </c>
      <c r="BA443" s="180">
        <f t="shared" si="7701"/>
        <v>351</v>
      </c>
      <c r="BB443" s="126">
        <f t="shared" si="7701"/>
        <v>273</v>
      </c>
      <c r="BC443" s="128">
        <f t="shared" si="7701"/>
        <v>315</v>
      </c>
      <c r="BD443" s="184">
        <f t="shared" si="7701"/>
        <v>483</v>
      </c>
      <c r="BE443" s="185">
        <f t="shared" si="7701"/>
        <v>443</v>
      </c>
      <c r="BF443" s="170">
        <f>AF443+AH443+AJ443+AL443+AN443+AP443+AR443+AT443+AV443+AX443+AZ443+BB443+BD443</f>
        <v>4438</v>
      </c>
      <c r="BG443" s="171">
        <f>AG443+AI443+AK443+AM443+AO443+AQ443+AS443+AU443+AW443+AY443+BA443+BC443+BE443</f>
        <v>4523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 x14ac:dyDescent="0.15">
      <c r="A444" s="137" t="s">
        <v>17</v>
      </c>
      <c r="B444" s="189">
        <v>96</v>
      </c>
      <c r="C444" s="190">
        <v>0</v>
      </c>
      <c r="D444" s="191">
        <v>109</v>
      </c>
      <c r="E444" s="192">
        <v>1</v>
      </c>
      <c r="F444" s="189">
        <v>201</v>
      </c>
      <c r="G444" s="193">
        <v>3</v>
      </c>
      <c r="H444" s="191">
        <v>145</v>
      </c>
      <c r="I444" s="192">
        <v>10</v>
      </c>
      <c r="J444" s="189">
        <v>7</v>
      </c>
      <c r="K444" s="193">
        <v>5</v>
      </c>
      <c r="L444" s="191">
        <v>5</v>
      </c>
      <c r="M444" s="189">
        <v>20</v>
      </c>
      <c r="N444" s="194">
        <v>33</v>
      </c>
      <c r="O444" s="195">
        <v>0</v>
      </c>
      <c r="P444" s="189">
        <v>19</v>
      </c>
      <c r="Q444" s="193">
        <v>0</v>
      </c>
      <c r="R444" s="191">
        <v>3</v>
      </c>
      <c r="S444" s="192">
        <v>0</v>
      </c>
      <c r="T444" s="189">
        <v>0</v>
      </c>
      <c r="U444" s="193">
        <v>0</v>
      </c>
      <c r="V444" s="191">
        <v>0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6" si="7729">SUM(B444,D444,F444,H444,J444,L444,N444,P444,R444,T444,V444,X444,Z444)</f>
        <v>618</v>
      </c>
      <c r="AC444" s="173">
        <f t="shared" ref="AC444:AC466" si="7730">SUM(C444,E444,G444,I444,K444,M444,O444,Q444,S444,U444,W444,Y444,AA444)</f>
        <v>39</v>
      </c>
      <c r="AE444" s="277" t="str">
        <f>$AE$10</f>
        <v>08:00 - 08:59</v>
      </c>
      <c r="AF444" s="126">
        <f>SUMIF($A$9:$A$32,$AE444,B$443:B$466)</f>
        <v>520</v>
      </c>
      <c r="AG444" s="190">
        <f t="shared" si="7700"/>
        <v>372</v>
      </c>
      <c r="AH444" s="191">
        <f t="shared" si="7700"/>
        <v>297</v>
      </c>
      <c r="AI444" s="192">
        <f t="shared" si="7700"/>
        <v>228</v>
      </c>
      <c r="AJ444" s="278">
        <f t="shared" si="7700"/>
        <v>429</v>
      </c>
      <c r="AK444" s="193">
        <f t="shared" si="7700"/>
        <v>236</v>
      </c>
      <c r="AL444" s="191">
        <f t="shared" si="7700"/>
        <v>627</v>
      </c>
      <c r="AM444" s="192">
        <f t="shared" si="7700"/>
        <v>554</v>
      </c>
      <c r="AN444" s="278">
        <f t="shared" si="7700"/>
        <v>88</v>
      </c>
      <c r="AO444" s="193">
        <f t="shared" si="7700"/>
        <v>157</v>
      </c>
      <c r="AP444" s="191">
        <f t="shared" si="7700"/>
        <v>168</v>
      </c>
      <c r="AQ444" s="278">
        <f t="shared" si="7700"/>
        <v>383</v>
      </c>
      <c r="AR444" s="194">
        <f t="shared" si="7700"/>
        <v>472</v>
      </c>
      <c r="AS444" s="195">
        <f t="shared" si="7700"/>
        <v>707</v>
      </c>
      <c r="AT444" s="278">
        <f t="shared" si="7700"/>
        <v>375</v>
      </c>
      <c r="AU444" s="193">
        <f t="shared" si="7700"/>
        <v>269</v>
      </c>
      <c r="AV444" s="191">
        <f t="shared" si="7700"/>
        <v>470</v>
      </c>
      <c r="AW444" s="192">
        <f t="shared" si="7701"/>
        <v>263</v>
      </c>
      <c r="AX444" s="278">
        <f t="shared" si="7701"/>
        <v>56</v>
      </c>
      <c r="AY444" s="193">
        <f t="shared" si="7701"/>
        <v>110</v>
      </c>
      <c r="AZ444" s="191">
        <f t="shared" si="7701"/>
        <v>181</v>
      </c>
      <c r="BA444" s="192">
        <f t="shared" si="7701"/>
        <v>441</v>
      </c>
      <c r="BB444" s="278">
        <f t="shared" si="7701"/>
        <v>255</v>
      </c>
      <c r="BC444" s="193">
        <f t="shared" si="7701"/>
        <v>236</v>
      </c>
      <c r="BD444" s="191">
        <f t="shared" si="7701"/>
        <v>485</v>
      </c>
      <c r="BE444" s="278">
        <f t="shared" si="7701"/>
        <v>435</v>
      </c>
      <c r="BF444" s="172">
        <f>SUM(AF444,AH444,AJ444,AL444,AN444,AP444,AR444,AT444,AV444,AX444,AZ444,BB444,BD444)</f>
        <v>4423</v>
      </c>
      <c r="BG444" s="173">
        <f>SUM(AG444,AI444,AK444,AM444,AO444,AQ444,AS444,AU444,AW444,AY444,BA444,BC444,BE444)</f>
        <v>4391</v>
      </c>
      <c r="BI444" s="137" t="s">
        <v>17</v>
      </c>
      <c r="BJ444" s="129">
        <f>B444/B467</f>
        <v>1.5857284440039643E-2</v>
      </c>
      <c r="BK444" s="130">
        <f t="shared" ref="BK444" si="7731">C444/C467</f>
        <v>0</v>
      </c>
      <c r="BL444" s="131">
        <f t="shared" ref="BL444" si="7732">D444/D467</f>
        <v>3.0878186968838525E-2</v>
      </c>
      <c r="BM444" s="132">
        <f t="shared" ref="BM444" si="7733">E444/E467</f>
        <v>2.4342745861733204E-4</v>
      </c>
      <c r="BN444" s="129">
        <f t="shared" ref="BN444" si="7734">F444/F467</f>
        <v>3.4697048161574311E-2</v>
      </c>
      <c r="BO444" s="130">
        <f t="shared" ref="BO444" si="7735">G444/G467</f>
        <v>6.2240663900414933E-4</v>
      </c>
      <c r="BP444" s="131">
        <f t="shared" ref="BP444" si="7736">H444/H467</f>
        <v>1.6655180335400872E-2</v>
      </c>
      <c r="BQ444" s="132">
        <f t="shared" ref="BQ444" si="7737">I444/I467</f>
        <v>1.200192030724916E-3</v>
      </c>
      <c r="BR444" s="129">
        <f t="shared" ref="BR444" si="7738">J444/J467</f>
        <v>4.11522633744856E-3</v>
      </c>
      <c r="BS444" s="130">
        <f t="shared" ref="BS444" si="7739">K444/K467</f>
        <v>3.3288948069241011E-3</v>
      </c>
      <c r="BT444" s="131">
        <f t="shared" ref="BT444" si="7740">L444/L467</f>
        <v>1.2547051442910915E-3</v>
      </c>
      <c r="BU444" s="129">
        <f t="shared" ref="BU444" si="7741">M444/M467</f>
        <v>5.2219321148825066E-3</v>
      </c>
      <c r="BV444" s="133">
        <f t="shared" ref="BV444" si="7742">N444/N467</f>
        <v>4.2712917421692982E-3</v>
      </c>
      <c r="BW444" s="134">
        <f t="shared" ref="BW444" si="7743">O444/O467</f>
        <v>0</v>
      </c>
      <c r="BX444" s="129">
        <f t="shared" ref="BX444" si="7744">P444/P467</f>
        <v>4.3738489871086557E-3</v>
      </c>
      <c r="BY444" s="130">
        <f t="shared" ref="BY444" si="7745">Q444/Q467</f>
        <v>0</v>
      </c>
      <c r="BZ444" s="131">
        <f t="shared" ref="BZ444" si="7746">R444/R467</f>
        <v>5.8263740532142161E-4</v>
      </c>
      <c r="CA444" s="132">
        <f t="shared" ref="CA444" si="7747">S444/S467</f>
        <v>0</v>
      </c>
      <c r="CB444" s="129">
        <f t="shared" ref="CB444" si="7748">T444/T467</f>
        <v>0</v>
      </c>
      <c r="CC444" s="130">
        <f t="shared" ref="CC444" si="7749">U444/U467</f>
        <v>0</v>
      </c>
      <c r="CD444" s="131">
        <f t="shared" ref="CD444" si="7750">V444/V467</f>
        <v>0</v>
      </c>
      <c r="CE444" s="132">
        <f t="shared" ref="CE444" si="7751">W444/W467</f>
        <v>0</v>
      </c>
      <c r="CF444" s="129">
        <f t="shared" ref="CF444" si="7752">X444/X467</f>
        <v>0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9.6916852241006185E-3</v>
      </c>
      <c r="CK444" s="136">
        <f t="shared" ref="CK444" si="7757">AC444/AC467</f>
        <v>6.1314970285822096E-4</v>
      </c>
    </row>
    <row r="445" spans="1:89" ht="14" thickBot="1" x14ac:dyDescent="0.2">
      <c r="A445" s="146" t="s">
        <v>18</v>
      </c>
      <c r="B445" s="196">
        <v>395</v>
      </c>
      <c r="C445" s="197">
        <v>0</v>
      </c>
      <c r="D445" s="198">
        <v>251</v>
      </c>
      <c r="E445" s="199">
        <v>3</v>
      </c>
      <c r="F445" s="196">
        <v>425</v>
      </c>
      <c r="G445" s="200">
        <v>9</v>
      </c>
      <c r="H445" s="198">
        <v>332</v>
      </c>
      <c r="I445" s="199">
        <v>103</v>
      </c>
      <c r="J445" s="196">
        <v>23</v>
      </c>
      <c r="K445" s="200">
        <v>24</v>
      </c>
      <c r="L445" s="198">
        <v>81</v>
      </c>
      <c r="M445" s="196">
        <v>163</v>
      </c>
      <c r="N445" s="201">
        <v>267</v>
      </c>
      <c r="O445" s="202">
        <v>285</v>
      </c>
      <c r="P445" s="196">
        <v>153</v>
      </c>
      <c r="Q445" s="200">
        <v>212</v>
      </c>
      <c r="R445" s="198">
        <v>175</v>
      </c>
      <c r="S445" s="199">
        <v>150</v>
      </c>
      <c r="T445" s="196">
        <v>12</v>
      </c>
      <c r="U445" s="200">
        <v>71</v>
      </c>
      <c r="V445" s="198">
        <v>116</v>
      </c>
      <c r="W445" s="199">
        <v>185</v>
      </c>
      <c r="X445" s="196">
        <v>176</v>
      </c>
      <c r="Y445" s="200">
        <v>116</v>
      </c>
      <c r="Z445" s="198">
        <v>359</v>
      </c>
      <c r="AA445" s="196">
        <v>218</v>
      </c>
      <c r="AB445" s="172">
        <f t="shared" si="7729"/>
        <v>2765</v>
      </c>
      <c r="AC445" s="173">
        <f t="shared" si="7730"/>
        <v>1539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6.524611826891312E-2</v>
      </c>
      <c r="BK445" s="130">
        <f t="shared" ref="BK445" si="7758">C445/C467</f>
        <v>0</v>
      </c>
      <c r="BL445" s="131">
        <f t="shared" ref="BL445" si="7759">D445/D467</f>
        <v>7.1104815864022661E-2</v>
      </c>
      <c r="BM445" s="132">
        <f t="shared" ref="BM445" si="7760">E445/E467</f>
        <v>7.3028237585199608E-4</v>
      </c>
      <c r="BN445" s="129">
        <f t="shared" ref="BN445" si="7761">F445/F467</f>
        <v>7.3364405316761611E-2</v>
      </c>
      <c r="BO445" s="130">
        <f t="shared" ref="BO445" si="7762">G445/G467</f>
        <v>1.8672199170124482E-3</v>
      </c>
      <c r="BP445" s="131">
        <f t="shared" ref="BP445" si="7763">H445/H467</f>
        <v>3.8134619802435099E-2</v>
      </c>
      <c r="BQ445" s="132">
        <f t="shared" ref="BQ445" si="7764">I445/I467</f>
        <v>1.2361977916466635E-2</v>
      </c>
      <c r="BR445" s="129">
        <f t="shared" ref="BR445" si="7765">J445/J467</f>
        <v>1.3521457965902411E-2</v>
      </c>
      <c r="BS445" s="130">
        <f t="shared" ref="BS445" si="7766">K445/K467</f>
        <v>1.5978695073235686E-2</v>
      </c>
      <c r="BT445" s="131">
        <f t="shared" ref="BT445" si="7767">L445/L467</f>
        <v>2.0326223337515683E-2</v>
      </c>
      <c r="BU445" s="129">
        <f t="shared" ref="BU445" si="7768">M445/M467</f>
        <v>4.2558746736292431E-2</v>
      </c>
      <c r="BV445" s="133">
        <f t="shared" ref="BV445" si="7769">N445/N467</f>
        <v>3.4558633186642505E-2</v>
      </c>
      <c r="BW445" s="134">
        <f t="shared" ref="BW445" si="7770">O445/O467</f>
        <v>3.5390537687818205E-2</v>
      </c>
      <c r="BX445" s="129">
        <f t="shared" ref="BX445" si="7771">P445/P467</f>
        <v>3.5220994475138122E-2</v>
      </c>
      <c r="BY445" s="130">
        <f t="shared" ref="BY445" si="7772">Q445/Q467</f>
        <v>5.0560457906033869E-2</v>
      </c>
      <c r="BZ445" s="131">
        <f t="shared" ref="BZ445" si="7773">R445/R467</f>
        <v>3.3987181977082927E-2</v>
      </c>
      <c r="CA445" s="132">
        <f t="shared" ref="CA445" si="7774">S445/S467</f>
        <v>2.8409090909090908E-2</v>
      </c>
      <c r="CB445" s="129">
        <f t="shared" ref="CB445" si="7775">T445/T467</f>
        <v>9.8280098280098278E-3</v>
      </c>
      <c r="CC445" s="130">
        <f t="shared" ref="CC445" si="7776">U445/U467</f>
        <v>6.4604185623293897E-2</v>
      </c>
      <c r="CD445" s="131">
        <f t="shared" ref="CD445" si="7777">V445/V467</f>
        <v>2.3625254582484725E-2</v>
      </c>
      <c r="CE445" s="132">
        <f t="shared" ref="CE445" si="7778">W445/W467</f>
        <v>3.8792199622562383E-2</v>
      </c>
      <c r="CF445" s="129">
        <f t="shared" ref="CF445" si="7779">X445/X467</f>
        <v>4.8061168760240303E-2</v>
      </c>
      <c r="CG445" s="130">
        <f t="shared" ref="CG445" si="7780">Y445/Y467</f>
        <v>4.0545263893743445E-2</v>
      </c>
      <c r="CH445" s="131">
        <f t="shared" ref="CH445" si="7781">Z445/Z467</f>
        <v>5.1395848246241944E-2</v>
      </c>
      <c r="CI445" s="129">
        <f t="shared" ref="CI445" si="7782">AA445/AA467</f>
        <v>2.5820206087883452E-2</v>
      </c>
      <c r="CJ445" s="135">
        <f t="shared" ref="CJ445" si="7783">AB445/AB467</f>
        <v>4.3361666091647585E-2</v>
      </c>
      <c r="CK445" s="136">
        <f t="shared" ref="CK445" si="7784">AC445/AC467</f>
        <v>2.4195830582020565E-2</v>
      </c>
    </row>
    <row r="446" spans="1:89" ht="15" thickTop="1" thickBot="1" x14ac:dyDescent="0.2">
      <c r="A446" s="137" t="s">
        <v>19</v>
      </c>
      <c r="B446" s="189">
        <v>505</v>
      </c>
      <c r="C446" s="190">
        <v>132</v>
      </c>
      <c r="D446" s="191">
        <v>219</v>
      </c>
      <c r="E446" s="192">
        <v>169</v>
      </c>
      <c r="F446" s="189">
        <v>444</v>
      </c>
      <c r="G446" s="193">
        <v>194</v>
      </c>
      <c r="H446" s="191">
        <v>621</v>
      </c>
      <c r="I446" s="192">
        <v>407</v>
      </c>
      <c r="J446" s="189">
        <v>53</v>
      </c>
      <c r="K446" s="193">
        <v>155</v>
      </c>
      <c r="L446" s="191">
        <v>155</v>
      </c>
      <c r="M446" s="189">
        <v>338</v>
      </c>
      <c r="N446" s="194">
        <v>454</v>
      </c>
      <c r="O446" s="195">
        <v>569</v>
      </c>
      <c r="P446" s="189">
        <v>327</v>
      </c>
      <c r="Q446" s="193">
        <v>287</v>
      </c>
      <c r="R446" s="191">
        <v>347</v>
      </c>
      <c r="S446" s="192">
        <v>248</v>
      </c>
      <c r="T446" s="189">
        <v>40</v>
      </c>
      <c r="U446" s="193">
        <v>109</v>
      </c>
      <c r="V446" s="191">
        <v>221</v>
      </c>
      <c r="W446" s="192">
        <v>355</v>
      </c>
      <c r="X446" s="189">
        <v>250</v>
      </c>
      <c r="Y446" s="193">
        <v>230</v>
      </c>
      <c r="Z446" s="191">
        <v>438</v>
      </c>
      <c r="AA446" s="189">
        <v>495</v>
      </c>
      <c r="AB446" s="172">
        <f t="shared" si="7729"/>
        <v>4074</v>
      </c>
      <c r="AC446" s="173">
        <f t="shared" si="7730"/>
        <v>3688</v>
      </c>
      <c r="AE446" s="269" t="s">
        <v>13</v>
      </c>
      <c r="AF446" s="20">
        <f t="shared" ref="AF446:BG446" si="7785">SUM(AF443:AF445)</f>
        <v>1057</v>
      </c>
      <c r="AG446" s="21">
        <f t="shared" si="7785"/>
        <v>689</v>
      </c>
      <c r="AH446" s="20">
        <f t="shared" si="7785"/>
        <v>594</v>
      </c>
      <c r="AI446" s="21">
        <f t="shared" si="7785"/>
        <v>487</v>
      </c>
      <c r="AJ446" s="20">
        <f t="shared" si="7785"/>
        <v>851</v>
      </c>
      <c r="AK446" s="21">
        <f t="shared" si="7785"/>
        <v>495</v>
      </c>
      <c r="AL446" s="20">
        <f t="shared" si="7785"/>
        <v>1212</v>
      </c>
      <c r="AM446" s="21">
        <f t="shared" si="7785"/>
        <v>1013</v>
      </c>
      <c r="AN446" s="20">
        <f t="shared" si="7785"/>
        <v>170</v>
      </c>
      <c r="AO446" s="21">
        <f t="shared" si="7785"/>
        <v>316</v>
      </c>
      <c r="AP446" s="20">
        <f t="shared" si="7785"/>
        <v>354</v>
      </c>
      <c r="AQ446" s="21">
        <f t="shared" si="7785"/>
        <v>807</v>
      </c>
      <c r="AR446" s="20">
        <f t="shared" si="7785"/>
        <v>998</v>
      </c>
      <c r="AS446" s="21">
        <f t="shared" si="7785"/>
        <v>1449</v>
      </c>
      <c r="AT446" s="20">
        <f t="shared" si="7785"/>
        <v>725</v>
      </c>
      <c r="AU446" s="21">
        <f t="shared" si="7785"/>
        <v>567</v>
      </c>
      <c r="AV446" s="20">
        <f t="shared" si="7785"/>
        <v>901</v>
      </c>
      <c r="AW446" s="21">
        <f t="shared" si="7785"/>
        <v>570</v>
      </c>
      <c r="AX446" s="20">
        <f t="shared" si="7785"/>
        <v>123</v>
      </c>
      <c r="AY446" s="21">
        <f t="shared" si="7785"/>
        <v>300</v>
      </c>
      <c r="AZ446" s="20">
        <f t="shared" si="7785"/>
        <v>380</v>
      </c>
      <c r="BA446" s="21">
        <f t="shared" si="7785"/>
        <v>792</v>
      </c>
      <c r="BB446" s="20">
        <f t="shared" si="7785"/>
        <v>528</v>
      </c>
      <c r="BC446" s="21">
        <f t="shared" si="7785"/>
        <v>551</v>
      </c>
      <c r="BD446" s="20">
        <f t="shared" si="7785"/>
        <v>968</v>
      </c>
      <c r="BE446" s="21">
        <f t="shared" si="7785"/>
        <v>878</v>
      </c>
      <c r="BF446" s="174">
        <f t="shared" si="7785"/>
        <v>8861</v>
      </c>
      <c r="BG446" s="175">
        <f t="shared" si="7785"/>
        <v>8914</v>
      </c>
      <c r="BI446" s="137" t="s">
        <v>19</v>
      </c>
      <c r="BJ446" s="129">
        <f>B446/B467</f>
        <v>8.3415923356458546E-2</v>
      </c>
      <c r="BK446" s="130">
        <f t="shared" ref="BK446" si="7786">C446/C467</f>
        <v>2.089930335655478E-2</v>
      </c>
      <c r="BL446" s="131">
        <f t="shared" ref="BL446" si="7787">D446/D467</f>
        <v>6.2039660056657224E-2</v>
      </c>
      <c r="BM446" s="132">
        <f t="shared" ref="BM446" si="7788">E446/E467</f>
        <v>4.1139240506329111E-2</v>
      </c>
      <c r="BN446" s="129">
        <f t="shared" ref="BN446" si="7789">F446/F467</f>
        <v>7.6644225789746251E-2</v>
      </c>
      <c r="BO446" s="130">
        <f t="shared" ref="BO446" si="7790">G446/G467</f>
        <v>4.0248962655601662E-2</v>
      </c>
      <c r="BP446" s="131">
        <f t="shared" ref="BP446" si="7791">H446/H467</f>
        <v>7.133011716057891E-2</v>
      </c>
      <c r="BQ446" s="132">
        <f t="shared" ref="BQ446" si="7792">I446/I467</f>
        <v>4.8847815650504084E-2</v>
      </c>
      <c r="BR446" s="129">
        <f t="shared" ref="BR446" si="7793">J446/J467</f>
        <v>3.115814226925338E-2</v>
      </c>
      <c r="BS446" s="130">
        <f t="shared" ref="BS446" si="7794">K446/K467</f>
        <v>0.10319573901464714</v>
      </c>
      <c r="BT446" s="131">
        <f t="shared" ref="BT446" si="7795">L446/L467</f>
        <v>3.889585947302384E-2</v>
      </c>
      <c r="BU446" s="129">
        <f t="shared" ref="BU446" si="7796">M446/M467</f>
        <v>8.8250652741514363E-2</v>
      </c>
      <c r="BV446" s="133">
        <f t="shared" ref="BV446" si="7797">N446/N467</f>
        <v>5.8762619725601865E-2</v>
      </c>
      <c r="BW446" s="134">
        <f t="shared" ref="BW446" si="7798">O446/O467</f>
        <v>7.0656898050416E-2</v>
      </c>
      <c r="BX446" s="129">
        <f t="shared" ref="BX446" si="7799">P446/P467</f>
        <v>7.5276243093922654E-2</v>
      </c>
      <c r="BY446" s="130">
        <f t="shared" ref="BY446" si="7800">Q446/Q467</f>
        <v>6.8447412353923209E-2</v>
      </c>
      <c r="BZ446" s="131">
        <f t="shared" ref="BZ446" si="7801">R446/R467</f>
        <v>6.7391726548844441E-2</v>
      </c>
      <c r="CA446" s="132">
        <f t="shared" ref="CA446" si="7802">S446/S467</f>
        <v>4.6969696969696967E-2</v>
      </c>
      <c r="CB446" s="129">
        <f t="shared" ref="CB446" si="7803">T446/T467</f>
        <v>3.276003276003276E-2</v>
      </c>
      <c r="CC446" s="130">
        <f t="shared" ref="CC446" si="7804">U446/U467</f>
        <v>9.9181073703366693E-2</v>
      </c>
      <c r="CD446" s="131">
        <f t="shared" ref="CD446" si="7805">V446/V467</f>
        <v>4.5010183299389002E-2</v>
      </c>
      <c r="CE446" s="132">
        <f t="shared" ref="CE446" si="7806">W446/W467</f>
        <v>7.4439085762214308E-2</v>
      </c>
      <c r="CF446" s="129">
        <f t="shared" ref="CF446" si="7807">X446/X467</f>
        <v>6.8268705625341347E-2</v>
      </c>
      <c r="CG446" s="130">
        <f t="shared" ref="CG446" si="7808">Y446/Y467</f>
        <v>8.0391471513456839E-2</v>
      </c>
      <c r="CH446" s="131">
        <f t="shared" ref="CH446" si="7809">Z446/Z467</f>
        <v>6.2705798138869007E-2</v>
      </c>
      <c r="CI446" s="129">
        <f t="shared" ref="CI446" si="7810">AA446/AA467</f>
        <v>5.8628449603221604E-2</v>
      </c>
      <c r="CJ446" s="135">
        <f t="shared" ref="CJ446" si="7811">AB446/AB467</f>
        <v>6.3889847254022525E-2</v>
      </c>
      <c r="CK446" s="136">
        <f t="shared" ref="CK446" si="7812">AC446/AC467</f>
        <v>5.7981951388233817E-2</v>
      </c>
    </row>
    <row r="447" spans="1:89" ht="14" thickTop="1" x14ac:dyDescent="0.15">
      <c r="A447" s="146" t="s">
        <v>20</v>
      </c>
      <c r="B447" s="196">
        <v>537</v>
      </c>
      <c r="C447" s="197">
        <v>317</v>
      </c>
      <c r="D447" s="198">
        <v>297</v>
      </c>
      <c r="E447" s="199">
        <v>259</v>
      </c>
      <c r="F447" s="196">
        <v>422</v>
      </c>
      <c r="G447" s="200">
        <v>259</v>
      </c>
      <c r="H447" s="198">
        <v>585</v>
      </c>
      <c r="I447" s="199">
        <v>459</v>
      </c>
      <c r="J447" s="196">
        <v>82</v>
      </c>
      <c r="K447" s="200">
        <v>159</v>
      </c>
      <c r="L447" s="198">
        <v>186</v>
      </c>
      <c r="M447" s="196">
        <v>424</v>
      </c>
      <c r="N447" s="201">
        <v>526</v>
      </c>
      <c r="O447" s="202">
        <v>742</v>
      </c>
      <c r="P447" s="196">
        <v>350</v>
      </c>
      <c r="Q447" s="200">
        <v>298</v>
      </c>
      <c r="R447" s="198">
        <v>431</v>
      </c>
      <c r="S447" s="199">
        <v>307</v>
      </c>
      <c r="T447" s="196">
        <v>67</v>
      </c>
      <c r="U447" s="200">
        <v>190</v>
      </c>
      <c r="V447" s="198">
        <v>199</v>
      </c>
      <c r="W447" s="199">
        <v>351</v>
      </c>
      <c r="X447" s="196">
        <v>273</v>
      </c>
      <c r="Y447" s="200">
        <v>315</v>
      </c>
      <c r="Z447" s="198">
        <v>483</v>
      </c>
      <c r="AA447" s="196">
        <v>443</v>
      </c>
      <c r="AB447" s="172">
        <f t="shared" si="7729"/>
        <v>4438</v>
      </c>
      <c r="AC447" s="173">
        <f t="shared" si="7730"/>
        <v>4523</v>
      </c>
      <c r="BI447" s="146" t="s">
        <v>20</v>
      </c>
      <c r="BJ447" s="129">
        <f>B447/B467</f>
        <v>8.8701684836471756E-2</v>
      </c>
      <c r="BK447" s="130">
        <f t="shared" ref="BK447" si="7813">C447/C467</f>
        <v>5.018999366687777E-2</v>
      </c>
      <c r="BL447" s="131">
        <f t="shared" ref="BL447" si="7814">D447/D467</f>
        <v>8.4135977337110479E-2</v>
      </c>
      <c r="BM447" s="132">
        <f t="shared" ref="BM447" si="7815">E447/E467</f>
        <v>6.304771178188899E-2</v>
      </c>
      <c r="BN447" s="129">
        <f t="shared" ref="BN447" si="7816">F447/F467</f>
        <v>7.2846538926290352E-2</v>
      </c>
      <c r="BO447" s="130">
        <f t="shared" ref="BO447" si="7817">G447/G467</f>
        <v>5.37344398340249E-2</v>
      </c>
      <c r="BP447" s="131">
        <f t="shared" ref="BP447" si="7818">H447/H467</f>
        <v>6.7195037904893173E-2</v>
      </c>
      <c r="BQ447" s="132">
        <f t="shared" ref="BQ447" si="7819">I447/I467</f>
        <v>5.5088814210273646E-2</v>
      </c>
      <c r="BR447" s="129">
        <f t="shared" ref="BR447" si="7820">J447/J467</f>
        <v>4.8206937095825984E-2</v>
      </c>
      <c r="BS447" s="130">
        <f t="shared" ref="BS447" si="7821">K447/K467</f>
        <v>0.10585885486018642</v>
      </c>
      <c r="BT447" s="131">
        <f t="shared" ref="BT447" si="7822">L447/L467</f>
        <v>4.6675031367628607E-2</v>
      </c>
      <c r="BU447" s="129">
        <f t="shared" ref="BU447" si="7823">M447/M467</f>
        <v>0.11070496083550914</v>
      </c>
      <c r="BV447" s="133">
        <f t="shared" ref="BV447" si="7824">N447/N467</f>
        <v>6.8081801708516701E-2</v>
      </c>
      <c r="BW447" s="134">
        <f t="shared" ref="BW447" si="7825">O447/O467</f>
        <v>9.2139575313547745E-2</v>
      </c>
      <c r="BX447" s="129">
        <f t="shared" ref="BX447" si="7826">P447/P467</f>
        <v>8.0570902394106816E-2</v>
      </c>
      <c r="BY447" s="130">
        <f t="shared" ref="BY447" si="7827">Q447/Q467</f>
        <v>7.1070832339613643E-2</v>
      </c>
      <c r="BZ447" s="131">
        <f t="shared" ref="BZ447" si="7828">R447/R467</f>
        <v>8.3705573897844235E-2</v>
      </c>
      <c r="CA447" s="132">
        <f t="shared" ref="CA447" si="7829">S447/S467</f>
        <v>5.8143939393939394E-2</v>
      </c>
      <c r="CB447" s="129">
        <f t="shared" ref="CB447" si="7830">T447/T467</f>
        <v>5.4873054873054876E-2</v>
      </c>
      <c r="CC447" s="130">
        <f t="shared" ref="CC447" si="7831">U447/U467</f>
        <v>0.17288444040036396</v>
      </c>
      <c r="CD447" s="131">
        <f t="shared" ref="CD447" si="7832">V447/V467</f>
        <v>4.0529531568228104E-2</v>
      </c>
      <c r="CE447" s="132">
        <f t="shared" ref="CE447" si="7833">W447/W467</f>
        <v>7.3600335500104849E-2</v>
      </c>
      <c r="CF447" s="129">
        <f t="shared" ref="CF447" si="7834">X447/X467</f>
        <v>7.4549426542872749E-2</v>
      </c>
      <c r="CG447" s="130">
        <f t="shared" ref="CG447" si="7835">Y447/Y467</f>
        <v>0.11010136315973436</v>
      </c>
      <c r="CH447" s="131">
        <f t="shared" ref="CH447" si="7836">Z447/Z467</f>
        <v>6.9148174659985684E-2</v>
      </c>
      <c r="CI447" s="129">
        <f t="shared" ref="CI447" si="7837">AA447/AA467</f>
        <v>5.2469501362075094E-2</v>
      </c>
      <c r="CJ447" s="135">
        <f t="shared" ref="CJ447" si="7838">AB447/AB467</f>
        <v>6.9598218486340679E-2</v>
      </c>
      <c r="CK447" s="136">
        <f t="shared" ref="CK447" si="7839">AC447/AC467</f>
        <v>7.1109643744300857E-2</v>
      </c>
    </row>
    <row r="448" spans="1:89" ht="14" thickBot="1" x14ac:dyDescent="0.2">
      <c r="A448" s="137" t="s">
        <v>21</v>
      </c>
      <c r="B448" s="189">
        <v>520</v>
      </c>
      <c r="C448" s="190">
        <v>372</v>
      </c>
      <c r="D448" s="191">
        <v>297</v>
      </c>
      <c r="E448" s="192">
        <v>228</v>
      </c>
      <c r="F448" s="189">
        <v>429</v>
      </c>
      <c r="G448" s="193">
        <v>236</v>
      </c>
      <c r="H448" s="191">
        <v>627</v>
      </c>
      <c r="I448" s="192">
        <v>554</v>
      </c>
      <c r="J448" s="189">
        <v>88</v>
      </c>
      <c r="K448" s="193">
        <v>157</v>
      </c>
      <c r="L448" s="191">
        <v>168</v>
      </c>
      <c r="M448" s="189">
        <v>383</v>
      </c>
      <c r="N448" s="194">
        <v>472</v>
      </c>
      <c r="O448" s="195">
        <v>707</v>
      </c>
      <c r="P448" s="189">
        <v>375</v>
      </c>
      <c r="Q448" s="193">
        <v>269</v>
      </c>
      <c r="R448" s="191">
        <v>470</v>
      </c>
      <c r="S448" s="192">
        <v>263</v>
      </c>
      <c r="T448" s="189">
        <v>56</v>
      </c>
      <c r="U448" s="193">
        <v>110</v>
      </c>
      <c r="V448" s="191">
        <v>181</v>
      </c>
      <c r="W448" s="192">
        <v>441</v>
      </c>
      <c r="X448" s="189">
        <v>255</v>
      </c>
      <c r="Y448" s="193">
        <v>236</v>
      </c>
      <c r="Z448" s="191">
        <v>485</v>
      </c>
      <c r="AA448" s="189">
        <v>435</v>
      </c>
      <c r="AB448" s="172">
        <f t="shared" si="7729"/>
        <v>4423</v>
      </c>
      <c r="AC448" s="173">
        <f t="shared" si="7730"/>
        <v>4391</v>
      </c>
      <c r="AE448" s="272" t="s">
        <v>85</v>
      </c>
      <c r="BI448" s="137" t="s">
        <v>21</v>
      </c>
      <c r="BJ448" s="129">
        <f>B448/B467</f>
        <v>8.5893624050214737E-2</v>
      </c>
      <c r="BK448" s="130">
        <f t="shared" ref="BK448" si="7840">C448/C467</f>
        <v>5.889803673210893E-2</v>
      </c>
      <c r="BL448" s="131">
        <f t="shared" ref="BL448" si="7841">D448/D467</f>
        <v>8.4135977337110479E-2</v>
      </c>
      <c r="BM448" s="132">
        <f t="shared" ref="BM448" si="7842">E448/E467</f>
        <v>5.5501460564751706E-2</v>
      </c>
      <c r="BN448" s="129">
        <f t="shared" ref="BN448" si="7843">F448/F467</f>
        <v>7.405489383738996E-2</v>
      </c>
      <c r="BO448" s="130">
        <f t="shared" ref="BO448" si="7844">G448/G467</f>
        <v>4.8962655601659751E-2</v>
      </c>
      <c r="BP448" s="131">
        <f t="shared" ref="BP448" si="7845">H448/H467</f>
        <v>7.2019297036526528E-2</v>
      </c>
      <c r="BQ448" s="132">
        <f t="shared" ref="BQ448" si="7846">I448/I467</f>
        <v>6.6490638502160346E-2</v>
      </c>
      <c r="BR448" s="129">
        <f t="shared" ref="BR448" si="7847">J448/J467</f>
        <v>5.1734273956496178E-2</v>
      </c>
      <c r="BS448" s="130">
        <f t="shared" ref="BS448" si="7848">K448/K467</f>
        <v>0.10452729693741677</v>
      </c>
      <c r="BT448" s="131">
        <f t="shared" ref="BT448" si="7849">L448/L467</f>
        <v>4.215809284818068E-2</v>
      </c>
      <c r="BU448" s="129">
        <f t="shared" ref="BU448" si="7850">M448/M467</f>
        <v>0.1</v>
      </c>
      <c r="BV448" s="133">
        <f t="shared" ref="BV448" si="7851">N448/N467</f>
        <v>6.1092415221330569E-2</v>
      </c>
      <c r="BW448" s="134">
        <f t="shared" ref="BW448" si="7852">O448/O467</f>
        <v>8.7793368930833227E-2</v>
      </c>
      <c r="BX448" s="129">
        <f t="shared" ref="BX448" si="7853">P448/P467</f>
        <v>8.6325966850828731E-2</v>
      </c>
      <c r="BY448" s="130">
        <f t="shared" ref="BY448" si="7854">Q448/Q467</f>
        <v>6.4154543286429763E-2</v>
      </c>
      <c r="BZ448" s="131">
        <f t="shared" ref="BZ448" si="7855">R448/R467</f>
        <v>9.1279860167022719E-2</v>
      </c>
      <c r="CA448" s="132">
        <f t="shared" ref="CA448" si="7856">S448/S467</f>
        <v>4.9810606060606062E-2</v>
      </c>
      <c r="CB448" s="129">
        <f t="shared" ref="CB448" si="7857">T448/T467</f>
        <v>4.5864045864045862E-2</v>
      </c>
      <c r="CC448" s="130">
        <f t="shared" ref="CC448" si="7858">U448/U467</f>
        <v>0.10009099181073704</v>
      </c>
      <c r="CD448" s="131">
        <f t="shared" ref="CD448" si="7859">V448/V467</f>
        <v>3.6863543788187375E-2</v>
      </c>
      <c r="CE448" s="132">
        <f t="shared" ref="CE448" si="7860">W448/W467</f>
        <v>9.2472216397567628E-2</v>
      </c>
      <c r="CF448" s="129">
        <f t="shared" ref="CF448" si="7861">X448/X467</f>
        <v>6.9634079737848173E-2</v>
      </c>
      <c r="CG448" s="130">
        <f t="shared" ref="CG448" si="7862">Y448/Y467</f>
        <v>8.2488640335547009E-2</v>
      </c>
      <c r="CH448" s="131">
        <f t="shared" ref="CH448" si="7863">Z448/Z467</f>
        <v>6.9434502505368645E-2</v>
      </c>
      <c r="CI448" s="129">
        <f t="shared" ref="CI448" si="7864">AA448/AA467</f>
        <v>5.1521970863437169E-2</v>
      </c>
      <c r="CJ448" s="135">
        <f t="shared" ref="CJ448" si="7865">AB448/AB467</f>
        <v>6.9362983408085818E-2</v>
      </c>
      <c r="CK448" s="136">
        <f t="shared" ref="CK448" si="7866">AC448/AC467</f>
        <v>6.9034367826934562E-2</v>
      </c>
    </row>
    <row r="449" spans="1:89" ht="15" thickTop="1" thickBot="1" x14ac:dyDescent="0.2">
      <c r="A449" s="146" t="s">
        <v>22</v>
      </c>
      <c r="B449" s="196">
        <v>472</v>
      </c>
      <c r="C449" s="197">
        <v>471</v>
      </c>
      <c r="D449" s="198">
        <v>295</v>
      </c>
      <c r="E449" s="199">
        <v>193</v>
      </c>
      <c r="F449" s="196">
        <v>448</v>
      </c>
      <c r="G449" s="200">
        <v>223</v>
      </c>
      <c r="H449" s="198">
        <v>629</v>
      </c>
      <c r="I449" s="199">
        <v>521</v>
      </c>
      <c r="J449" s="196">
        <v>100</v>
      </c>
      <c r="K449" s="200">
        <v>164</v>
      </c>
      <c r="L449" s="198">
        <v>175</v>
      </c>
      <c r="M449" s="196">
        <v>438</v>
      </c>
      <c r="N449" s="201">
        <v>529</v>
      </c>
      <c r="O449" s="202">
        <v>755</v>
      </c>
      <c r="P449" s="196">
        <v>330</v>
      </c>
      <c r="Q449" s="200">
        <v>280</v>
      </c>
      <c r="R449" s="198">
        <v>464</v>
      </c>
      <c r="S449" s="199">
        <v>301</v>
      </c>
      <c r="T449" s="196">
        <v>63</v>
      </c>
      <c r="U449" s="200">
        <v>74</v>
      </c>
      <c r="V449" s="198">
        <v>224</v>
      </c>
      <c r="W449" s="199">
        <v>538</v>
      </c>
      <c r="X449" s="196">
        <v>204</v>
      </c>
      <c r="Y449" s="200">
        <v>216</v>
      </c>
      <c r="Z449" s="198">
        <v>441</v>
      </c>
      <c r="AA449" s="196">
        <v>429</v>
      </c>
      <c r="AB449" s="172">
        <f t="shared" si="7729"/>
        <v>4374</v>
      </c>
      <c r="AC449" s="173">
        <f t="shared" si="7730"/>
        <v>4603</v>
      </c>
      <c r="AE449" s="292" t="s">
        <v>0</v>
      </c>
      <c r="AF449" s="294" t="s">
        <v>1</v>
      </c>
      <c r="AG449" s="295"/>
      <c r="AH449" s="294" t="s">
        <v>2</v>
      </c>
      <c r="AI449" s="295"/>
      <c r="AJ449" s="294" t="s">
        <v>3</v>
      </c>
      <c r="AK449" s="295"/>
      <c r="AL449" s="294" t="s">
        <v>4</v>
      </c>
      <c r="AM449" s="295"/>
      <c r="AN449" s="294" t="s">
        <v>5</v>
      </c>
      <c r="AO449" s="295"/>
      <c r="AP449" s="294" t="s">
        <v>6</v>
      </c>
      <c r="AQ449" s="295"/>
      <c r="AR449" s="294" t="s">
        <v>7</v>
      </c>
      <c r="AS449" s="295"/>
      <c r="AT449" s="294" t="s">
        <v>8</v>
      </c>
      <c r="AU449" s="295"/>
      <c r="AV449" s="294" t="s">
        <v>9</v>
      </c>
      <c r="AW449" s="295"/>
      <c r="AX449" s="294" t="s">
        <v>10</v>
      </c>
      <c r="AY449" s="295"/>
      <c r="AZ449" s="294" t="s">
        <v>11</v>
      </c>
      <c r="BA449" s="295"/>
      <c r="BB449" s="294" t="s">
        <v>12</v>
      </c>
      <c r="BC449" s="295"/>
      <c r="BD449" s="297" t="s">
        <v>40</v>
      </c>
      <c r="BE449" s="298"/>
      <c r="BF449" s="299" t="s">
        <v>41</v>
      </c>
      <c r="BG449" s="300"/>
      <c r="BI449" s="146" t="s">
        <v>22</v>
      </c>
      <c r="BJ449" s="129">
        <f>B449/B467</f>
        <v>7.7964981830194915E-2</v>
      </c>
      <c r="BK449" s="130">
        <f t="shared" ref="BK449" si="7867">C449/C467</f>
        <v>7.4572514249525018E-2</v>
      </c>
      <c r="BL449" s="131">
        <f t="shared" ref="BL449" si="7868">D449/D467</f>
        <v>8.3569405099150146E-2</v>
      </c>
      <c r="BM449" s="132">
        <f t="shared" ref="BM449" si="7869">E449/E467</f>
        <v>4.6981499513145085E-2</v>
      </c>
      <c r="BN449" s="129">
        <f t="shared" ref="BN449" si="7870">F449/F467</f>
        <v>7.7334714310374586E-2</v>
      </c>
      <c r="BO449" s="130">
        <f t="shared" ref="BO449" si="7871">G449/G467</f>
        <v>4.6265560165975106E-2</v>
      </c>
      <c r="BP449" s="131">
        <f t="shared" ref="BP449" si="7872">H449/H467</f>
        <v>7.224902366184241E-2</v>
      </c>
      <c r="BQ449" s="132">
        <f t="shared" ref="BQ449" si="7873">I449/I467</f>
        <v>6.2530004800768119E-2</v>
      </c>
      <c r="BR449" s="129">
        <f t="shared" ref="BR449" si="7874">J449/J467</f>
        <v>5.8788947677836566E-2</v>
      </c>
      <c r="BS449" s="130">
        <f t="shared" ref="BS449" si="7875">K449/K467</f>
        <v>0.10918774966711052</v>
      </c>
      <c r="BT449" s="131">
        <f t="shared" ref="BT449" si="7876">L449/L467</f>
        <v>4.3914680050188205E-2</v>
      </c>
      <c r="BU449" s="129">
        <f t="shared" ref="BU449" si="7877">M449/M467</f>
        <v>0.11436031331592689</v>
      </c>
      <c r="BV449" s="133">
        <f t="shared" ref="BV449" si="7878">N449/N467</f>
        <v>6.8470100957804814E-2</v>
      </c>
      <c r="BW449" s="134">
        <f t="shared" ref="BW449" si="7879">O449/O467</f>
        <v>9.3753880541413134E-2</v>
      </c>
      <c r="BX449" s="129">
        <f t="shared" ref="BX449" si="7880">P449/P467</f>
        <v>7.5966850828729282E-2</v>
      </c>
      <c r="BY449" s="130">
        <f t="shared" ref="BY449" si="7881">Q449/Q467</f>
        <v>6.6777963272120197E-2</v>
      </c>
      <c r="BZ449" s="131">
        <f t="shared" ref="BZ449" si="7882">R449/R467</f>
        <v>9.0114585356379881E-2</v>
      </c>
      <c r="CA449" s="132">
        <f t="shared" ref="CA449" si="7883">S449/S467</f>
        <v>5.7007575757575757E-2</v>
      </c>
      <c r="CB449" s="129">
        <f t="shared" ref="CB449" si="7884">T449/T467</f>
        <v>5.1597051597051594E-2</v>
      </c>
      <c r="CC449" s="130">
        <f t="shared" ref="CC449" si="7885">U449/U467</f>
        <v>6.7333939945404916E-2</v>
      </c>
      <c r="CD449" s="131">
        <f t="shared" ref="CD449" si="7886">V449/V467</f>
        <v>4.5621181262729127E-2</v>
      </c>
      <c r="CE449" s="132">
        <f t="shared" ref="CE449" si="7887">W449/W467</f>
        <v>0.11281191025372195</v>
      </c>
      <c r="CF449" s="129">
        <f t="shared" ref="CF449" si="7888">X449/X467</f>
        <v>5.5707263790278537E-2</v>
      </c>
      <c r="CG449" s="130">
        <f t="shared" ref="CG449" si="7889">Y449/Y467</f>
        <v>7.5498077595246418E-2</v>
      </c>
      <c r="CH449" s="131">
        <f t="shared" ref="CH449" si="7890">Z449/Z467</f>
        <v>6.3135289906943448E-2</v>
      </c>
      <c r="CI449" s="129">
        <f t="shared" ref="CI449" si="7891">AA449/AA467</f>
        <v>5.0811322989458722E-2</v>
      </c>
      <c r="CJ449" s="135">
        <f t="shared" ref="CJ449" si="7892">AB449/AB467</f>
        <v>6.8594548819119902E-2</v>
      </c>
      <c r="CK449" s="136">
        <f t="shared" ref="CK449" si="7893">AC449/AC467</f>
        <v>7.236738672452285E-2</v>
      </c>
    </row>
    <row r="450" spans="1:89" ht="15" thickTop="1" thickBot="1" x14ac:dyDescent="0.2">
      <c r="A450" s="137" t="s">
        <v>23</v>
      </c>
      <c r="B450" s="189">
        <v>378</v>
      </c>
      <c r="C450" s="190">
        <v>359</v>
      </c>
      <c r="D450" s="191">
        <v>279</v>
      </c>
      <c r="E450" s="192">
        <v>213</v>
      </c>
      <c r="F450" s="189">
        <v>378</v>
      </c>
      <c r="G450" s="193">
        <v>196</v>
      </c>
      <c r="H450" s="191">
        <v>503</v>
      </c>
      <c r="I450" s="192">
        <v>452</v>
      </c>
      <c r="J450" s="189">
        <v>84</v>
      </c>
      <c r="K450" s="193">
        <v>126</v>
      </c>
      <c r="L450" s="191">
        <v>152</v>
      </c>
      <c r="M450" s="189">
        <v>298</v>
      </c>
      <c r="N450" s="194">
        <v>406</v>
      </c>
      <c r="O450" s="195">
        <v>570</v>
      </c>
      <c r="P450" s="189">
        <v>270</v>
      </c>
      <c r="Q450" s="193">
        <v>174</v>
      </c>
      <c r="R450" s="191">
        <v>403</v>
      </c>
      <c r="S450" s="192">
        <v>297</v>
      </c>
      <c r="T450" s="189">
        <v>79</v>
      </c>
      <c r="U450" s="193">
        <v>82</v>
      </c>
      <c r="V450" s="191">
        <v>228</v>
      </c>
      <c r="W450" s="192">
        <v>365</v>
      </c>
      <c r="X450" s="189">
        <v>184</v>
      </c>
      <c r="Y450" s="193">
        <v>153</v>
      </c>
      <c r="Z450" s="191">
        <v>415</v>
      </c>
      <c r="AA450" s="189">
        <v>451</v>
      </c>
      <c r="AB450" s="172">
        <f t="shared" si="7729"/>
        <v>3759</v>
      </c>
      <c r="AC450" s="173">
        <f t="shared" si="7730"/>
        <v>3736</v>
      </c>
      <c r="AE450" s="293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6.2438057482656094E-2</v>
      </c>
      <c r="BK450" s="130">
        <f t="shared" ref="BK450" si="7894">C450/C467</f>
        <v>5.6839772007599744E-2</v>
      </c>
      <c r="BL450" s="131">
        <f t="shared" ref="BL450" si="7895">D450/D467</f>
        <v>7.9036827195467424E-2</v>
      </c>
      <c r="BM450" s="132">
        <f t="shared" ref="BM450" si="7896">E450/E467</f>
        <v>5.1850048685491722E-2</v>
      </c>
      <c r="BN450" s="129">
        <f t="shared" ref="BN450" si="7897">F450/F467</f>
        <v>6.5251165199378555E-2</v>
      </c>
      <c r="BO450" s="130">
        <f t="shared" ref="BO450" si="7898">G450/G467</f>
        <v>4.0663900414937761E-2</v>
      </c>
      <c r="BP450" s="131">
        <f t="shared" ref="BP450" si="7899">H450/H467</f>
        <v>5.777624626694234E-2</v>
      </c>
      <c r="BQ450" s="132">
        <f t="shared" ref="BQ450" si="7900">I450/I467</f>
        <v>5.4248679788766199E-2</v>
      </c>
      <c r="BR450" s="129">
        <f t="shared" ref="BR450" si="7901">J450/J467</f>
        <v>4.9382716049382713E-2</v>
      </c>
      <c r="BS450" s="130">
        <f t="shared" ref="BS450" si="7902">K450/K467</f>
        <v>8.3888149134487347E-2</v>
      </c>
      <c r="BT450" s="131">
        <f t="shared" ref="BT450" si="7903">L450/L467</f>
        <v>3.8143036386449183E-2</v>
      </c>
      <c r="BU450" s="129">
        <f t="shared" ref="BU450" si="7904">M450/M467</f>
        <v>7.7806788511749353E-2</v>
      </c>
      <c r="BV450" s="133">
        <f t="shared" ref="BV450" si="7905">N450/N467</f>
        <v>5.2549831736991973E-2</v>
      </c>
      <c r="BW450" s="134">
        <f t="shared" ref="BW450" si="7906">O450/O467</f>
        <v>7.078107537563641E-2</v>
      </c>
      <c r="BX450" s="129">
        <f t="shared" ref="BX450" si="7907">P450/P467</f>
        <v>6.2154696132596686E-2</v>
      </c>
      <c r="BY450" s="130">
        <f t="shared" ref="BY450" si="7908">Q450/Q467</f>
        <v>4.1497734319103266E-2</v>
      </c>
      <c r="BZ450" s="131">
        <f t="shared" ref="BZ450" si="7909">R450/R467</f>
        <v>7.8267624781510975E-2</v>
      </c>
      <c r="CA450" s="132">
        <f t="shared" ref="CA450" si="7910">S450/S467</f>
        <v>5.6250000000000001E-2</v>
      </c>
      <c r="CB450" s="129">
        <f t="shared" ref="CB450" si="7911">T450/T467</f>
        <v>6.4701064701064695E-2</v>
      </c>
      <c r="CC450" s="130">
        <f t="shared" ref="CC450" si="7912">U450/U467</f>
        <v>7.4613284804367602E-2</v>
      </c>
      <c r="CD450" s="131">
        <f t="shared" ref="CD450" si="7913">V450/V467</f>
        <v>4.6435845213849289E-2</v>
      </c>
      <c r="CE450" s="132">
        <f t="shared" ref="CE450" si="7914">W450/W467</f>
        <v>7.6535961417487947E-2</v>
      </c>
      <c r="CF450" s="129">
        <f t="shared" ref="CF450" si="7915">X450/X467</f>
        <v>5.0245767340251227E-2</v>
      </c>
      <c r="CG450" s="130">
        <f t="shared" ref="CG450" si="7916">Y450/Y467</f>
        <v>5.3477804963299548E-2</v>
      </c>
      <c r="CH450" s="131">
        <f t="shared" ref="CH450" si="7917">Z450/Z467</f>
        <v>5.9413027916964928E-2</v>
      </c>
      <c r="CI450" s="129">
        <f t="shared" ref="CI450" si="7918">AA450/AA467</f>
        <v>5.3417031860713018E-2</v>
      </c>
      <c r="CJ450" s="135">
        <f t="shared" ref="CJ450" si="7919">AB450/AB467</f>
        <v>5.8949910610670266E-2</v>
      </c>
      <c r="CK450" s="136">
        <f t="shared" ref="CK450" si="7920">AC450/AC467</f>
        <v>5.8736597176367013E-2</v>
      </c>
    </row>
    <row r="451" spans="1:89" ht="14" thickTop="1" x14ac:dyDescent="0.15">
      <c r="A451" s="146" t="s">
        <v>24</v>
      </c>
      <c r="B451" s="203">
        <v>280</v>
      </c>
      <c r="C451" s="197">
        <v>294</v>
      </c>
      <c r="D451" s="198">
        <v>229</v>
      </c>
      <c r="E451" s="199">
        <v>200</v>
      </c>
      <c r="F451" s="196">
        <v>388</v>
      </c>
      <c r="G451" s="200">
        <v>201</v>
      </c>
      <c r="H451" s="198">
        <v>452</v>
      </c>
      <c r="I451" s="199">
        <v>521</v>
      </c>
      <c r="J451" s="196">
        <v>101</v>
      </c>
      <c r="K451" s="200">
        <v>124</v>
      </c>
      <c r="L451" s="198">
        <v>176</v>
      </c>
      <c r="M451" s="196">
        <v>271</v>
      </c>
      <c r="N451" s="201">
        <v>416</v>
      </c>
      <c r="O451" s="204">
        <v>477</v>
      </c>
      <c r="P451" s="196">
        <v>204</v>
      </c>
      <c r="Q451" s="200">
        <v>203</v>
      </c>
      <c r="R451" s="198">
        <v>352</v>
      </c>
      <c r="S451" s="199">
        <v>289</v>
      </c>
      <c r="T451" s="196">
        <v>57</v>
      </c>
      <c r="U451" s="200">
        <v>75</v>
      </c>
      <c r="V451" s="198">
        <v>226</v>
      </c>
      <c r="W451" s="205">
        <v>305</v>
      </c>
      <c r="X451" s="196">
        <v>175</v>
      </c>
      <c r="Y451" s="200">
        <v>136</v>
      </c>
      <c r="Z451" s="198">
        <v>415</v>
      </c>
      <c r="AA451" s="196">
        <v>479</v>
      </c>
      <c r="AB451" s="172">
        <f t="shared" si="7729"/>
        <v>3471</v>
      </c>
      <c r="AC451" s="173">
        <f t="shared" si="7730"/>
        <v>3575</v>
      </c>
      <c r="AE451" s="275" t="str">
        <f>$AE$17</f>
        <v>17:00 - 17:59</v>
      </c>
      <c r="AF451" s="126">
        <f t="shared" ref="AF451:AU452" si="7921">SUMIF($A$9:$A$32,$AE451,B$443:B$466)</f>
        <v>345</v>
      </c>
      <c r="AG451" s="186">
        <f t="shared" si="7921"/>
        <v>520</v>
      </c>
      <c r="AH451" s="127">
        <f t="shared" si="7921"/>
        <v>251</v>
      </c>
      <c r="AI451" s="180">
        <f t="shared" si="7921"/>
        <v>350</v>
      </c>
      <c r="AJ451" s="126">
        <f t="shared" si="7921"/>
        <v>376</v>
      </c>
      <c r="AK451" s="128">
        <f t="shared" si="7921"/>
        <v>487</v>
      </c>
      <c r="AL451" s="127">
        <f t="shared" si="7921"/>
        <v>689</v>
      </c>
      <c r="AM451" s="180">
        <f t="shared" si="7921"/>
        <v>739</v>
      </c>
      <c r="AN451" s="126">
        <f t="shared" si="7921"/>
        <v>177</v>
      </c>
      <c r="AO451" s="128">
        <f t="shared" si="7921"/>
        <v>55</v>
      </c>
      <c r="AP451" s="127">
        <f t="shared" si="7921"/>
        <v>390</v>
      </c>
      <c r="AQ451" s="126">
        <f t="shared" si="7921"/>
        <v>152</v>
      </c>
      <c r="AR451" s="179">
        <f t="shared" si="7921"/>
        <v>512</v>
      </c>
      <c r="AS451" s="181">
        <f t="shared" si="7921"/>
        <v>496</v>
      </c>
      <c r="AT451" s="126">
        <f t="shared" si="7921"/>
        <v>365</v>
      </c>
      <c r="AU451" s="128">
        <f t="shared" si="7921"/>
        <v>302</v>
      </c>
      <c r="AV451" s="127">
        <f t="shared" ref="AP451:BE452" si="7922">SUMIF($A$9:$A$32,$AE451,R$443:R$466)</f>
        <v>324</v>
      </c>
      <c r="AW451" s="180">
        <f t="shared" si="7922"/>
        <v>515</v>
      </c>
      <c r="AX451" s="126">
        <f t="shared" si="7922"/>
        <v>160</v>
      </c>
      <c r="AY451" s="128">
        <f t="shared" si="7922"/>
        <v>31</v>
      </c>
      <c r="AZ451" s="127">
        <f t="shared" si="7922"/>
        <v>422</v>
      </c>
      <c r="BA451" s="180">
        <f t="shared" si="7922"/>
        <v>254</v>
      </c>
      <c r="BB451" s="126">
        <f t="shared" si="7922"/>
        <v>405</v>
      </c>
      <c r="BC451" s="128">
        <f t="shared" si="7922"/>
        <v>183</v>
      </c>
      <c r="BD451" s="184">
        <f t="shared" si="7922"/>
        <v>581</v>
      </c>
      <c r="BE451" s="185">
        <f t="shared" si="7922"/>
        <v>738</v>
      </c>
      <c r="BF451" s="170">
        <f>AF451+AH451+AJ451+AL451+AN451+AP451+AR451+AT451+AV451+AX451+AZ451+BB451+BD451</f>
        <v>4997</v>
      </c>
      <c r="BG451" s="171">
        <f>AG451+AI451+AK451+AM451+AO451+AQ451+AS451+AU451+AW451+AY451+BA451+BC451+BE451</f>
        <v>4822</v>
      </c>
      <c r="BI451" s="146" t="s">
        <v>24</v>
      </c>
      <c r="BJ451" s="129">
        <f>B451/B467</f>
        <v>4.6250412950115623E-2</v>
      </c>
      <c r="BK451" s="130">
        <f t="shared" ref="BK451" si="7923">C451/C467</f>
        <v>4.6548448385053828E-2</v>
      </c>
      <c r="BL451" s="131">
        <f t="shared" ref="BL451" si="7924">D451/D467</f>
        <v>6.4872521246458925E-2</v>
      </c>
      <c r="BM451" s="132">
        <f t="shared" ref="BM451" si="7925">E451/E467</f>
        <v>4.8685491723466409E-2</v>
      </c>
      <c r="BN451" s="129">
        <f t="shared" ref="BN451" si="7926">F451/F467</f>
        <v>6.6977386500949421E-2</v>
      </c>
      <c r="BO451" s="130">
        <f t="shared" ref="BO451" si="7927">G451/G467</f>
        <v>4.1701244813278006E-2</v>
      </c>
      <c r="BP451" s="131">
        <f t="shared" ref="BP451" si="7928">H451/H467</f>
        <v>5.1918217321387551E-2</v>
      </c>
      <c r="BQ451" s="132">
        <f t="shared" ref="BQ451" si="7929">I451/I467</f>
        <v>6.2530004800768119E-2</v>
      </c>
      <c r="BR451" s="129">
        <f t="shared" ref="BR451" si="7930">J451/J467</f>
        <v>5.9376837154614934E-2</v>
      </c>
      <c r="BS451" s="130">
        <f t="shared" ref="BS451" si="7931">K451/K467</f>
        <v>8.2556591211717711E-2</v>
      </c>
      <c r="BT451" s="131">
        <f t="shared" ref="BT451" si="7932">L451/L467</f>
        <v>4.4165621079046424E-2</v>
      </c>
      <c r="BU451" s="129">
        <f t="shared" ref="BU451" si="7933">M451/M467</f>
        <v>7.0757180156657967E-2</v>
      </c>
      <c r="BV451" s="133">
        <f t="shared" ref="BV451" si="7934">N451/N467</f>
        <v>5.3844162567952367E-2</v>
      </c>
      <c r="BW451" s="134">
        <f t="shared" ref="BW451" si="7935">O451/O467</f>
        <v>5.9232584130137836E-2</v>
      </c>
      <c r="BX451" s="129">
        <f t="shared" ref="BX451" si="7936">P451/P467</f>
        <v>4.6961325966850827E-2</v>
      </c>
      <c r="BY451" s="130">
        <f t="shared" ref="BY451" si="7937">Q451/Q467</f>
        <v>4.8414023372287146E-2</v>
      </c>
      <c r="BZ451" s="131">
        <f t="shared" ref="BZ451" si="7938">R451/R467</f>
        <v>6.83627888910468E-2</v>
      </c>
      <c r="CA451" s="132">
        <f t="shared" ref="CA451" si="7939">S451/S467</f>
        <v>5.4734848484848483E-2</v>
      </c>
      <c r="CB451" s="129">
        <f t="shared" ref="CB451" si="7940">T451/T467</f>
        <v>4.6683046683046681E-2</v>
      </c>
      <c r="CC451" s="130">
        <f t="shared" ref="CC451" si="7941">U451/U467</f>
        <v>6.8243858052775247E-2</v>
      </c>
      <c r="CD451" s="131">
        <f t="shared" ref="CD451" si="7942">V451/V467</f>
        <v>4.6028513238289208E-2</v>
      </c>
      <c r="CE451" s="132">
        <f t="shared" ref="CE451" si="7943">W451/W467</f>
        <v>6.3954707485846085E-2</v>
      </c>
      <c r="CF451" s="129">
        <f t="shared" ref="CF451" si="7944">X451/X467</f>
        <v>4.7788093937738939E-2</v>
      </c>
      <c r="CG451" s="130">
        <f t="shared" ref="CG451" si="7945">Y451/Y467</f>
        <v>4.7535826634044043E-2</v>
      </c>
      <c r="CH451" s="131">
        <f t="shared" ref="CH451" si="7946">Z451/Z467</f>
        <v>5.9413027916964928E-2</v>
      </c>
      <c r="CI451" s="129">
        <f t="shared" ref="CI451" si="7947">AA451/AA467</f>
        <v>5.6733388605945755E-2</v>
      </c>
      <c r="CJ451" s="135">
        <f t="shared" ref="CJ451" si="7948">AB451/AB467</f>
        <v>5.4433397108176775E-2</v>
      </c>
      <c r="CK451" s="136">
        <f t="shared" ref="CK451" si="7949">AC451/AC467</f>
        <v>5.6205389428670254E-2</v>
      </c>
    </row>
    <row r="452" spans="1:89" x14ac:dyDescent="0.15">
      <c r="A452" s="137" t="s">
        <v>25</v>
      </c>
      <c r="B452" s="206">
        <v>306</v>
      </c>
      <c r="C452" s="190">
        <v>353</v>
      </c>
      <c r="D452" s="191">
        <v>189</v>
      </c>
      <c r="E452" s="192">
        <v>267</v>
      </c>
      <c r="F452" s="189">
        <v>356</v>
      </c>
      <c r="G452" s="193">
        <v>220</v>
      </c>
      <c r="H452" s="191">
        <v>413</v>
      </c>
      <c r="I452" s="192">
        <v>431</v>
      </c>
      <c r="J452" s="189">
        <v>113</v>
      </c>
      <c r="K452" s="190">
        <v>80</v>
      </c>
      <c r="L452" s="191">
        <v>193</v>
      </c>
      <c r="M452" s="189">
        <v>227</v>
      </c>
      <c r="N452" s="194">
        <v>394</v>
      </c>
      <c r="O452" s="207">
        <v>393</v>
      </c>
      <c r="P452" s="189">
        <v>200</v>
      </c>
      <c r="Q452" s="190">
        <v>205</v>
      </c>
      <c r="R452" s="191">
        <v>314</v>
      </c>
      <c r="S452" s="192">
        <v>305</v>
      </c>
      <c r="T452" s="198">
        <v>49</v>
      </c>
      <c r="U452" s="189">
        <v>61</v>
      </c>
      <c r="V452" s="191">
        <v>250</v>
      </c>
      <c r="W452" s="208">
        <v>283</v>
      </c>
      <c r="X452" s="189">
        <v>176</v>
      </c>
      <c r="Y452" s="193">
        <v>136</v>
      </c>
      <c r="Z452" s="191">
        <v>430</v>
      </c>
      <c r="AA452" s="189">
        <v>623</v>
      </c>
      <c r="AB452" s="172">
        <f t="shared" si="7729"/>
        <v>3383</v>
      </c>
      <c r="AC452" s="173">
        <f t="shared" si="7730"/>
        <v>3584</v>
      </c>
      <c r="AE452" s="277" t="str">
        <f>$AE$18</f>
        <v>18:00 - 18:59</v>
      </c>
      <c r="AF452" s="126">
        <f t="shared" si="7921"/>
        <v>418</v>
      </c>
      <c r="AG452" s="190">
        <f t="shared" si="7921"/>
        <v>579</v>
      </c>
      <c r="AH452" s="191">
        <f t="shared" si="7921"/>
        <v>221</v>
      </c>
      <c r="AI452" s="192">
        <f t="shared" si="7921"/>
        <v>301</v>
      </c>
      <c r="AJ452" s="278">
        <f t="shared" si="7921"/>
        <v>265</v>
      </c>
      <c r="AK452" s="193">
        <f t="shared" si="7921"/>
        <v>498</v>
      </c>
      <c r="AL452" s="191">
        <f t="shared" si="7921"/>
        <v>622</v>
      </c>
      <c r="AM452" s="192">
        <f t="shared" si="7921"/>
        <v>568</v>
      </c>
      <c r="AN452" s="278">
        <f t="shared" si="7921"/>
        <v>176</v>
      </c>
      <c r="AO452" s="193">
        <f t="shared" si="7921"/>
        <v>48</v>
      </c>
      <c r="AP452" s="191">
        <f t="shared" si="7922"/>
        <v>371</v>
      </c>
      <c r="AQ452" s="278">
        <f t="shared" si="7922"/>
        <v>120</v>
      </c>
      <c r="AR452" s="194">
        <f t="shared" si="7922"/>
        <v>573</v>
      </c>
      <c r="AS452" s="195">
        <f t="shared" si="7922"/>
        <v>534</v>
      </c>
      <c r="AT452" s="278">
        <f t="shared" si="7922"/>
        <v>314</v>
      </c>
      <c r="AU452" s="193">
        <f t="shared" si="7922"/>
        <v>403</v>
      </c>
      <c r="AV452" s="191">
        <f t="shared" si="7922"/>
        <v>291</v>
      </c>
      <c r="AW452" s="192">
        <f t="shared" si="7922"/>
        <v>481</v>
      </c>
      <c r="AX452" s="278">
        <f t="shared" si="7922"/>
        <v>138</v>
      </c>
      <c r="AY452" s="193">
        <f t="shared" si="7922"/>
        <v>28</v>
      </c>
      <c r="AZ452" s="191">
        <f t="shared" si="7922"/>
        <v>436</v>
      </c>
      <c r="BA452" s="192">
        <f t="shared" si="7922"/>
        <v>258</v>
      </c>
      <c r="BB452" s="278">
        <f t="shared" si="7922"/>
        <v>286</v>
      </c>
      <c r="BC452" s="193">
        <f t="shared" si="7922"/>
        <v>226</v>
      </c>
      <c r="BD452" s="191">
        <f t="shared" si="7922"/>
        <v>386</v>
      </c>
      <c r="BE452" s="278">
        <f t="shared" si="7922"/>
        <v>603</v>
      </c>
      <c r="BF452" s="172">
        <f>SUM(AF452,AH452,AJ452,AL452,AN452,AP452,AR452,AT452,AV452,AX452,AZ452,BB452,BD452)</f>
        <v>4497</v>
      </c>
      <c r="BG452" s="173">
        <f>SUM(AG452,AI452,AK452,AM452,AO452,AQ452,AS452,AU452,AW452,AY452,BA452,BC452,BE452)</f>
        <v>4647</v>
      </c>
      <c r="BI452" s="137" t="s">
        <v>25</v>
      </c>
      <c r="BJ452" s="129">
        <f>B452/B467</f>
        <v>5.0545094152626362E-2</v>
      </c>
      <c r="BK452" s="130">
        <f t="shared" ref="BK452" si="7950">C452/C467</f>
        <v>5.5889803673210892E-2</v>
      </c>
      <c r="BL452" s="131">
        <f t="shared" ref="BL452" si="7951">D452/D467</f>
        <v>5.3541076487252127E-2</v>
      </c>
      <c r="BM452" s="132">
        <f t="shared" ref="BM452" si="7952">E452/E467</f>
        <v>6.4995131450827651E-2</v>
      </c>
      <c r="BN452" s="129">
        <f t="shared" ref="BN452" si="7953">F452/F467</f>
        <v>6.1453478335922664E-2</v>
      </c>
      <c r="BO452" s="130">
        <f t="shared" ref="BO452" si="7954">G452/G467</f>
        <v>4.5643153526970952E-2</v>
      </c>
      <c r="BP452" s="131">
        <f t="shared" ref="BP452" si="7955">H452/H467</f>
        <v>4.7438548127728006E-2</v>
      </c>
      <c r="BQ452" s="132">
        <f t="shared" ref="BQ452" si="7956">I452/I467</f>
        <v>5.1728276524243881E-2</v>
      </c>
      <c r="BR452" s="129">
        <f t="shared" ref="BR452" si="7957">J452/J467</f>
        <v>6.6431510875955321E-2</v>
      </c>
      <c r="BS452" s="130">
        <f t="shared" ref="BS452" si="7958">K452/K467</f>
        <v>5.3262316910785618E-2</v>
      </c>
      <c r="BT452" s="131">
        <f t="shared" ref="BT452" si="7959">L452/L467</f>
        <v>4.8431618569636133E-2</v>
      </c>
      <c r="BU452" s="129">
        <f t="shared" ref="BU452" si="7960">M452/M467</f>
        <v>5.9268929503916448E-2</v>
      </c>
      <c r="BV452" s="133">
        <f t="shared" ref="BV452" si="7961">N452/N467</f>
        <v>5.0996634739839501E-2</v>
      </c>
      <c r="BW452" s="134">
        <f t="shared" ref="BW452" si="7962">O452/O467</f>
        <v>4.8801688811623001E-2</v>
      </c>
      <c r="BX452" s="129">
        <f t="shared" ref="BX452" si="7963">P452/P467</f>
        <v>4.6040515653775323E-2</v>
      </c>
      <c r="BY452" s="130">
        <f t="shared" ref="BY452" si="7964">Q452/Q467</f>
        <v>4.8891008824230864E-2</v>
      </c>
      <c r="BZ452" s="131">
        <f t="shared" ref="BZ452" si="7965">R452/R467</f>
        <v>6.0982715090308795E-2</v>
      </c>
      <c r="CA452" s="132">
        <f t="shared" ref="CA452" si="7966">S452/S467</f>
        <v>5.7765151515151512E-2</v>
      </c>
      <c r="CB452" s="129">
        <f t="shared" ref="CB452" si="7967">T452/T467</f>
        <v>4.013104013104013E-2</v>
      </c>
      <c r="CC452" s="130">
        <f t="shared" ref="CC452" si="7968">U452/U467</f>
        <v>5.5505004549590536E-2</v>
      </c>
      <c r="CD452" s="131">
        <f t="shared" ref="CD452" si="7969">V452/V467</f>
        <v>5.0916496945010187E-2</v>
      </c>
      <c r="CE452" s="132">
        <f t="shared" ref="CE452" si="7970">W452/W467</f>
        <v>5.9341581044244078E-2</v>
      </c>
      <c r="CF452" s="129">
        <f t="shared" ref="CF452" si="7971">X452/X467</f>
        <v>4.8061168760240303E-2</v>
      </c>
      <c r="CG452" s="130">
        <f t="shared" ref="CG452" si="7972">Y452/Y467</f>
        <v>4.7535826634044043E-2</v>
      </c>
      <c r="CH452" s="131">
        <f t="shared" ref="CH452" si="7973">Z452/Z467</f>
        <v>6.1560486757337149E-2</v>
      </c>
      <c r="CI452" s="129">
        <f t="shared" ref="CI452" si="7974">AA452/AA467</f>
        <v>7.3788937581428404E-2</v>
      </c>
      <c r="CJ452" s="135">
        <f t="shared" ref="CJ452" si="7975">AB452/AB467</f>
        <v>5.3053351315748204E-2</v>
      </c>
      <c r="CK452" s="136">
        <f t="shared" ref="CK452" si="7976">AC452/AC467</f>
        <v>5.6346885513945226E-2</v>
      </c>
    </row>
    <row r="453" spans="1:89" ht="14" thickBot="1" x14ac:dyDescent="0.2">
      <c r="A453" s="146" t="s">
        <v>26</v>
      </c>
      <c r="B453" s="203">
        <v>277</v>
      </c>
      <c r="C453" s="197">
        <v>372</v>
      </c>
      <c r="D453" s="198">
        <v>155</v>
      </c>
      <c r="E453" s="199">
        <v>199</v>
      </c>
      <c r="F453" s="196">
        <v>357</v>
      </c>
      <c r="G453" s="200">
        <v>174</v>
      </c>
      <c r="H453" s="198">
        <v>444</v>
      </c>
      <c r="I453" s="199">
        <v>458</v>
      </c>
      <c r="J453" s="196">
        <v>122</v>
      </c>
      <c r="K453" s="197">
        <v>90</v>
      </c>
      <c r="L453" s="198">
        <v>178</v>
      </c>
      <c r="M453" s="196">
        <v>206</v>
      </c>
      <c r="N453" s="201">
        <v>415</v>
      </c>
      <c r="O453" s="204">
        <v>378</v>
      </c>
      <c r="P453" s="196">
        <v>218</v>
      </c>
      <c r="Q453" s="197">
        <v>187</v>
      </c>
      <c r="R453" s="198">
        <v>311</v>
      </c>
      <c r="S453" s="199">
        <v>265</v>
      </c>
      <c r="T453" s="196">
        <v>48</v>
      </c>
      <c r="U453" s="200">
        <v>52</v>
      </c>
      <c r="V453" s="198">
        <v>226</v>
      </c>
      <c r="W453" s="205">
        <v>238</v>
      </c>
      <c r="X453" s="196">
        <v>163</v>
      </c>
      <c r="Y453" s="200">
        <v>120</v>
      </c>
      <c r="Z453" s="198">
        <v>406</v>
      </c>
      <c r="AA453" s="196">
        <v>459</v>
      </c>
      <c r="AB453" s="172">
        <f t="shared" si="7729"/>
        <v>3320</v>
      </c>
      <c r="AC453" s="173">
        <f t="shared" si="7730"/>
        <v>3198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4.5754872811364387E-2</v>
      </c>
      <c r="BK453" s="130">
        <f t="shared" ref="BK453" si="7977">C453/C467</f>
        <v>5.889803673210893E-2</v>
      </c>
      <c r="BL453" s="131">
        <f t="shared" ref="BL453" si="7978">D453/D467</f>
        <v>4.3909348441926344E-2</v>
      </c>
      <c r="BM453" s="132">
        <f t="shared" ref="BM453" si="7979">E453/E467</f>
        <v>4.8442064264849073E-2</v>
      </c>
      <c r="BN453" s="129">
        <f t="shared" ref="BN453" si="7980">F453/F467</f>
        <v>6.1626100466079754E-2</v>
      </c>
      <c r="BO453" s="130">
        <f t="shared" ref="BO453" si="7981">G453/G467</f>
        <v>3.6099585062240661E-2</v>
      </c>
      <c r="BP453" s="131">
        <f t="shared" ref="BP453" si="7982">H453/H467</f>
        <v>5.0999310820124051E-2</v>
      </c>
      <c r="BQ453" s="132">
        <f t="shared" ref="BQ453" si="7983">I453/I467</f>
        <v>5.496879500720115E-2</v>
      </c>
      <c r="BR453" s="129">
        <f t="shared" ref="BR453" si="7984">J453/J467</f>
        <v>7.1722516166960612E-2</v>
      </c>
      <c r="BS453" s="130">
        <f t="shared" ref="BS453" si="7985">K453/K467</f>
        <v>5.9920106524633823E-2</v>
      </c>
      <c r="BT453" s="131">
        <f t="shared" ref="BT453" si="7986">L453/L467</f>
        <v>4.4667503136762862E-2</v>
      </c>
      <c r="BU453" s="129">
        <f t="shared" ref="BU453" si="7987">M453/M467</f>
        <v>5.3785900783289819E-2</v>
      </c>
      <c r="BV453" s="133">
        <f t="shared" ref="BV453" si="7988">N453/N467</f>
        <v>5.3714729484856331E-2</v>
      </c>
      <c r="BW453" s="134">
        <f t="shared" ref="BW453" si="7989">O453/O467</f>
        <v>4.6939028933316779E-2</v>
      </c>
      <c r="BX453" s="129">
        <f t="shared" ref="BX453" si="7990">P453/P467</f>
        <v>5.0184162062615098E-2</v>
      </c>
      <c r="BY453" s="130">
        <f t="shared" ref="BY453" si="7991">Q453/Q467</f>
        <v>4.4598139756737418E-2</v>
      </c>
      <c r="BZ453" s="131">
        <f t="shared" ref="BZ453" si="7992">R453/R467</f>
        <v>6.0400077684987376E-2</v>
      </c>
      <c r="CA453" s="132">
        <f t="shared" ref="CA453" si="7993">S453/S467</f>
        <v>5.0189393939393936E-2</v>
      </c>
      <c r="CB453" s="129">
        <f t="shared" ref="CB453" si="7994">T453/T467</f>
        <v>3.9312039312039311E-2</v>
      </c>
      <c r="CC453" s="130">
        <f t="shared" ref="CC453" si="7995">U453/U467</f>
        <v>4.7315741583257506E-2</v>
      </c>
      <c r="CD453" s="131">
        <f t="shared" ref="CD453" si="7996">V453/V467</f>
        <v>4.6028513238289208E-2</v>
      </c>
      <c r="CE453" s="132">
        <f t="shared" ref="CE453" si="7997">W453/W467</f>
        <v>4.9905640595512689E-2</v>
      </c>
      <c r="CF453" s="129">
        <f t="shared" ref="CF453" si="7998">X453/X467</f>
        <v>4.4511196067722553E-2</v>
      </c>
      <c r="CG453" s="130">
        <f t="shared" ref="CG453" si="7999">Y453/Y467</f>
        <v>4.1943376441803563E-2</v>
      </c>
      <c r="CH453" s="131">
        <f t="shared" ref="CH453" si="8000">Z453/Z467</f>
        <v>5.812455261274159E-2</v>
      </c>
      <c r="CI453" s="129">
        <f t="shared" ref="CI453" si="8001">AA453/AA467</f>
        <v>5.4364562359350943E-2</v>
      </c>
      <c r="CJ453" s="135">
        <f t="shared" ref="CJ453" si="8002">AB453/AB467</f>
        <v>5.2065363987077756E-2</v>
      </c>
      <c r="CK453" s="136">
        <f t="shared" ref="CK453" si="8003">AC453/AC467</f>
        <v>5.0278275634374113E-2</v>
      </c>
    </row>
    <row r="454" spans="1:89" ht="15" thickTop="1" thickBot="1" x14ac:dyDescent="0.2">
      <c r="A454" s="137" t="s">
        <v>27</v>
      </c>
      <c r="B454" s="206">
        <v>284</v>
      </c>
      <c r="C454" s="190">
        <v>384</v>
      </c>
      <c r="D454" s="191">
        <v>163</v>
      </c>
      <c r="E454" s="192">
        <v>287</v>
      </c>
      <c r="F454" s="189">
        <v>295</v>
      </c>
      <c r="G454" s="193">
        <v>233</v>
      </c>
      <c r="H454" s="191">
        <v>468</v>
      </c>
      <c r="I454" s="192">
        <v>433</v>
      </c>
      <c r="J454" s="189">
        <v>101</v>
      </c>
      <c r="K454" s="190">
        <v>69</v>
      </c>
      <c r="L454" s="191">
        <v>248</v>
      </c>
      <c r="M454" s="189">
        <v>198</v>
      </c>
      <c r="N454" s="194">
        <v>474</v>
      </c>
      <c r="O454" s="207">
        <v>419</v>
      </c>
      <c r="P454" s="189">
        <v>221</v>
      </c>
      <c r="Q454" s="190">
        <v>158</v>
      </c>
      <c r="R454" s="191">
        <v>277</v>
      </c>
      <c r="S454" s="192">
        <v>257</v>
      </c>
      <c r="T454" s="189">
        <v>62</v>
      </c>
      <c r="U454" s="193">
        <v>47</v>
      </c>
      <c r="V454" s="191">
        <v>346</v>
      </c>
      <c r="W454" s="208">
        <v>259</v>
      </c>
      <c r="X454" s="189">
        <v>193</v>
      </c>
      <c r="Y454" s="193">
        <v>107</v>
      </c>
      <c r="Z454" s="191">
        <v>451</v>
      </c>
      <c r="AA454" s="189">
        <v>519</v>
      </c>
      <c r="AB454" s="172">
        <f t="shared" si="7729"/>
        <v>3583</v>
      </c>
      <c r="AC454" s="173">
        <f t="shared" si="7730"/>
        <v>3370</v>
      </c>
      <c r="AE454" s="269" t="s">
        <v>13</v>
      </c>
      <c r="AF454" s="20">
        <f t="shared" ref="AF454:BG454" si="8004">SUM(AF451:AF453)</f>
        <v>763</v>
      </c>
      <c r="AG454" s="21">
        <f t="shared" si="8004"/>
        <v>1099</v>
      </c>
      <c r="AH454" s="20">
        <f t="shared" si="8004"/>
        <v>472</v>
      </c>
      <c r="AI454" s="21">
        <f t="shared" si="8004"/>
        <v>651</v>
      </c>
      <c r="AJ454" s="20">
        <f t="shared" si="8004"/>
        <v>641</v>
      </c>
      <c r="AK454" s="21">
        <f t="shared" si="8004"/>
        <v>985</v>
      </c>
      <c r="AL454" s="20">
        <f t="shared" si="8004"/>
        <v>1311</v>
      </c>
      <c r="AM454" s="21">
        <f t="shared" si="8004"/>
        <v>1307</v>
      </c>
      <c r="AN454" s="20">
        <f t="shared" si="8004"/>
        <v>353</v>
      </c>
      <c r="AO454" s="21">
        <f t="shared" si="8004"/>
        <v>103</v>
      </c>
      <c r="AP454" s="20">
        <f t="shared" si="8004"/>
        <v>761</v>
      </c>
      <c r="AQ454" s="21">
        <f t="shared" si="8004"/>
        <v>272</v>
      </c>
      <c r="AR454" s="20">
        <f t="shared" si="8004"/>
        <v>1085</v>
      </c>
      <c r="AS454" s="21">
        <f t="shared" si="8004"/>
        <v>1030</v>
      </c>
      <c r="AT454" s="20">
        <f t="shared" si="8004"/>
        <v>679</v>
      </c>
      <c r="AU454" s="21">
        <f t="shared" si="8004"/>
        <v>705</v>
      </c>
      <c r="AV454" s="20">
        <f t="shared" si="8004"/>
        <v>615</v>
      </c>
      <c r="AW454" s="21">
        <f t="shared" si="8004"/>
        <v>996</v>
      </c>
      <c r="AX454" s="20">
        <f t="shared" si="8004"/>
        <v>298</v>
      </c>
      <c r="AY454" s="21">
        <f t="shared" si="8004"/>
        <v>59</v>
      </c>
      <c r="AZ454" s="20">
        <f t="shared" si="8004"/>
        <v>858</v>
      </c>
      <c r="BA454" s="21">
        <f t="shared" si="8004"/>
        <v>512</v>
      </c>
      <c r="BB454" s="20">
        <f t="shared" si="8004"/>
        <v>691</v>
      </c>
      <c r="BC454" s="21">
        <f t="shared" si="8004"/>
        <v>409</v>
      </c>
      <c r="BD454" s="20">
        <f t="shared" si="8004"/>
        <v>967</v>
      </c>
      <c r="BE454" s="21">
        <f t="shared" si="8004"/>
        <v>1341</v>
      </c>
      <c r="BF454" s="174">
        <f t="shared" si="8004"/>
        <v>9494</v>
      </c>
      <c r="BG454" s="175">
        <f t="shared" si="8004"/>
        <v>9469</v>
      </c>
      <c r="BI454" s="137" t="s">
        <v>27</v>
      </c>
      <c r="BJ454" s="129">
        <f>B454/B467</f>
        <v>4.6911133135117279E-2</v>
      </c>
      <c r="BK454" s="130">
        <f t="shared" ref="BK454" si="8005">C454/C467</f>
        <v>6.0797973400886635E-2</v>
      </c>
      <c r="BL454" s="131">
        <f t="shared" ref="BL454" si="8006">D454/D467</f>
        <v>4.6175637393767704E-2</v>
      </c>
      <c r="BM454" s="132">
        <f t="shared" ref="BM454" si="8007">E454/E467</f>
        <v>6.9863680623174287E-2</v>
      </c>
      <c r="BN454" s="129">
        <f t="shared" ref="BN454" si="8008">F454/F467</f>
        <v>5.0923528396340408E-2</v>
      </c>
      <c r="BO454" s="130">
        <f t="shared" ref="BO454" si="8009">G454/G467</f>
        <v>4.8340248962655603E-2</v>
      </c>
      <c r="BP454" s="131">
        <f t="shared" ref="BP454" si="8010">H454/H467</f>
        <v>5.3756030323914544E-2</v>
      </c>
      <c r="BQ454" s="132">
        <f t="shared" ref="BQ454" si="8011">I454/I467</f>
        <v>5.1968314930388865E-2</v>
      </c>
      <c r="BR454" s="129">
        <f t="shared" ref="BR454" si="8012">J454/J467</f>
        <v>5.9376837154614934E-2</v>
      </c>
      <c r="BS454" s="130">
        <f t="shared" ref="BS454" si="8013">K454/K467</f>
        <v>4.5938748335552594E-2</v>
      </c>
      <c r="BT454" s="131">
        <f t="shared" ref="BT454" si="8014">L454/L467</f>
        <v>6.223337515683814E-2</v>
      </c>
      <c r="BU454" s="129">
        <f t="shared" ref="BU454" si="8015">M454/M467</f>
        <v>5.1697127937336815E-2</v>
      </c>
      <c r="BV454" s="133">
        <f t="shared" ref="BV454" si="8016">N454/N467</f>
        <v>6.1351281387522653E-2</v>
      </c>
      <c r="BW454" s="134">
        <f t="shared" ref="BW454" si="8017">O454/O467</f>
        <v>5.203029926735378E-2</v>
      </c>
      <c r="BX454" s="129">
        <f t="shared" ref="BX454" si="8018">P454/P467</f>
        <v>5.0874769797421733E-2</v>
      </c>
      <c r="BY454" s="130">
        <f t="shared" ref="BY454" si="8019">Q454/Q467</f>
        <v>3.7681850703553545E-2</v>
      </c>
      <c r="BZ454" s="131">
        <f t="shared" ref="BZ454" si="8020">R454/R467</f>
        <v>5.3796853758011264E-2</v>
      </c>
      <c r="CA454" s="132">
        <f t="shared" ref="CA454" si="8021">S454/S467</f>
        <v>4.8674242424242425E-2</v>
      </c>
      <c r="CB454" s="129">
        <f t="shared" ref="CB454" si="8022">T454/T467</f>
        <v>5.0778050778050775E-2</v>
      </c>
      <c r="CC454" s="130">
        <f t="shared" ref="CC454" si="8023">U454/U467</f>
        <v>4.2766151046405826E-2</v>
      </c>
      <c r="CD454" s="131">
        <f t="shared" ref="CD454" si="8024">V454/V467</f>
        <v>7.0468431771894088E-2</v>
      </c>
      <c r="CE454" s="132">
        <f t="shared" ref="CE454" si="8025">W454/W467</f>
        <v>5.4309079471587335E-2</v>
      </c>
      <c r="CF454" s="129">
        <f t="shared" ref="CF454" si="8026">X454/X467</f>
        <v>5.2703440742763515E-2</v>
      </c>
      <c r="CG454" s="130">
        <f t="shared" ref="CG454" si="8027">Y454/Y467</f>
        <v>3.7399510660608176E-2</v>
      </c>
      <c r="CH454" s="131">
        <f t="shared" ref="CH454" si="8028">Z454/Z467</f>
        <v>6.4566929133858267E-2</v>
      </c>
      <c r="CI454" s="129">
        <f t="shared" ref="CI454" si="8029">AA454/AA467</f>
        <v>6.1471041099135378E-2</v>
      </c>
      <c r="CJ454" s="135">
        <f t="shared" ref="CJ454" si="8030">AB454/AB467</f>
        <v>5.6189819025813131E-2</v>
      </c>
      <c r="CK454" s="136">
        <f t="shared" ref="CK454" si="8031">AC454/AC467</f>
        <v>5.2982423041851398E-2</v>
      </c>
    </row>
    <row r="455" spans="1:89" ht="14" thickTop="1" x14ac:dyDescent="0.15">
      <c r="A455" s="146" t="s">
        <v>28</v>
      </c>
      <c r="B455" s="203">
        <v>272</v>
      </c>
      <c r="C455" s="197">
        <v>476</v>
      </c>
      <c r="D455" s="198">
        <v>183</v>
      </c>
      <c r="E455" s="199">
        <v>334</v>
      </c>
      <c r="F455" s="196">
        <v>305</v>
      </c>
      <c r="G455" s="200">
        <v>290</v>
      </c>
      <c r="H455" s="198">
        <v>515</v>
      </c>
      <c r="I455" s="199">
        <v>616</v>
      </c>
      <c r="J455" s="196">
        <v>134</v>
      </c>
      <c r="K455" s="197">
        <v>60</v>
      </c>
      <c r="L455" s="198">
        <v>362</v>
      </c>
      <c r="M455" s="196">
        <v>140</v>
      </c>
      <c r="N455" s="201">
        <v>572</v>
      </c>
      <c r="O455" s="204">
        <v>380</v>
      </c>
      <c r="P455" s="196">
        <v>251</v>
      </c>
      <c r="Q455" s="197">
        <v>245</v>
      </c>
      <c r="R455" s="198">
        <v>250</v>
      </c>
      <c r="S455" s="199">
        <v>334</v>
      </c>
      <c r="T455" s="196">
        <v>119</v>
      </c>
      <c r="U455" s="200">
        <v>36</v>
      </c>
      <c r="V455" s="198">
        <v>402</v>
      </c>
      <c r="W455" s="205">
        <v>238</v>
      </c>
      <c r="X455" s="196">
        <v>206</v>
      </c>
      <c r="Y455" s="200">
        <v>111</v>
      </c>
      <c r="Z455" s="198">
        <v>453</v>
      </c>
      <c r="AA455" s="196">
        <v>536</v>
      </c>
      <c r="AB455" s="172">
        <f t="shared" si="7729"/>
        <v>4024</v>
      </c>
      <c r="AC455" s="173">
        <f t="shared" si="7730"/>
        <v>3796</v>
      </c>
      <c r="BI455" s="146" t="s">
        <v>28</v>
      </c>
      <c r="BJ455" s="129">
        <f>B455/B467</f>
        <v>4.4928972580112324E-2</v>
      </c>
      <c r="BK455" s="130">
        <f t="shared" ref="BK455" si="8032">C455/C467</f>
        <v>7.5364154528182389E-2</v>
      </c>
      <c r="BL455" s="131">
        <f t="shared" ref="BL455" si="8033">D455/D467</f>
        <v>5.1841359773371107E-2</v>
      </c>
      <c r="BM455" s="132">
        <f t="shared" ref="BM455" si="8034">E455/E467</f>
        <v>8.1304771178188906E-2</v>
      </c>
      <c r="BN455" s="129">
        <f t="shared" ref="BN455" si="8035">F455/F467</f>
        <v>5.2649749697911273E-2</v>
      </c>
      <c r="BO455" s="130">
        <f t="shared" ref="BO455" si="8036">G455/G467</f>
        <v>6.0165975103734441E-2</v>
      </c>
      <c r="BP455" s="131">
        <f t="shared" ref="BP455" si="8037">H455/H467</f>
        <v>5.9154606018837583E-2</v>
      </c>
      <c r="BQ455" s="132">
        <f t="shared" ref="BQ455" si="8038">I455/I467</f>
        <v>7.3931829092654819E-2</v>
      </c>
      <c r="BR455" s="129">
        <f t="shared" ref="BR455" si="8039">J455/J467</f>
        <v>7.8777189888301E-2</v>
      </c>
      <c r="BS455" s="130">
        <f t="shared" ref="BS455" si="8040">K455/K467</f>
        <v>3.9946737683089213E-2</v>
      </c>
      <c r="BT455" s="131">
        <f t="shared" ref="BT455" si="8041">L455/L467</f>
        <v>9.0840652446675038E-2</v>
      </c>
      <c r="BU455" s="129">
        <f t="shared" ref="BU455" si="8042">M455/M467</f>
        <v>3.6553524804177548E-2</v>
      </c>
      <c r="BV455" s="133">
        <f t="shared" ref="BV455" si="8043">N455/N467</f>
        <v>7.4035723530934502E-2</v>
      </c>
      <c r="BW455" s="134">
        <f t="shared" ref="BW455" si="8044">O455/O467</f>
        <v>4.7187383583757604E-2</v>
      </c>
      <c r="BX455" s="129">
        <f t="shared" ref="BX455" si="8045">P455/P467</f>
        <v>5.7780847145488028E-2</v>
      </c>
      <c r="BY455" s="130">
        <f t="shared" ref="BY455" si="8046">Q455/Q467</f>
        <v>5.8430717863105178E-2</v>
      </c>
      <c r="BZ455" s="131">
        <f t="shared" ref="BZ455" si="8047">R455/R467</f>
        <v>4.855311711011847E-2</v>
      </c>
      <c r="CA455" s="132">
        <f t="shared" ref="CA455" si="8048">S455/S467</f>
        <v>6.3257575757575762E-2</v>
      </c>
      <c r="CB455" s="129">
        <f t="shared" ref="CB455" si="8049">T455/T467</f>
        <v>9.7461097461097462E-2</v>
      </c>
      <c r="CC455" s="130">
        <f t="shared" ref="CC455" si="8050">U455/U467</f>
        <v>3.2757051865332121E-2</v>
      </c>
      <c r="CD455" s="131">
        <f t="shared" ref="CD455" si="8051">V455/V467</f>
        <v>8.187372708757637E-2</v>
      </c>
      <c r="CE455" s="132">
        <f t="shared" ref="CE455" si="8052">W455/W467</f>
        <v>4.9905640595512689E-2</v>
      </c>
      <c r="CF455" s="129">
        <f t="shared" ref="CF455" si="8053">X455/X467</f>
        <v>5.6253413435281265E-2</v>
      </c>
      <c r="CG455" s="130">
        <f t="shared" ref="CG455" si="8054">Y455/Y467</f>
        <v>3.8797623208668301E-2</v>
      </c>
      <c r="CH455" s="131">
        <f t="shared" ref="CH455" si="8055">Z455/Z467</f>
        <v>6.4853256979241228E-2</v>
      </c>
      <c r="CI455" s="129">
        <f t="shared" ref="CI455" si="8056">AA455/AA467</f>
        <v>6.3484543408740962E-2</v>
      </c>
      <c r="CJ455" s="135">
        <f t="shared" ref="CJ455" si="8057">AB455/AB467</f>
        <v>6.3105730326506293E-2</v>
      </c>
      <c r="CK455" s="136">
        <f t="shared" ref="CK455" si="8058">AC455/AC467</f>
        <v>5.9679904411533501E-2</v>
      </c>
    </row>
    <row r="456" spans="1:89" x14ac:dyDescent="0.15">
      <c r="A456" s="137" t="s">
        <v>29</v>
      </c>
      <c r="B456" s="206">
        <v>288</v>
      </c>
      <c r="C456" s="190">
        <v>565</v>
      </c>
      <c r="D456" s="191">
        <v>203</v>
      </c>
      <c r="E456" s="192">
        <v>327</v>
      </c>
      <c r="F456" s="189">
        <v>340</v>
      </c>
      <c r="G456" s="193">
        <v>408</v>
      </c>
      <c r="H456" s="191">
        <v>597</v>
      </c>
      <c r="I456" s="192">
        <v>563</v>
      </c>
      <c r="J456" s="189">
        <v>179</v>
      </c>
      <c r="K456" s="190">
        <v>48</v>
      </c>
      <c r="L456" s="191">
        <v>415</v>
      </c>
      <c r="M456" s="189">
        <v>137</v>
      </c>
      <c r="N456" s="194">
        <v>557</v>
      </c>
      <c r="O456" s="207">
        <v>370</v>
      </c>
      <c r="P456" s="189">
        <v>306</v>
      </c>
      <c r="Q456" s="190">
        <v>227</v>
      </c>
      <c r="R456" s="191">
        <v>284</v>
      </c>
      <c r="S456" s="192">
        <v>358</v>
      </c>
      <c r="T456" s="189">
        <v>157</v>
      </c>
      <c r="U456" s="193">
        <v>33</v>
      </c>
      <c r="V456" s="191">
        <v>452</v>
      </c>
      <c r="W456" s="208">
        <v>265</v>
      </c>
      <c r="X456" s="189">
        <v>284</v>
      </c>
      <c r="Y456" s="193">
        <v>121</v>
      </c>
      <c r="Z456" s="191">
        <v>565</v>
      </c>
      <c r="AA456" s="189">
        <v>497</v>
      </c>
      <c r="AB456" s="172">
        <f t="shared" si="7729"/>
        <v>4627</v>
      </c>
      <c r="AC456" s="173">
        <f t="shared" si="7730"/>
        <v>3919</v>
      </c>
      <c r="BI456" s="137" t="s">
        <v>29</v>
      </c>
      <c r="BJ456" s="129">
        <f>B456/B467</f>
        <v>4.7571853320118929E-2</v>
      </c>
      <c r="BK456" s="130">
        <f t="shared" ref="BK456" si="8059">C456/C467</f>
        <v>8.9455351488283721E-2</v>
      </c>
      <c r="BL456" s="131">
        <f t="shared" ref="BL456" si="8060">D456/D467</f>
        <v>5.7507082152974502E-2</v>
      </c>
      <c r="BM456" s="132">
        <f t="shared" ref="BM456" si="8061">E456/E467</f>
        <v>7.9600778967867575E-2</v>
      </c>
      <c r="BN456" s="129">
        <f t="shared" ref="BN456" si="8062">F456/F467</f>
        <v>5.8691524253409288E-2</v>
      </c>
      <c r="BO456" s="130">
        <f t="shared" ref="BO456" si="8063">G456/G467</f>
        <v>8.464730290456432E-2</v>
      </c>
      <c r="BP456" s="131">
        <f t="shared" ref="BP456" si="8064">H456/H467</f>
        <v>6.8573397656788423E-2</v>
      </c>
      <c r="BQ456" s="132">
        <f t="shared" ref="BQ456" si="8065">I456/I467</f>
        <v>6.7570811329812769E-2</v>
      </c>
      <c r="BR456" s="129">
        <f t="shared" ref="BR456" si="8066">J456/J467</f>
        <v>0.10523221634332745</v>
      </c>
      <c r="BS456" s="130">
        <f t="shared" ref="BS456" si="8067">K456/K467</f>
        <v>3.1957390146471372E-2</v>
      </c>
      <c r="BT456" s="131">
        <f t="shared" ref="BT456" si="8068">L456/L467</f>
        <v>0.10414052697616061</v>
      </c>
      <c r="BU456" s="129">
        <f t="shared" ref="BU456" si="8069">M456/M467</f>
        <v>3.5770234986945169E-2</v>
      </c>
      <c r="BV456" s="133">
        <f t="shared" ref="BV456" si="8070">N456/N467</f>
        <v>7.2094227284493911E-2</v>
      </c>
      <c r="BW456" s="134">
        <f t="shared" ref="BW456" si="8071">O456/O467</f>
        <v>4.5945610331553456E-2</v>
      </c>
      <c r="BX456" s="129">
        <f t="shared" ref="BX456" si="8072">P456/P467</f>
        <v>7.0441988950276244E-2</v>
      </c>
      <c r="BY456" s="130">
        <f t="shared" ref="BY456" si="8073">Q456/Q467</f>
        <v>5.4137848795611732E-2</v>
      </c>
      <c r="BZ456" s="131">
        <f t="shared" ref="BZ456" si="8074">R456/R467</f>
        <v>5.5156341037094582E-2</v>
      </c>
      <c r="CA456" s="132">
        <f t="shared" ref="CA456" si="8075">S456/S467</f>
        <v>6.7803030303030309E-2</v>
      </c>
      <c r="CB456" s="129">
        <f t="shared" ref="CB456" si="8076">T456/T467</f>
        <v>0.12858312858312859</v>
      </c>
      <c r="CC456" s="130">
        <f t="shared" ref="CC456" si="8077">U456/U467</f>
        <v>3.0027297543221108E-2</v>
      </c>
      <c r="CD456" s="131">
        <f t="shared" ref="CD456" si="8078">V456/V467</f>
        <v>9.2057026476578416E-2</v>
      </c>
      <c r="CE456" s="132">
        <f t="shared" ref="CE456" si="8079">W456/W467</f>
        <v>5.5567204864751522E-2</v>
      </c>
      <c r="CF456" s="129">
        <f t="shared" ref="CF456" si="8080">X456/X467</f>
        <v>7.7553249590387771E-2</v>
      </c>
      <c r="CG456" s="130">
        <f t="shared" ref="CG456" si="8081">Y456/Y467</f>
        <v>4.2292904578818596E-2</v>
      </c>
      <c r="CH456" s="131">
        <f t="shared" ref="CH456" si="8082">Z456/Z467</f>
        <v>8.0887616320687181E-2</v>
      </c>
      <c r="CI456" s="129">
        <f t="shared" ref="CI456" si="8083">AA456/AA467</f>
        <v>5.8865332227881088E-2</v>
      </c>
      <c r="CJ456" s="135">
        <f t="shared" ref="CJ456" si="8084">AB456/AB467</f>
        <v>7.2562180472352036E-2</v>
      </c>
      <c r="CK456" s="136">
        <f t="shared" ref="CK456" si="8085">AC456/AC467</f>
        <v>6.1613684243624817E-2</v>
      </c>
    </row>
    <row r="457" spans="1:89" x14ac:dyDescent="0.15">
      <c r="A457" s="146" t="s">
        <v>30</v>
      </c>
      <c r="B457" s="203">
        <v>345</v>
      </c>
      <c r="C457" s="197">
        <v>520</v>
      </c>
      <c r="D457" s="198">
        <v>251</v>
      </c>
      <c r="E457" s="199">
        <v>350</v>
      </c>
      <c r="F457" s="196">
        <v>376</v>
      </c>
      <c r="G457" s="200">
        <v>487</v>
      </c>
      <c r="H457" s="198">
        <v>689</v>
      </c>
      <c r="I457" s="199">
        <v>739</v>
      </c>
      <c r="J457" s="196">
        <v>177</v>
      </c>
      <c r="K457" s="197">
        <v>55</v>
      </c>
      <c r="L457" s="198">
        <v>390</v>
      </c>
      <c r="M457" s="196">
        <v>152</v>
      </c>
      <c r="N457" s="201">
        <v>512</v>
      </c>
      <c r="O457" s="204">
        <v>496</v>
      </c>
      <c r="P457" s="196">
        <v>365</v>
      </c>
      <c r="Q457" s="197">
        <v>302</v>
      </c>
      <c r="R457" s="198">
        <v>324</v>
      </c>
      <c r="S457" s="199">
        <v>515</v>
      </c>
      <c r="T457" s="196">
        <v>160</v>
      </c>
      <c r="U457" s="200">
        <v>31</v>
      </c>
      <c r="V457" s="198">
        <v>422</v>
      </c>
      <c r="W457" s="205">
        <v>254</v>
      </c>
      <c r="X457" s="196">
        <v>405</v>
      </c>
      <c r="Y457" s="200">
        <v>183</v>
      </c>
      <c r="Z457" s="198">
        <v>581</v>
      </c>
      <c r="AA457" s="196">
        <v>738</v>
      </c>
      <c r="AB457" s="172">
        <f t="shared" si="7729"/>
        <v>4997</v>
      </c>
      <c r="AC457" s="173">
        <f t="shared" si="7730"/>
        <v>4822</v>
      </c>
      <c r="BI457" s="146" t="s">
        <v>30</v>
      </c>
      <c r="BJ457" s="129">
        <f>B457/B467</f>
        <v>5.698711595639247E-2</v>
      </c>
      <c r="BK457" s="130">
        <f t="shared" ref="BK457" si="8086">C457/C467</f>
        <v>8.2330588980367325E-2</v>
      </c>
      <c r="BL457" s="131">
        <f t="shared" ref="BL457" si="8087">D457/D467</f>
        <v>7.1104815864022661E-2</v>
      </c>
      <c r="BM457" s="132">
        <f t="shared" ref="BM457" si="8088">E457/E467</f>
        <v>8.5199610516066213E-2</v>
      </c>
      <c r="BN457" s="129">
        <f t="shared" ref="BN457" si="8089">F457/F467</f>
        <v>6.4905920939064388E-2</v>
      </c>
      <c r="BO457" s="130">
        <f t="shared" ref="BO457" si="8090">G457/G467</f>
        <v>0.10103734439834025</v>
      </c>
      <c r="BP457" s="131">
        <f t="shared" ref="BP457" si="8091">H457/H467</f>
        <v>7.9140822421318632E-2</v>
      </c>
      <c r="BQ457" s="132">
        <f t="shared" ref="BQ457" si="8092">I457/I467</f>
        <v>8.869419107057129E-2</v>
      </c>
      <c r="BR457" s="129">
        <f t="shared" ref="BR457" si="8093">J457/J467</f>
        <v>0.10405643738977072</v>
      </c>
      <c r="BS457" s="130">
        <f t="shared" ref="BS457" si="8094">K457/K467</f>
        <v>3.661784287616511E-2</v>
      </c>
      <c r="BT457" s="131">
        <f t="shared" ref="BT457" si="8095">L457/L467</f>
        <v>9.7867001254705141E-2</v>
      </c>
      <c r="BU457" s="129">
        <f t="shared" ref="BU457" si="8096">M457/M467</f>
        <v>3.9686684073107048E-2</v>
      </c>
      <c r="BV457" s="133">
        <f t="shared" ref="BV457" si="8097">N457/N467</f>
        <v>6.6269738545172152E-2</v>
      </c>
      <c r="BW457" s="134">
        <f t="shared" ref="BW457" si="8098">O457/O467</f>
        <v>6.1591953309325716E-2</v>
      </c>
      <c r="BX457" s="129">
        <f t="shared" ref="BX457" si="8099">P457/P467</f>
        <v>8.4023941068139957E-2</v>
      </c>
      <c r="BY457" s="130">
        <f t="shared" ref="BY457" si="8100">Q457/Q467</f>
        <v>7.2024803243501079E-2</v>
      </c>
      <c r="BZ457" s="131">
        <f t="shared" ref="BZ457" si="8101">R457/R467</f>
        <v>6.292483977471354E-2</v>
      </c>
      <c r="CA457" s="132">
        <f t="shared" ref="CA457" si="8102">S457/S467</f>
        <v>9.7537878787878785E-2</v>
      </c>
      <c r="CB457" s="129">
        <f t="shared" ref="CB457" si="8103">T457/T467</f>
        <v>0.13104013104013104</v>
      </c>
      <c r="CC457" s="130">
        <f t="shared" ref="CC457" si="8104">U457/U467</f>
        <v>2.8207461328480437E-2</v>
      </c>
      <c r="CD457" s="131">
        <f t="shared" ref="CD457" si="8105">V457/V467</f>
        <v>8.5947046843177194E-2</v>
      </c>
      <c r="CE457" s="132">
        <f t="shared" ref="CE457" si="8106">W457/W467</f>
        <v>5.3260641643950515E-2</v>
      </c>
      <c r="CF457" s="129">
        <f t="shared" ref="CF457" si="8107">X457/X467</f>
        <v>0.11059530311305298</v>
      </c>
      <c r="CG457" s="130">
        <f t="shared" ref="CG457" si="8108">Y457/Y467</f>
        <v>6.3963649073750434E-2</v>
      </c>
      <c r="CH457" s="131">
        <f t="shared" ref="CH457" si="8109">Z457/Z467</f>
        <v>8.3178239083750896E-2</v>
      </c>
      <c r="CI457" s="129">
        <f t="shared" ref="CI457" si="8110">AA457/AA467</f>
        <v>8.7409688499348576E-2</v>
      </c>
      <c r="CJ457" s="135">
        <f t="shared" ref="CJ457" si="8111">AB457/AB467</f>
        <v>7.8364645735972155E-2</v>
      </c>
      <c r="CK457" s="136">
        <f t="shared" ref="CK457" si="8112">AC457/AC467</f>
        <v>7.5810458132880551E-2</v>
      </c>
    </row>
    <row r="458" spans="1:89" x14ac:dyDescent="0.15">
      <c r="A458" s="137" t="s">
        <v>31</v>
      </c>
      <c r="B458" s="206">
        <v>418</v>
      </c>
      <c r="C458" s="190">
        <v>579</v>
      </c>
      <c r="D458" s="191">
        <v>221</v>
      </c>
      <c r="E458" s="192">
        <v>301</v>
      </c>
      <c r="F458" s="189">
        <v>265</v>
      </c>
      <c r="G458" s="193">
        <v>498</v>
      </c>
      <c r="H458" s="191">
        <v>622</v>
      </c>
      <c r="I458" s="192">
        <v>568</v>
      </c>
      <c r="J458" s="189">
        <v>176</v>
      </c>
      <c r="K458" s="190">
        <v>48</v>
      </c>
      <c r="L458" s="191">
        <v>371</v>
      </c>
      <c r="M458" s="189">
        <v>120</v>
      </c>
      <c r="N458" s="194">
        <v>573</v>
      </c>
      <c r="O458" s="207">
        <v>534</v>
      </c>
      <c r="P458" s="189">
        <v>314</v>
      </c>
      <c r="Q458" s="190">
        <v>403</v>
      </c>
      <c r="R458" s="191">
        <v>291</v>
      </c>
      <c r="S458" s="192">
        <v>481</v>
      </c>
      <c r="T458" s="189">
        <v>138</v>
      </c>
      <c r="U458" s="193">
        <v>28</v>
      </c>
      <c r="V458" s="191">
        <v>436</v>
      </c>
      <c r="W458" s="208">
        <v>258</v>
      </c>
      <c r="X458" s="189">
        <v>286</v>
      </c>
      <c r="Y458" s="193">
        <v>226</v>
      </c>
      <c r="Z458" s="191">
        <v>386</v>
      </c>
      <c r="AA458" s="189">
        <v>603</v>
      </c>
      <c r="AB458" s="172">
        <f t="shared" si="7729"/>
        <v>4497</v>
      </c>
      <c r="AC458" s="173">
        <f t="shared" si="7730"/>
        <v>4647</v>
      </c>
      <c r="BI458" s="137" t="s">
        <v>31</v>
      </c>
      <c r="BJ458" s="129">
        <f>B458/B467</f>
        <v>6.9045259332672609E-2</v>
      </c>
      <c r="BK458" s="130">
        <f t="shared" ref="BK458" si="8113">C458/C467</f>
        <v>9.1671944268524388E-2</v>
      </c>
      <c r="BL458" s="131">
        <f t="shared" ref="BL458" si="8114">D458/D467</f>
        <v>6.2606232294617564E-2</v>
      </c>
      <c r="BM458" s="132">
        <f t="shared" ref="BM458" si="8115">E458/E467</f>
        <v>7.3271665043816936E-2</v>
      </c>
      <c r="BN458" s="129">
        <f t="shared" ref="BN458" si="8116">F458/F467</f>
        <v>4.5744864491627825E-2</v>
      </c>
      <c r="BO458" s="130">
        <f t="shared" ref="BO458" si="8117">G458/G467</f>
        <v>0.10331950207468879</v>
      </c>
      <c r="BP458" s="131">
        <f t="shared" ref="BP458" si="8118">H458/H467</f>
        <v>7.1444980473236844E-2</v>
      </c>
      <c r="BQ458" s="132">
        <f t="shared" ref="BQ458" si="8119">I458/I467</f>
        <v>6.8170907345175225E-2</v>
      </c>
      <c r="BR458" s="129">
        <f t="shared" ref="BR458" si="8120">J458/J467</f>
        <v>0.10346854791299236</v>
      </c>
      <c r="BS458" s="130">
        <f t="shared" ref="BS458" si="8121">K458/K467</f>
        <v>3.1957390146471372E-2</v>
      </c>
      <c r="BT458" s="131">
        <f t="shared" ref="BT458" si="8122">L458/L467</f>
        <v>9.3099121706399002E-2</v>
      </c>
      <c r="BU458" s="129">
        <f t="shared" ref="BU458" si="8123">M458/M467</f>
        <v>3.1331592689295036E-2</v>
      </c>
      <c r="BV458" s="133">
        <f t="shared" ref="BV458" si="8124">N458/N467</f>
        <v>7.4165156614030545E-2</v>
      </c>
      <c r="BW458" s="134">
        <f t="shared" ref="BW458" si="8125">O458/O467</f>
        <v>6.6310691667701482E-2</v>
      </c>
      <c r="BX458" s="129">
        <f t="shared" ref="BX458" si="8126">P458/P467</f>
        <v>7.2283609576427252E-2</v>
      </c>
      <c r="BY458" s="130">
        <f t="shared" ref="BY458" si="8127">Q458/Q467</f>
        <v>9.6112568566658715E-2</v>
      </c>
      <c r="BZ458" s="131">
        <f t="shared" ref="BZ458" si="8128">R458/R467</f>
        <v>5.65158283161779E-2</v>
      </c>
      <c r="CA458" s="132">
        <f t="shared" ref="CA458" si="8129">S458/S467</f>
        <v>9.1098484848484845E-2</v>
      </c>
      <c r="CB458" s="129">
        <f t="shared" ref="CB458" si="8130">T458/T467</f>
        <v>0.11302211302211303</v>
      </c>
      <c r="CC458" s="130">
        <f t="shared" ref="CC458" si="8131">U458/U467</f>
        <v>2.5477707006369428E-2</v>
      </c>
      <c r="CD458" s="131">
        <f t="shared" ref="CD458" si="8132">V458/V467</f>
        <v>8.8798370672097754E-2</v>
      </c>
      <c r="CE458" s="132">
        <f t="shared" ref="CE458" si="8133">W458/W467</f>
        <v>5.4099391906059974E-2</v>
      </c>
      <c r="CF458" s="129">
        <f t="shared" ref="CF458" si="8134">X458/X467</f>
        <v>7.8099399235390499E-2</v>
      </c>
      <c r="CG458" s="130">
        <f t="shared" ref="CG458" si="8135">Y458/Y467</f>
        <v>7.8993358965396721E-2</v>
      </c>
      <c r="CH458" s="131">
        <f t="shared" ref="CH458" si="8136">Z458/Z467</f>
        <v>5.5261274158911952E-2</v>
      </c>
      <c r="CI458" s="129">
        <f t="shared" ref="CI458" si="8137">AA458/AA467</f>
        <v>7.1420111334833586E-2</v>
      </c>
      <c r="CJ458" s="135">
        <f t="shared" ref="CJ458" si="8138">AB458/AB467</f>
        <v>7.0523476460809836E-2</v>
      </c>
      <c r="CK458" s="136">
        <f t="shared" ref="CK458" si="8139">AC458/AC467</f>
        <v>7.3059145363644939E-2</v>
      </c>
    </row>
    <row r="459" spans="1:89" x14ac:dyDescent="0.15">
      <c r="A459" s="146" t="s">
        <v>32</v>
      </c>
      <c r="B459" s="203">
        <v>465</v>
      </c>
      <c r="C459" s="197">
        <v>554</v>
      </c>
      <c r="D459" s="198">
        <v>122</v>
      </c>
      <c r="E459" s="199">
        <v>324</v>
      </c>
      <c r="F459" s="196">
        <v>203</v>
      </c>
      <c r="G459" s="200">
        <v>521</v>
      </c>
      <c r="H459" s="198">
        <v>617</v>
      </c>
      <c r="I459" s="199">
        <v>718</v>
      </c>
      <c r="J459" s="196">
        <v>113</v>
      </c>
      <c r="K459" s="197">
        <v>46</v>
      </c>
      <c r="L459" s="198">
        <v>337</v>
      </c>
      <c r="M459" s="196">
        <v>157</v>
      </c>
      <c r="N459" s="201">
        <v>574</v>
      </c>
      <c r="O459" s="204">
        <v>477</v>
      </c>
      <c r="P459" s="196">
        <v>242</v>
      </c>
      <c r="Q459" s="197">
        <v>367</v>
      </c>
      <c r="R459" s="198">
        <v>233</v>
      </c>
      <c r="S459" s="199">
        <v>439</v>
      </c>
      <c r="T459" s="196">
        <v>56</v>
      </c>
      <c r="U459" s="200">
        <v>32</v>
      </c>
      <c r="V459" s="198">
        <v>487</v>
      </c>
      <c r="W459" s="205">
        <v>228</v>
      </c>
      <c r="X459" s="196">
        <v>290</v>
      </c>
      <c r="Y459" s="200">
        <v>213</v>
      </c>
      <c r="Z459" s="198">
        <v>306</v>
      </c>
      <c r="AA459" s="196">
        <v>718</v>
      </c>
      <c r="AB459" s="172">
        <f t="shared" si="7729"/>
        <v>4045</v>
      </c>
      <c r="AC459" s="173">
        <f t="shared" si="7730"/>
        <v>4794</v>
      </c>
      <c r="BI459" s="146" t="s">
        <v>32</v>
      </c>
      <c r="BJ459" s="129">
        <f>B459/B467</f>
        <v>7.6808721506442024E-2</v>
      </c>
      <c r="BK459" s="130">
        <f t="shared" ref="BK459" si="8140">C459/C467</f>
        <v>8.7713742875237491E-2</v>
      </c>
      <c r="BL459" s="131">
        <f t="shared" ref="BL459" si="8141">D459/D467</f>
        <v>3.4560906515580733E-2</v>
      </c>
      <c r="BM459" s="132">
        <f t="shared" ref="BM459" si="8142">E459/E467</f>
        <v>7.8870496592015574E-2</v>
      </c>
      <c r="BN459" s="129">
        <f t="shared" ref="BN459" si="8143">F459/F467</f>
        <v>3.5042292421888485E-2</v>
      </c>
      <c r="BO459" s="130">
        <f t="shared" ref="BO459" si="8144">G459/G467</f>
        <v>0.10809128630705395</v>
      </c>
      <c r="BP459" s="131">
        <f t="shared" ref="BP459" si="8145">H459/H467</f>
        <v>7.087066390994716E-2</v>
      </c>
      <c r="BQ459" s="132">
        <f t="shared" ref="BQ459" si="8146">I459/I467</f>
        <v>8.6173787806048965E-2</v>
      </c>
      <c r="BR459" s="129">
        <f t="shared" ref="BR459" si="8147">J459/J467</f>
        <v>6.6431510875955321E-2</v>
      </c>
      <c r="BS459" s="130">
        <f t="shared" ref="BS459" si="8148">K459/K467</f>
        <v>3.0625832223701729E-2</v>
      </c>
      <c r="BT459" s="131">
        <f t="shared" ref="BT459" si="8149">L459/L467</f>
        <v>8.4567126725219571E-2</v>
      </c>
      <c r="BU459" s="129">
        <f t="shared" ref="BU459" si="8150">M459/M467</f>
        <v>4.0992167101827674E-2</v>
      </c>
      <c r="BV459" s="133">
        <f t="shared" ref="BV459" si="8151">N459/N467</f>
        <v>7.4294589697126587E-2</v>
      </c>
      <c r="BW459" s="134">
        <f t="shared" ref="BW459" si="8152">O459/O467</f>
        <v>5.9232584130137836E-2</v>
      </c>
      <c r="BX459" s="129">
        <f t="shared" ref="BX459" si="8153">P459/P467</f>
        <v>5.5709023941068143E-2</v>
      </c>
      <c r="BY459" s="130">
        <f t="shared" ref="BY459" si="8154">Q459/Q467</f>
        <v>8.7526830431671837E-2</v>
      </c>
      <c r="BZ459" s="131">
        <f t="shared" ref="BZ459" si="8155">R459/R467</f>
        <v>4.5251505146630414E-2</v>
      </c>
      <c r="CA459" s="132">
        <f t="shared" ref="CA459" si="8156">S459/S467</f>
        <v>8.3143939393939395E-2</v>
      </c>
      <c r="CB459" s="129">
        <f t="shared" ref="CB459" si="8157">T459/T467</f>
        <v>4.5864045864045862E-2</v>
      </c>
      <c r="CC459" s="130">
        <f t="shared" ref="CC459" si="8158">U459/U467</f>
        <v>2.9117379435850774E-2</v>
      </c>
      <c r="CD459" s="131">
        <f t="shared" ref="CD459" si="8159">V459/V467</f>
        <v>9.9185336048879844E-2</v>
      </c>
      <c r="CE459" s="132">
        <f t="shared" ref="CE459" si="8160">W459/W467</f>
        <v>4.7808764940239043E-2</v>
      </c>
      <c r="CF459" s="129">
        <f t="shared" ref="CF459" si="8161">X459/X467</f>
        <v>7.9191698525395954E-2</v>
      </c>
      <c r="CG459" s="130">
        <f t="shared" ref="CG459" si="8162">Y459/Y467</f>
        <v>7.4449493184201326E-2</v>
      </c>
      <c r="CH459" s="131">
        <f t="shared" ref="CH459" si="8163">Z459/Z467</f>
        <v>4.3808160343593416E-2</v>
      </c>
      <c r="CI459" s="129">
        <f t="shared" ref="CI459" si="8164">AA459/AA467</f>
        <v>8.5040862252753757E-2</v>
      </c>
      <c r="CJ459" s="135">
        <f t="shared" ref="CJ459" si="8165">AB459/AB467</f>
        <v>6.3435059436063104E-2</v>
      </c>
      <c r="CK459" s="136">
        <f t="shared" ref="CK459" si="8166">AC459/AC467</f>
        <v>7.5370248089802847E-2</v>
      </c>
    </row>
    <row r="460" spans="1:89" x14ac:dyDescent="0.15">
      <c r="A460" s="137" t="s">
        <v>33</v>
      </c>
      <c r="B460" s="206">
        <v>212</v>
      </c>
      <c r="C460" s="190">
        <v>386</v>
      </c>
      <c r="D460" s="191">
        <v>54</v>
      </c>
      <c r="E460" s="192">
        <v>313</v>
      </c>
      <c r="F460" s="189">
        <v>138</v>
      </c>
      <c r="G460" s="193">
        <v>531</v>
      </c>
      <c r="H460" s="191">
        <v>378</v>
      </c>
      <c r="I460" s="192">
        <v>607</v>
      </c>
      <c r="J460" s="189">
        <v>37</v>
      </c>
      <c r="K460" s="190">
        <v>53</v>
      </c>
      <c r="L460" s="191">
        <v>306</v>
      </c>
      <c r="M460" s="189">
        <v>118</v>
      </c>
      <c r="N460" s="194">
        <v>474</v>
      </c>
      <c r="O460" s="207">
        <v>379</v>
      </c>
      <c r="P460" s="189">
        <v>141</v>
      </c>
      <c r="Q460" s="190">
        <v>282</v>
      </c>
      <c r="R460" s="191">
        <v>160</v>
      </c>
      <c r="S460" s="192">
        <v>366</v>
      </c>
      <c r="T460" s="189">
        <v>28</v>
      </c>
      <c r="U460" s="193">
        <v>36</v>
      </c>
      <c r="V460" s="191">
        <v>390</v>
      </c>
      <c r="W460" s="208">
        <v>155</v>
      </c>
      <c r="X460" s="189">
        <v>100</v>
      </c>
      <c r="Y460" s="193">
        <v>146</v>
      </c>
      <c r="Z460" s="191">
        <v>222</v>
      </c>
      <c r="AA460" s="189">
        <v>521</v>
      </c>
      <c r="AB460" s="172">
        <f t="shared" si="7729"/>
        <v>2640</v>
      </c>
      <c r="AC460" s="173">
        <f t="shared" si="7730"/>
        <v>3893</v>
      </c>
      <c r="BI460" s="137" t="s">
        <v>33</v>
      </c>
      <c r="BJ460" s="129">
        <f>B460/B467</f>
        <v>3.5018169805087547E-2</v>
      </c>
      <c r="BK460" s="130">
        <f t="shared" ref="BK460" si="8167">C460/C467</f>
        <v>6.111462951234959E-2</v>
      </c>
      <c r="BL460" s="131">
        <f t="shared" ref="BL460" si="8168">D460/D467</f>
        <v>1.5297450424929179E-2</v>
      </c>
      <c r="BM460" s="132">
        <f t="shared" ref="BM460" si="8169">E460/E467</f>
        <v>7.6192794547224926E-2</v>
      </c>
      <c r="BN460" s="129">
        <f t="shared" ref="BN460" si="8170">F460/F467</f>
        <v>2.3821853961677887E-2</v>
      </c>
      <c r="BO460" s="130">
        <f t="shared" ref="BO460" si="8171">G460/G467</f>
        <v>0.11016597510373444</v>
      </c>
      <c r="BP460" s="131">
        <f t="shared" ref="BP460" si="8172">H460/H467</f>
        <v>4.3418332184700204E-2</v>
      </c>
      <c r="BQ460" s="132">
        <f t="shared" ref="BQ460" si="8173">I460/I467</f>
        <v>7.2851656265002396E-2</v>
      </c>
      <c r="BR460" s="129">
        <f t="shared" ref="BR460" si="8174">J460/J467</f>
        <v>2.1751910640799531E-2</v>
      </c>
      <c r="BS460" s="130">
        <f t="shared" ref="BS460" si="8175">K460/K467</f>
        <v>3.5286284953395475E-2</v>
      </c>
      <c r="BT460" s="131">
        <f t="shared" ref="BT460" si="8176">L460/L467</f>
        <v>7.6787954830614805E-2</v>
      </c>
      <c r="BU460" s="129">
        <f t="shared" ref="BU460" si="8177">M460/M467</f>
        <v>3.0809399477806788E-2</v>
      </c>
      <c r="BV460" s="133">
        <f t="shared" ref="BV460" si="8178">N460/N467</f>
        <v>6.1351281387522653E-2</v>
      </c>
      <c r="BW460" s="134">
        <f t="shared" ref="BW460" si="8179">O460/O467</f>
        <v>4.7063206258537188E-2</v>
      </c>
      <c r="BX460" s="129">
        <f t="shared" ref="BX460" si="8180">P460/P467</f>
        <v>3.2458563535911603E-2</v>
      </c>
      <c r="BY460" s="130">
        <f t="shared" ref="BY460" si="8181">Q460/Q467</f>
        <v>6.7254948724063915E-2</v>
      </c>
      <c r="BZ460" s="131">
        <f t="shared" ref="BZ460" si="8182">R460/R467</f>
        <v>3.107399495047582E-2</v>
      </c>
      <c r="CA460" s="132">
        <f t="shared" ref="CA460" si="8183">S460/S467</f>
        <v>6.931818181818182E-2</v>
      </c>
      <c r="CB460" s="129">
        <f t="shared" ref="CB460" si="8184">T460/T467</f>
        <v>2.2932022932022931E-2</v>
      </c>
      <c r="CC460" s="130">
        <f t="shared" ref="CC460" si="8185">U460/U467</f>
        <v>3.2757051865332121E-2</v>
      </c>
      <c r="CD460" s="131">
        <f t="shared" ref="CD460" si="8186">V460/V467</f>
        <v>7.9429735234215884E-2</v>
      </c>
      <c r="CE460" s="132">
        <f t="shared" ref="CE460" si="8187">W460/W467</f>
        <v>3.2501572656741452E-2</v>
      </c>
      <c r="CF460" s="129">
        <f t="shared" ref="CF460" si="8188">X460/X467</f>
        <v>2.7307482250136537E-2</v>
      </c>
      <c r="CG460" s="130">
        <f t="shared" ref="CG460" si="8189">Y460/Y467</f>
        <v>5.1031108004194338E-2</v>
      </c>
      <c r="CH460" s="131">
        <f t="shared" ref="CH460" si="8190">Z460/Z467</f>
        <v>3.1782390837508945E-2</v>
      </c>
      <c r="CI460" s="129">
        <f t="shared" ref="CI460" si="8191">AA460/AA467</f>
        <v>6.1707923723794862E-2</v>
      </c>
      <c r="CJ460" s="135">
        <f t="shared" ref="CJ460" si="8192">AB460/AB467</f>
        <v>4.1401373772857006E-2</v>
      </c>
      <c r="CK460" s="136">
        <f t="shared" ref="CK460" si="8193">AC460/AC467</f>
        <v>6.1204917775052665E-2</v>
      </c>
    </row>
    <row r="461" spans="1:89" x14ac:dyDescent="0.15">
      <c r="A461" s="146" t="s">
        <v>34</v>
      </c>
      <c r="B461" s="203">
        <v>4</v>
      </c>
      <c r="C461" s="197">
        <v>147</v>
      </c>
      <c r="D461" s="198">
        <v>12</v>
      </c>
      <c r="E461" s="199">
        <v>116</v>
      </c>
      <c r="F461" s="196">
        <v>23</v>
      </c>
      <c r="G461" s="200">
        <v>121</v>
      </c>
      <c r="H461" s="198">
        <v>63</v>
      </c>
      <c r="I461" s="199">
        <v>144</v>
      </c>
      <c r="J461" s="196">
        <v>8</v>
      </c>
      <c r="K461" s="197">
        <v>36</v>
      </c>
      <c r="L461" s="198">
        <v>75</v>
      </c>
      <c r="M461" s="196">
        <v>37</v>
      </c>
      <c r="N461" s="201">
        <v>72</v>
      </c>
      <c r="O461" s="204">
        <v>108</v>
      </c>
      <c r="P461" s="196">
        <v>49</v>
      </c>
      <c r="Q461" s="197">
        <v>82</v>
      </c>
      <c r="R461" s="198">
        <v>55</v>
      </c>
      <c r="S461" s="199">
        <v>93</v>
      </c>
      <c r="T461" s="196">
        <v>20</v>
      </c>
      <c r="U461" s="200">
        <v>29</v>
      </c>
      <c r="V461" s="198">
        <v>100</v>
      </c>
      <c r="W461" s="205">
        <v>49</v>
      </c>
      <c r="X461" s="196">
        <v>40</v>
      </c>
      <c r="Y461" s="200">
        <v>83</v>
      </c>
      <c r="Z461" s="198">
        <v>140</v>
      </c>
      <c r="AA461" s="196">
        <v>248</v>
      </c>
      <c r="AB461" s="172">
        <f t="shared" si="7729"/>
        <v>661</v>
      </c>
      <c r="AC461" s="173">
        <f t="shared" si="7730"/>
        <v>1293</v>
      </c>
      <c r="BI461" s="146" t="s">
        <v>34</v>
      </c>
      <c r="BJ461" s="129">
        <f>B461/B467</f>
        <v>6.6072018500165175E-4</v>
      </c>
      <c r="BK461" s="130">
        <f t="shared" ref="BK461" si="8194">C461/C467</f>
        <v>2.3274224192526914E-2</v>
      </c>
      <c r="BL461" s="131">
        <f t="shared" ref="BL461" si="8195">D461/D467</f>
        <v>3.3994334277620396E-3</v>
      </c>
      <c r="BM461" s="132">
        <f t="shared" ref="BM461" si="8196">E461/E467</f>
        <v>2.8237585199610515E-2</v>
      </c>
      <c r="BN461" s="129">
        <f t="shared" ref="BN461" si="8197">F461/F467</f>
        <v>3.9703089936129815E-3</v>
      </c>
      <c r="BO461" s="130">
        <f t="shared" ref="BO461" si="8198">G461/G467</f>
        <v>2.5103734439834026E-2</v>
      </c>
      <c r="BP461" s="131">
        <f t="shared" ref="BP461" si="8199">H461/H467</f>
        <v>7.2363886974500342E-3</v>
      </c>
      <c r="BQ461" s="132">
        <f t="shared" ref="BQ461" si="8200">I461/I467</f>
        <v>1.728276524243879E-2</v>
      </c>
      <c r="BR461" s="129">
        <f t="shared" ref="BR461" si="8201">J461/J467</f>
        <v>4.7031158142269254E-3</v>
      </c>
      <c r="BS461" s="130">
        <f t="shared" ref="BS461" si="8202">K461/K467</f>
        <v>2.3968042609853527E-2</v>
      </c>
      <c r="BT461" s="131">
        <f t="shared" ref="BT461" si="8203">L461/L467</f>
        <v>1.8820577164366373E-2</v>
      </c>
      <c r="BU461" s="129">
        <f t="shared" ref="BU461" si="8204">M461/M467</f>
        <v>9.6605744125326364E-3</v>
      </c>
      <c r="BV461" s="133">
        <f t="shared" ref="BV461" si="8205">N461/N467</f>
        <v>9.3191819829148339E-3</v>
      </c>
      <c r="BW461" s="134">
        <f t="shared" ref="BW461" si="8206">O461/O467</f>
        <v>1.3411151123804792E-2</v>
      </c>
      <c r="BX461" s="129">
        <f t="shared" ref="BX461" si="8207">P461/P467</f>
        <v>1.1279926335174955E-2</v>
      </c>
      <c r="BY461" s="130">
        <f t="shared" ref="BY461" si="8208">Q461/Q467</f>
        <v>1.9556403529692346E-2</v>
      </c>
      <c r="BZ461" s="131">
        <f t="shared" ref="BZ461" si="8209">R461/R467</f>
        <v>1.0681685764226064E-2</v>
      </c>
      <c r="CA461" s="132">
        <f t="shared" ref="CA461" si="8210">S461/S467</f>
        <v>1.7613636363636363E-2</v>
      </c>
      <c r="CB461" s="129">
        <f t="shared" ref="CB461" si="8211">T461/T467</f>
        <v>1.638001638001638E-2</v>
      </c>
      <c r="CC461" s="130">
        <f t="shared" ref="CC461" si="8212">U461/U467</f>
        <v>2.6387625113739762E-2</v>
      </c>
      <c r="CD461" s="131">
        <f t="shared" ref="CD461" si="8213">V461/V467</f>
        <v>2.0366598778004074E-2</v>
      </c>
      <c r="CE461" s="132">
        <f t="shared" ref="CE461" si="8214">W461/W467</f>
        <v>1.0274690710840848E-2</v>
      </c>
      <c r="CF461" s="129">
        <f t="shared" ref="CF461" si="8215">X461/X467</f>
        <v>1.0922992900054615E-2</v>
      </c>
      <c r="CG461" s="130">
        <f t="shared" ref="CG461" si="8216">Y461/Y467</f>
        <v>2.9010835372247464E-2</v>
      </c>
      <c r="CH461" s="131">
        <f t="shared" ref="CH461" si="8217">Z461/Z467</f>
        <v>2.0042949176807445E-2</v>
      </c>
      <c r="CI461" s="129">
        <f t="shared" ref="CI461" si="8218">AA461/AA467</f>
        <v>2.9373445457775673E-2</v>
      </c>
      <c r="CJ461" s="135">
        <f t="shared" ref="CJ461" si="8219">AB461/AB467</f>
        <v>1.0366025781764576E-2</v>
      </c>
      <c r="CK461" s="136">
        <f t="shared" ref="CK461" si="8220">AC461/AC467</f>
        <v>2.032827091783794E-2</v>
      </c>
    </row>
    <row r="462" spans="1:89" x14ac:dyDescent="0.15">
      <c r="A462" s="137" t="s">
        <v>35</v>
      </c>
      <c r="B462" s="206">
        <v>0</v>
      </c>
      <c r="C462" s="190">
        <v>35</v>
      </c>
      <c r="D462" s="191">
        <v>1</v>
      </c>
      <c r="E462" s="192">
        <v>24</v>
      </c>
      <c r="F462" s="189">
        <v>0</v>
      </c>
      <c r="G462" s="193">
        <v>16</v>
      </c>
      <c r="H462" s="191">
        <v>6</v>
      </c>
      <c r="I462" s="192">
        <v>28</v>
      </c>
      <c r="J462" s="189">
        <v>3</v>
      </c>
      <c r="K462" s="190">
        <v>3</v>
      </c>
      <c r="L462" s="191">
        <v>12</v>
      </c>
      <c r="M462" s="189">
        <v>3</v>
      </c>
      <c r="N462" s="194">
        <v>6</v>
      </c>
      <c r="O462" s="207">
        <v>14</v>
      </c>
      <c r="P462" s="189">
        <v>9</v>
      </c>
      <c r="Q462" s="190">
        <v>12</v>
      </c>
      <c r="R462" s="191">
        <v>5</v>
      </c>
      <c r="S462" s="192">
        <v>12</v>
      </c>
      <c r="T462" s="189">
        <v>10</v>
      </c>
      <c r="U462" s="193">
        <v>3</v>
      </c>
      <c r="V462" s="191">
        <v>4</v>
      </c>
      <c r="W462" s="208">
        <v>2</v>
      </c>
      <c r="X462" s="189">
        <v>2</v>
      </c>
      <c r="Y462" s="193">
        <v>13</v>
      </c>
      <c r="Z462" s="191">
        <v>9</v>
      </c>
      <c r="AA462" s="189">
        <v>31</v>
      </c>
      <c r="AB462" s="172">
        <f t="shared" si="7729"/>
        <v>67</v>
      </c>
      <c r="AC462" s="173">
        <f t="shared" si="7730"/>
        <v>196</v>
      </c>
      <c r="BI462" s="137" t="s">
        <v>35</v>
      </c>
      <c r="BJ462" s="129">
        <f>B462/B467</f>
        <v>0</v>
      </c>
      <c r="BK462" s="130">
        <f t="shared" ref="BK462" si="8221">C462/C467</f>
        <v>5.5414819506016469E-3</v>
      </c>
      <c r="BL462" s="131">
        <f t="shared" ref="BL462" si="8222">D462/D467</f>
        <v>2.8328611898016995E-4</v>
      </c>
      <c r="BM462" s="132">
        <f t="shared" ref="BM462" si="8223">E462/E467</f>
        <v>5.8422590068159686E-3</v>
      </c>
      <c r="BN462" s="129">
        <f t="shared" ref="BN462" si="8224">F462/F467</f>
        <v>0</v>
      </c>
      <c r="BO462" s="130">
        <f t="shared" ref="BO462" si="8225">G462/G467</f>
        <v>3.3195020746887966E-3</v>
      </c>
      <c r="BP462" s="131">
        <f t="shared" ref="BP462" si="8226">H462/H467</f>
        <v>6.8917987594762232E-4</v>
      </c>
      <c r="BQ462" s="132">
        <f t="shared" ref="BQ462" si="8227">I462/I467</f>
        <v>3.3605376860297649E-3</v>
      </c>
      <c r="BR462" s="129">
        <f t="shared" ref="BR462" si="8228">J462/J467</f>
        <v>1.7636684303350969E-3</v>
      </c>
      <c r="BS462" s="130">
        <f t="shared" ref="BS462" si="8229">K462/K467</f>
        <v>1.9973368841544607E-3</v>
      </c>
      <c r="BT462" s="131">
        <f t="shared" ref="BT462" si="8230">L462/L467</f>
        <v>3.01129234629862E-3</v>
      </c>
      <c r="BU462" s="129">
        <f t="shared" ref="BU462" si="8231">M462/M467</f>
        <v>7.8328981723237601E-4</v>
      </c>
      <c r="BV462" s="133">
        <f t="shared" ref="BV462" si="8232">N462/N467</f>
        <v>7.7659849857623605E-4</v>
      </c>
      <c r="BW462" s="134">
        <f t="shared" ref="BW462" si="8233">O462/O467</f>
        <v>1.7384825530858065E-3</v>
      </c>
      <c r="BX462" s="129">
        <f t="shared" ref="BX462" si="8234">P462/P467</f>
        <v>2.0718232044198894E-3</v>
      </c>
      <c r="BY462" s="130">
        <f t="shared" ref="BY462" si="8235">Q462/Q467</f>
        <v>2.8619127116622945E-3</v>
      </c>
      <c r="BZ462" s="131">
        <f t="shared" ref="BZ462" si="8236">R462/R467</f>
        <v>9.7106234220236938E-4</v>
      </c>
      <c r="CA462" s="132">
        <f t="shared" ref="CA462" si="8237">S462/S467</f>
        <v>2.2727272727272726E-3</v>
      </c>
      <c r="CB462" s="129">
        <f t="shared" ref="CB462" si="8238">T462/T467</f>
        <v>8.1900081900081901E-3</v>
      </c>
      <c r="CC462" s="130">
        <f t="shared" ref="CC462" si="8239">U462/U467</f>
        <v>2.7297543221110102E-3</v>
      </c>
      <c r="CD462" s="131">
        <f t="shared" ref="CD462" si="8240">V462/V467</f>
        <v>8.1466395112016296E-4</v>
      </c>
      <c r="CE462" s="132">
        <f t="shared" ref="CE462" si="8241">W462/W467</f>
        <v>4.1937513105472847E-4</v>
      </c>
      <c r="CF462" s="129">
        <f t="shared" ref="CF462" si="8242">X462/X467</f>
        <v>5.461496450027307E-4</v>
      </c>
      <c r="CG462" s="130">
        <f t="shared" ref="CG462" si="8243">Y462/Y467</f>
        <v>4.5438657811953864E-3</v>
      </c>
      <c r="CH462" s="131">
        <f t="shared" ref="CH462" si="8244">Z462/Z467</f>
        <v>1.2884753042233356E-3</v>
      </c>
      <c r="CI462" s="129">
        <f t="shared" ref="CI462" si="8245">AA462/AA467</f>
        <v>3.6716806822219591E-3</v>
      </c>
      <c r="CJ462" s="135">
        <f t="shared" ref="CJ462" si="8246">AB462/AB467</f>
        <v>1.0507166828717497E-3</v>
      </c>
      <c r="CK462" s="136">
        <f t="shared" ref="CK462" si="8247">AC462/AC467</f>
        <v>3.0814703015438795E-3</v>
      </c>
    </row>
    <row r="463" spans="1:89" x14ac:dyDescent="0.15">
      <c r="A463" s="146" t="s">
        <v>36</v>
      </c>
      <c r="B463" s="203">
        <v>0</v>
      </c>
      <c r="C463" s="197">
        <v>0</v>
      </c>
      <c r="D463" s="198">
        <v>0</v>
      </c>
      <c r="E463" s="199">
        <v>0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9"/>
        <v>0</v>
      </c>
      <c r="AC463" s="173">
        <f t="shared" si="7730"/>
        <v>0</v>
      </c>
      <c r="BI463" s="146" t="s">
        <v>36</v>
      </c>
      <c r="BJ463" s="129">
        <f>B463/B467</f>
        <v>0</v>
      </c>
      <c r="BK463" s="130">
        <f t="shared" ref="BK463" si="8248">C463/C467</f>
        <v>0</v>
      </c>
      <c r="BL463" s="131">
        <f t="shared" ref="BL463" si="8249">D463/D467</f>
        <v>0</v>
      </c>
      <c r="BM463" s="132">
        <f t="shared" ref="BM463" si="8250">E463/E467</f>
        <v>0</v>
      </c>
      <c r="BN463" s="129">
        <f t="shared" ref="BN463" si="8251">F463/F467</f>
        <v>0</v>
      </c>
      <c r="BO463" s="130">
        <f t="shared" ref="BO463" si="8252">G463/G467</f>
        <v>0</v>
      </c>
      <c r="BP463" s="131">
        <f t="shared" ref="BP463" si="8253">H463/H467</f>
        <v>0</v>
      </c>
      <c r="BQ463" s="132">
        <f t="shared" ref="BQ463" si="8254">I463/I467</f>
        <v>0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0</v>
      </c>
    </row>
    <row r="464" spans="1:89" x14ac:dyDescent="0.15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9"/>
        <v>0</v>
      </c>
      <c r="AC464" s="173">
        <f t="shared" si="7730"/>
        <v>0</v>
      </c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 x14ac:dyDescent="0.15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4" thickBot="1" x14ac:dyDescent="0.2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5" thickTop="1" thickBot="1" x14ac:dyDescent="0.2">
      <c r="A467" s="269" t="s">
        <v>13</v>
      </c>
      <c r="B467" s="20">
        <f t="shared" ref="B467" si="8356">SUM(B444:B466)</f>
        <v>6054</v>
      </c>
      <c r="C467" s="21">
        <f t="shared" ref="C467" si="8357">SUM(C444:C466)</f>
        <v>6316</v>
      </c>
      <c r="D467" s="20">
        <f t="shared" ref="D467" si="8358">SUM(D444:D466)</f>
        <v>3530</v>
      </c>
      <c r="E467" s="21">
        <f t="shared" ref="E467" si="8359">SUM(E444:E466)</f>
        <v>4108</v>
      </c>
      <c r="F467" s="20">
        <f t="shared" ref="F467" si="8360">SUM(F444:F466)</f>
        <v>5793</v>
      </c>
      <c r="G467" s="21">
        <f t="shared" ref="G467" si="8361">SUM(G444:G466)</f>
        <v>4820</v>
      </c>
      <c r="H467" s="20">
        <f t="shared" ref="H467" si="8362">SUM(H444:H466)</f>
        <v>8706</v>
      </c>
      <c r="I467" s="21">
        <f t="shared" ref="I467" si="8363">SUM(I444:I466)</f>
        <v>8332</v>
      </c>
      <c r="J467" s="20">
        <f t="shared" ref="J467" si="8364">SUM(J444:J466)</f>
        <v>1701</v>
      </c>
      <c r="K467" s="21">
        <f t="shared" ref="K467" si="8365">SUM(K444:K466)</f>
        <v>1502</v>
      </c>
      <c r="L467" s="20">
        <f t="shared" ref="L467" si="8366">SUM(L444:L466)</f>
        <v>3985</v>
      </c>
      <c r="M467" s="21">
        <f t="shared" ref="M467" si="8367">SUM(M444:M466)</f>
        <v>3830</v>
      </c>
      <c r="N467" s="20">
        <f t="shared" ref="N467" si="8368">SUM(N444:N466)</f>
        <v>7726</v>
      </c>
      <c r="O467" s="21">
        <f t="shared" ref="O467" si="8369">SUM(O444:O466)</f>
        <v>8053</v>
      </c>
      <c r="P467" s="20">
        <f t="shared" ref="P467" si="8370">SUM(P444:P466)</f>
        <v>4344</v>
      </c>
      <c r="Q467" s="21">
        <f t="shared" ref="Q467" si="8371">SUM(Q444:Q466)</f>
        <v>4193</v>
      </c>
      <c r="R467" s="20">
        <f t="shared" ref="R467" si="8372">SUM(R444:R466)</f>
        <v>5149</v>
      </c>
      <c r="S467" s="21">
        <f t="shared" ref="S467" si="8373">SUM(S444:S466)</f>
        <v>5280</v>
      </c>
      <c r="T467" s="20">
        <f t="shared" ref="T467" si="8374">SUM(T444:T466)</f>
        <v>1221</v>
      </c>
      <c r="U467" s="21">
        <f t="shared" ref="U467" si="8375">SUM(U444:U466)</f>
        <v>1099</v>
      </c>
      <c r="V467" s="20">
        <f t="shared" ref="V467" si="8376">SUM(V444:V466)</f>
        <v>4910</v>
      </c>
      <c r="W467" s="21">
        <f t="shared" ref="W467" si="8377">SUM(W444:W466)</f>
        <v>4769</v>
      </c>
      <c r="X467" s="20">
        <f t="shared" ref="X467" si="8378">SUM(X444:X466)</f>
        <v>3662</v>
      </c>
      <c r="Y467" s="21">
        <f t="shared" ref="Y467" si="8379">SUM(Y444:Y466)</f>
        <v>2861</v>
      </c>
      <c r="Z467" s="20">
        <f t="shared" ref="Z467" si="8380">SUM(Z444:Z466)</f>
        <v>6985</v>
      </c>
      <c r="AA467" s="21">
        <f t="shared" ref="AA467" si="8381">SUM(AA444:AA466)</f>
        <v>8443</v>
      </c>
      <c r="AB467" s="174">
        <f t="shared" ref="AB467:AC467" si="8382">SUM(AB443:AB466)</f>
        <v>63766</v>
      </c>
      <c r="AC467" s="175">
        <f t="shared" si="8382"/>
        <v>63606</v>
      </c>
      <c r="BI467" s="269" t="s">
        <v>13</v>
      </c>
      <c r="BJ467" s="155">
        <f>SUM(BJ443:BJ466)</f>
        <v>0.99999999999999989</v>
      </c>
      <c r="BK467" s="156">
        <f t="shared" ref="BK467:CK467" si="8383">SUM(BK443:BK466)</f>
        <v>1</v>
      </c>
      <c r="BL467" s="155">
        <f t="shared" si="8383"/>
        <v>1</v>
      </c>
      <c r="BM467" s="156">
        <f t="shared" si="8383"/>
        <v>0.99999999999999989</v>
      </c>
      <c r="BN467" s="155">
        <f t="shared" si="8383"/>
        <v>1</v>
      </c>
      <c r="BO467" s="156">
        <f t="shared" si="8383"/>
        <v>1.0000000000000002</v>
      </c>
      <c r="BP467" s="155">
        <f t="shared" si="8383"/>
        <v>1</v>
      </c>
      <c r="BQ467" s="156">
        <f t="shared" si="8383"/>
        <v>1.0000000000000002</v>
      </c>
      <c r="BR467" s="155">
        <f t="shared" si="8383"/>
        <v>1</v>
      </c>
      <c r="BS467" s="156">
        <f t="shared" si="8383"/>
        <v>1</v>
      </c>
      <c r="BT467" s="155">
        <f t="shared" si="8383"/>
        <v>1</v>
      </c>
      <c r="BU467" s="156">
        <f t="shared" si="8383"/>
        <v>1.0000000000000002</v>
      </c>
      <c r="BV467" s="155">
        <f t="shared" si="8383"/>
        <v>0.99999999999999989</v>
      </c>
      <c r="BW467" s="156">
        <f t="shared" si="8383"/>
        <v>1.0000000000000002</v>
      </c>
      <c r="BX467" s="155">
        <f t="shared" si="8383"/>
        <v>0.99999999999999989</v>
      </c>
      <c r="BY467" s="156">
        <f t="shared" si="8383"/>
        <v>1</v>
      </c>
      <c r="BZ467" s="155">
        <f t="shared" si="8383"/>
        <v>0.99999999999999978</v>
      </c>
      <c r="CA467" s="156">
        <f t="shared" si="8383"/>
        <v>0.99999999999999989</v>
      </c>
      <c r="CB467" s="155">
        <f t="shared" si="8383"/>
        <v>1</v>
      </c>
      <c r="CC467" s="156">
        <f t="shared" si="8383"/>
        <v>0.99999999999999967</v>
      </c>
      <c r="CD467" s="155">
        <f t="shared" si="8383"/>
        <v>1</v>
      </c>
      <c r="CE467" s="156">
        <f t="shared" si="8383"/>
        <v>1</v>
      </c>
      <c r="CF467" s="155">
        <f t="shared" si="8383"/>
        <v>1</v>
      </c>
      <c r="CG467" s="156">
        <f t="shared" si="8383"/>
        <v>1</v>
      </c>
      <c r="CH467" s="155">
        <f t="shared" si="8383"/>
        <v>1</v>
      </c>
      <c r="CI467" s="156">
        <f t="shared" si="8383"/>
        <v>1</v>
      </c>
      <c r="CJ467" s="155">
        <f t="shared" si="8383"/>
        <v>1</v>
      </c>
      <c r="CK467" s="156">
        <f t="shared" si="8383"/>
        <v>1.0000000000000002</v>
      </c>
    </row>
    <row r="468" spans="1:89" ht="14" thickTop="1" x14ac:dyDescent="0.15">
      <c r="A468" s="187"/>
    </row>
    <row r="470" spans="1:89" x14ac:dyDescent="0.15">
      <c r="A470" s="296">
        <f>+A439+1</f>
        <v>44090</v>
      </c>
      <c r="B470" s="296"/>
      <c r="C470" s="296"/>
      <c r="D470" s="296"/>
      <c r="BI470" s="301">
        <f>+BI439+1</f>
        <v>44090</v>
      </c>
      <c r="BJ470" s="301"/>
      <c r="BK470" s="301"/>
      <c r="BL470" s="301"/>
    </row>
    <row r="471" spans="1:89" ht="14" thickBot="1" x14ac:dyDescent="0.2">
      <c r="AE471" s="272" t="s">
        <v>84</v>
      </c>
    </row>
    <row r="472" spans="1:89" ht="15" thickTop="1" thickBot="1" x14ac:dyDescent="0.2">
      <c r="A472" s="292" t="s">
        <v>0</v>
      </c>
      <c r="B472" s="294" t="s">
        <v>1</v>
      </c>
      <c r="C472" s="295"/>
      <c r="D472" s="294" t="s">
        <v>2</v>
      </c>
      <c r="E472" s="295"/>
      <c r="F472" s="294" t="s">
        <v>3</v>
      </c>
      <c r="G472" s="295"/>
      <c r="H472" s="294" t="s">
        <v>4</v>
      </c>
      <c r="I472" s="295"/>
      <c r="J472" s="294" t="s">
        <v>5</v>
      </c>
      <c r="K472" s="295"/>
      <c r="L472" s="294" t="s">
        <v>6</v>
      </c>
      <c r="M472" s="295"/>
      <c r="N472" s="294" t="s">
        <v>7</v>
      </c>
      <c r="O472" s="295"/>
      <c r="P472" s="294" t="s">
        <v>8</v>
      </c>
      <c r="Q472" s="295"/>
      <c r="R472" s="294" t="s">
        <v>9</v>
      </c>
      <c r="S472" s="295"/>
      <c r="T472" s="294" t="s">
        <v>10</v>
      </c>
      <c r="U472" s="295"/>
      <c r="V472" s="294" t="s">
        <v>11</v>
      </c>
      <c r="W472" s="295"/>
      <c r="X472" s="294" t="s">
        <v>12</v>
      </c>
      <c r="Y472" s="295"/>
      <c r="Z472" s="297" t="s">
        <v>40</v>
      </c>
      <c r="AA472" s="298"/>
      <c r="AB472" s="299" t="s">
        <v>41</v>
      </c>
      <c r="AC472" s="300"/>
      <c r="AE472" s="292" t="s">
        <v>0</v>
      </c>
      <c r="AF472" s="294" t="s">
        <v>1</v>
      </c>
      <c r="AG472" s="295"/>
      <c r="AH472" s="294" t="s">
        <v>2</v>
      </c>
      <c r="AI472" s="295"/>
      <c r="AJ472" s="294" t="s">
        <v>3</v>
      </c>
      <c r="AK472" s="295"/>
      <c r="AL472" s="294" t="s">
        <v>4</v>
      </c>
      <c r="AM472" s="295"/>
      <c r="AN472" s="294" t="s">
        <v>5</v>
      </c>
      <c r="AO472" s="295"/>
      <c r="AP472" s="294" t="s">
        <v>6</v>
      </c>
      <c r="AQ472" s="295"/>
      <c r="AR472" s="294" t="s">
        <v>7</v>
      </c>
      <c r="AS472" s="295"/>
      <c r="AT472" s="294" t="s">
        <v>8</v>
      </c>
      <c r="AU472" s="295"/>
      <c r="AV472" s="294" t="s">
        <v>9</v>
      </c>
      <c r="AW472" s="295"/>
      <c r="AX472" s="294" t="s">
        <v>10</v>
      </c>
      <c r="AY472" s="295"/>
      <c r="AZ472" s="294" t="s">
        <v>11</v>
      </c>
      <c r="BA472" s="295"/>
      <c r="BB472" s="294" t="s">
        <v>12</v>
      </c>
      <c r="BC472" s="295"/>
      <c r="BD472" s="297" t="s">
        <v>40</v>
      </c>
      <c r="BE472" s="298"/>
      <c r="BF472" s="299" t="s">
        <v>41</v>
      </c>
      <c r="BG472" s="300"/>
      <c r="BI472" s="292" t="s">
        <v>0</v>
      </c>
      <c r="BJ472" s="294" t="s">
        <v>1</v>
      </c>
      <c r="BK472" s="295"/>
      <c r="BL472" s="294" t="s">
        <v>2</v>
      </c>
      <c r="BM472" s="295"/>
      <c r="BN472" s="294" t="s">
        <v>3</v>
      </c>
      <c r="BO472" s="295"/>
      <c r="BP472" s="294" t="s">
        <v>4</v>
      </c>
      <c r="BQ472" s="295"/>
      <c r="BR472" s="294" t="s">
        <v>5</v>
      </c>
      <c r="BS472" s="295"/>
      <c r="BT472" s="294" t="s">
        <v>6</v>
      </c>
      <c r="BU472" s="295"/>
      <c r="BV472" s="294" t="s">
        <v>7</v>
      </c>
      <c r="BW472" s="295"/>
      <c r="BX472" s="294" t="s">
        <v>8</v>
      </c>
      <c r="BY472" s="295"/>
      <c r="BZ472" s="294" t="s">
        <v>9</v>
      </c>
      <c r="CA472" s="295"/>
      <c r="CB472" s="294" t="s">
        <v>10</v>
      </c>
      <c r="CC472" s="295"/>
      <c r="CD472" s="294" t="s">
        <v>11</v>
      </c>
      <c r="CE472" s="295"/>
      <c r="CF472" s="294" t="s">
        <v>12</v>
      </c>
      <c r="CG472" s="295"/>
      <c r="CH472" s="297" t="s">
        <v>40</v>
      </c>
      <c r="CI472" s="298"/>
      <c r="CJ472" s="294" t="s">
        <v>41</v>
      </c>
      <c r="CK472" s="295"/>
    </row>
    <row r="473" spans="1:89" ht="15" thickTop="1" thickBot="1" x14ac:dyDescent="0.2">
      <c r="A473" s="293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3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3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4" thickTop="1" x14ac:dyDescent="0.15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354</v>
      </c>
      <c r="AG474" s="186">
        <f t="shared" ref="AG474:AV475" si="8384">SUMIF($A$9:$A$32,$AE474,C$474:C$497)</f>
        <v>139</v>
      </c>
      <c r="AH474" s="127">
        <f t="shared" si="8384"/>
        <v>118</v>
      </c>
      <c r="AI474" s="180">
        <f t="shared" si="8384"/>
        <v>111</v>
      </c>
      <c r="AJ474" s="126">
        <f t="shared" si="8384"/>
        <v>258</v>
      </c>
      <c r="AK474" s="128">
        <f t="shared" si="8384"/>
        <v>165</v>
      </c>
      <c r="AL474" s="127">
        <f t="shared" si="8384"/>
        <v>520</v>
      </c>
      <c r="AM474" s="180">
        <f t="shared" si="8384"/>
        <v>290</v>
      </c>
      <c r="AN474" s="126">
        <f t="shared" si="8384"/>
        <v>93</v>
      </c>
      <c r="AO474" s="128">
        <f t="shared" si="8384"/>
        <v>103</v>
      </c>
      <c r="AP474" s="127">
        <f t="shared" si="8384"/>
        <v>245</v>
      </c>
      <c r="AQ474" s="126">
        <f t="shared" si="8384"/>
        <v>225</v>
      </c>
      <c r="AR474" s="179">
        <f t="shared" si="8384"/>
        <v>446</v>
      </c>
      <c r="AS474" s="181">
        <f t="shared" si="8384"/>
        <v>428</v>
      </c>
      <c r="AT474" s="126">
        <f t="shared" si="8384"/>
        <v>270</v>
      </c>
      <c r="AU474" s="128">
        <f t="shared" si="8384"/>
        <v>190</v>
      </c>
      <c r="AV474" s="127">
        <f t="shared" si="8384"/>
        <v>285</v>
      </c>
      <c r="AW474" s="180">
        <f t="shared" ref="AW474:BE475" si="8385">SUMIF($A$9:$A$32,$AE474,S$474:S$497)</f>
        <v>188</v>
      </c>
      <c r="AX474" s="126">
        <f t="shared" si="8385"/>
        <v>92</v>
      </c>
      <c r="AY474" s="128">
        <f t="shared" si="8385"/>
        <v>106</v>
      </c>
      <c r="AZ474" s="127">
        <f t="shared" si="8385"/>
        <v>219</v>
      </c>
      <c r="BA474" s="180">
        <f t="shared" si="8385"/>
        <v>222</v>
      </c>
      <c r="BB474" s="126">
        <f t="shared" si="8385"/>
        <v>230</v>
      </c>
      <c r="BC474" s="128">
        <f t="shared" si="8385"/>
        <v>204</v>
      </c>
      <c r="BD474" s="184">
        <f t="shared" si="8385"/>
        <v>347</v>
      </c>
      <c r="BE474" s="185">
        <f t="shared" si="8385"/>
        <v>345</v>
      </c>
      <c r="BF474" s="170">
        <f>AF474+AH474+AJ474+AL474+AN474+AP474+AR474+AT474+AV474+AX474+AZ474+BB474+BD474</f>
        <v>3477</v>
      </c>
      <c r="BG474" s="171">
        <f>AG474+AI474+AK474+AM474+AO474+AQ474+AS474+AU474+AW474+AY474+BA474+BC474+BE474</f>
        <v>2716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15">
      <c r="A475" s="137" t="s">
        <v>17</v>
      </c>
      <c r="B475" s="189">
        <v>83</v>
      </c>
      <c r="C475" s="190">
        <v>0</v>
      </c>
      <c r="D475" s="191">
        <v>74</v>
      </c>
      <c r="E475" s="192">
        <v>0</v>
      </c>
      <c r="F475" s="189">
        <v>139</v>
      </c>
      <c r="G475" s="193">
        <v>3</v>
      </c>
      <c r="H475" s="191">
        <v>109</v>
      </c>
      <c r="I475" s="192">
        <v>8</v>
      </c>
      <c r="J475" s="189">
        <v>4</v>
      </c>
      <c r="K475" s="193">
        <v>7</v>
      </c>
      <c r="L475" s="191">
        <v>12</v>
      </c>
      <c r="M475" s="189">
        <v>7</v>
      </c>
      <c r="N475" s="194">
        <v>23</v>
      </c>
      <c r="O475" s="195">
        <v>0</v>
      </c>
      <c r="P475" s="189">
        <v>16</v>
      </c>
      <c r="Q475" s="193">
        <v>0</v>
      </c>
      <c r="R475" s="191">
        <v>12</v>
      </c>
      <c r="S475" s="192">
        <v>0</v>
      </c>
      <c r="T475" s="189">
        <v>0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472</v>
      </c>
      <c r="AC475" s="173">
        <f t="shared" ref="AC475:AC497" si="8414">SUM(C475,E475,G475,I475,K475,M475,O475,Q475,S475,U475,W475,Y475,AA475)</f>
        <v>25</v>
      </c>
      <c r="AE475" s="277" t="str">
        <f>$AE$10</f>
        <v>08:00 - 08:59</v>
      </c>
      <c r="AF475" s="126">
        <f>SUMIF($A$9:$A$32,$AE475,B$474:B$497)</f>
        <v>249</v>
      </c>
      <c r="AG475" s="190">
        <f t="shared" si="8384"/>
        <v>278</v>
      </c>
      <c r="AH475" s="191">
        <f t="shared" si="8384"/>
        <v>152</v>
      </c>
      <c r="AI475" s="192">
        <f t="shared" si="8384"/>
        <v>227</v>
      </c>
      <c r="AJ475" s="278">
        <f t="shared" si="8384"/>
        <v>286</v>
      </c>
      <c r="AK475" s="193">
        <f t="shared" si="8384"/>
        <v>212</v>
      </c>
      <c r="AL475" s="191">
        <f t="shared" si="8384"/>
        <v>413</v>
      </c>
      <c r="AM475" s="192">
        <f t="shared" si="8384"/>
        <v>338</v>
      </c>
      <c r="AN475" s="278">
        <f t="shared" si="8384"/>
        <v>68</v>
      </c>
      <c r="AO475" s="193">
        <f t="shared" si="8384"/>
        <v>123</v>
      </c>
      <c r="AP475" s="191">
        <f t="shared" si="8384"/>
        <v>183</v>
      </c>
      <c r="AQ475" s="278">
        <f t="shared" si="8384"/>
        <v>232</v>
      </c>
      <c r="AR475" s="194">
        <f t="shared" si="8384"/>
        <v>424</v>
      </c>
      <c r="AS475" s="195">
        <f t="shared" si="8384"/>
        <v>401</v>
      </c>
      <c r="AT475" s="278">
        <f t="shared" si="8384"/>
        <v>215</v>
      </c>
      <c r="AU475" s="193">
        <f t="shared" si="8384"/>
        <v>209</v>
      </c>
      <c r="AV475" s="191">
        <f t="shared" si="8384"/>
        <v>323</v>
      </c>
      <c r="AW475" s="192">
        <f t="shared" si="8385"/>
        <v>190</v>
      </c>
      <c r="AX475" s="278">
        <f t="shared" si="8385"/>
        <v>72</v>
      </c>
      <c r="AY475" s="193">
        <f t="shared" si="8385"/>
        <v>104</v>
      </c>
      <c r="AZ475" s="191">
        <f t="shared" si="8385"/>
        <v>209</v>
      </c>
      <c r="BA475" s="192">
        <f t="shared" si="8385"/>
        <v>253</v>
      </c>
      <c r="BB475" s="278">
        <f t="shared" si="8385"/>
        <v>231</v>
      </c>
      <c r="BC475" s="193">
        <f t="shared" si="8385"/>
        <v>229</v>
      </c>
      <c r="BD475" s="191">
        <f t="shared" si="8385"/>
        <v>325</v>
      </c>
      <c r="BE475" s="278">
        <f t="shared" si="8385"/>
        <v>390</v>
      </c>
      <c r="BF475" s="172">
        <f>SUM(AF475,AH475,AJ475,AL475,AN475,AP475,AR475,AT475,AV475,AX475,AZ475,BB475,BD475)</f>
        <v>3150</v>
      </c>
      <c r="BG475" s="173">
        <f>SUM(AG475,AI475,AK475,AM475,AO475,AQ475,AS475,AU475,AW475,AY475,BA475,BC475,BE475)</f>
        <v>3186</v>
      </c>
      <c r="BI475" s="137" t="s">
        <v>17</v>
      </c>
      <c r="BJ475" s="129">
        <f>B475/B498</f>
        <v>1.5014471780028944E-2</v>
      </c>
      <c r="BK475" s="130">
        <f t="shared" ref="BK475" si="8415">C475/C498</f>
        <v>0</v>
      </c>
      <c r="BL475" s="131">
        <f t="shared" ref="BL475" si="8416">D475/D498</f>
        <v>2.3963730569948185E-2</v>
      </c>
      <c r="BM475" s="132">
        <f t="shared" ref="BM475" si="8417">E475/E498</f>
        <v>0</v>
      </c>
      <c r="BN475" s="129">
        <f t="shared" ref="BN475" si="8418">F475/F498</f>
        <v>2.6613057629714724E-2</v>
      </c>
      <c r="BO475" s="130">
        <f t="shared" ref="BO475" si="8419">G475/G498</f>
        <v>6.5516488316226247E-4</v>
      </c>
      <c r="BP475" s="131">
        <f t="shared" ref="BP475" si="8420">H475/H498</f>
        <v>1.2897881907466572E-2</v>
      </c>
      <c r="BQ475" s="132">
        <f t="shared" ref="BQ475" si="8421">I475/I498</f>
        <v>1.0529086601737299E-3</v>
      </c>
      <c r="BR475" s="129">
        <f t="shared" ref="BR475" si="8422">J475/J498</f>
        <v>2.2831050228310501E-3</v>
      </c>
      <c r="BS475" s="130">
        <f t="shared" ref="BS475" si="8423">K475/K498</f>
        <v>5.2473763118440781E-3</v>
      </c>
      <c r="BT475" s="131">
        <f t="shared" ref="BT475" si="8424">L475/L498</f>
        <v>2.926115581565472E-3</v>
      </c>
      <c r="BU475" s="129">
        <f t="shared" ref="BU475" si="8425">M475/M498</f>
        <v>2.0539906103286387E-3</v>
      </c>
      <c r="BV475" s="133">
        <f t="shared" ref="BV475" si="8426">N475/N498</f>
        <v>3.1399317406143345E-3</v>
      </c>
      <c r="BW475" s="134">
        <f t="shared" ref="BW475" si="8427">O475/O498</f>
        <v>0</v>
      </c>
      <c r="BX475" s="129">
        <f t="shared" ref="BX475" si="8428">P475/P498</f>
        <v>3.837850803550012E-3</v>
      </c>
      <c r="BY475" s="130">
        <f t="shared" ref="BY475" si="8429">Q475/Q498</f>
        <v>0</v>
      </c>
      <c r="BZ475" s="131">
        <f t="shared" ref="BZ475" si="8430">R475/R498</f>
        <v>2.5279123657046556E-3</v>
      </c>
      <c r="CA475" s="132">
        <f t="shared" ref="CA475" si="8431">S475/S498</f>
        <v>0</v>
      </c>
      <c r="CB475" s="129">
        <f t="shared" ref="CB475" si="8432">T475/T498</f>
        <v>0</v>
      </c>
      <c r="CC475" s="130">
        <f t="shared" ref="CC475" si="8433">U475/U498</f>
        <v>0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7.8909972414946076E-3</v>
      </c>
      <c r="CK475" s="136">
        <f t="shared" ref="CK475" si="8441">AC475/AC498</f>
        <v>4.1975889049330063E-4</v>
      </c>
    </row>
    <row r="476" spans="1:89" ht="14" thickBot="1" x14ac:dyDescent="0.2">
      <c r="A476" s="146" t="s">
        <v>18</v>
      </c>
      <c r="B476" s="196">
        <v>378</v>
      </c>
      <c r="C476" s="197">
        <v>0</v>
      </c>
      <c r="D476" s="198">
        <v>247</v>
      </c>
      <c r="E476" s="199">
        <v>2</v>
      </c>
      <c r="F476" s="196">
        <v>449</v>
      </c>
      <c r="G476" s="200">
        <v>12</v>
      </c>
      <c r="H476" s="198">
        <v>407</v>
      </c>
      <c r="I476" s="199">
        <v>89</v>
      </c>
      <c r="J476" s="196">
        <v>44</v>
      </c>
      <c r="K476" s="200">
        <v>30</v>
      </c>
      <c r="L476" s="198">
        <v>90</v>
      </c>
      <c r="M476" s="196">
        <v>165</v>
      </c>
      <c r="N476" s="201">
        <v>289</v>
      </c>
      <c r="O476" s="202">
        <v>286</v>
      </c>
      <c r="P476" s="196">
        <v>171</v>
      </c>
      <c r="Q476" s="200">
        <v>174</v>
      </c>
      <c r="R476" s="198">
        <v>138</v>
      </c>
      <c r="S476" s="199">
        <v>130</v>
      </c>
      <c r="T476" s="196">
        <v>12</v>
      </c>
      <c r="U476" s="200">
        <v>57</v>
      </c>
      <c r="V476" s="198">
        <v>131</v>
      </c>
      <c r="W476" s="199">
        <v>164</v>
      </c>
      <c r="X476" s="196">
        <v>167</v>
      </c>
      <c r="Y476" s="200">
        <v>108</v>
      </c>
      <c r="Z476" s="198">
        <v>327</v>
      </c>
      <c r="AA476" s="196">
        <v>172</v>
      </c>
      <c r="AB476" s="172">
        <f t="shared" si="8413"/>
        <v>2850</v>
      </c>
      <c r="AC476" s="173">
        <f t="shared" si="8414"/>
        <v>1389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6.8379160636758321E-2</v>
      </c>
      <c r="BK476" s="130">
        <f t="shared" ref="BK476" si="8442">C476/C498</f>
        <v>0</v>
      </c>
      <c r="BL476" s="131">
        <f t="shared" ref="BL476" si="8443">D476/D498</f>
        <v>7.9987046632124359E-2</v>
      </c>
      <c r="BM476" s="132">
        <f t="shared" ref="BM476" si="8444">E476/E498</f>
        <v>5.339028296849973E-4</v>
      </c>
      <c r="BN476" s="129">
        <f t="shared" ref="BN476" si="8445">F476/F498</f>
        <v>8.596591996936627E-2</v>
      </c>
      <c r="BO476" s="130">
        <f t="shared" ref="BO476" si="8446">G476/G498</f>
        <v>2.6206595326490499E-3</v>
      </c>
      <c r="BP476" s="131">
        <f t="shared" ref="BP476" si="8447">H476/H498</f>
        <v>4.8159981067329313E-2</v>
      </c>
      <c r="BQ476" s="132">
        <f t="shared" ref="BQ476" si="8448">I476/I498</f>
        <v>1.1713608844432746E-2</v>
      </c>
      <c r="BR476" s="129">
        <f t="shared" ref="BR476" si="8449">J476/J498</f>
        <v>2.5114155251141551E-2</v>
      </c>
      <c r="BS476" s="130">
        <f t="shared" ref="BS476" si="8450">K476/K498</f>
        <v>2.2488755622188907E-2</v>
      </c>
      <c r="BT476" s="131">
        <f t="shared" ref="BT476" si="8451">L476/L498</f>
        <v>2.1945866861741038E-2</v>
      </c>
      <c r="BU476" s="129">
        <f t="shared" ref="BU476" si="8452">M476/M498</f>
        <v>4.8415492957746477E-2</v>
      </c>
      <c r="BV476" s="133">
        <f t="shared" ref="BV476" si="8453">N476/N498</f>
        <v>3.9453924914675767E-2</v>
      </c>
      <c r="BW476" s="134">
        <f t="shared" ref="BW476" si="8454">O476/O498</f>
        <v>3.9766407119021137E-2</v>
      </c>
      <c r="BX476" s="129">
        <f t="shared" ref="BX476" si="8455">P476/P498</f>
        <v>4.1017030462940751E-2</v>
      </c>
      <c r="BY476" s="130">
        <f t="shared" ref="BY476" si="8456">Q476/Q498</f>
        <v>4.3165467625899283E-2</v>
      </c>
      <c r="BZ476" s="131">
        <f t="shared" ref="BZ476" si="8457">R476/R498</f>
        <v>2.9070992205603538E-2</v>
      </c>
      <c r="CA476" s="132">
        <f t="shared" ref="CA476" si="8458">S476/S498</f>
        <v>2.6315789473684209E-2</v>
      </c>
      <c r="CB476" s="129">
        <f t="shared" ref="CB476" si="8459">T476/T498</f>
        <v>1.0230179028132993E-2</v>
      </c>
      <c r="CC476" s="130">
        <f t="shared" ref="CC476" si="8460">U476/U498</f>
        <v>5.6886227544910177E-2</v>
      </c>
      <c r="CD476" s="131">
        <f t="shared" ref="CD476" si="8461">V476/V498</f>
        <v>2.8361117124918813E-2</v>
      </c>
      <c r="CE476" s="132">
        <f t="shared" ref="CE476" si="8462">W476/W498</f>
        <v>3.7171350861287401E-2</v>
      </c>
      <c r="CF476" s="129">
        <f t="shared" ref="CF476" si="8463">X476/X498</f>
        <v>4.6831183398766123E-2</v>
      </c>
      <c r="CG476" s="130">
        <f t="shared" ref="CG476" si="8464">Y476/Y498</f>
        <v>3.9793662490788501E-2</v>
      </c>
      <c r="CH476" s="131">
        <f t="shared" ref="CH476" si="8465">Z476/Z498</f>
        <v>5.3844887205664417E-2</v>
      </c>
      <c r="CI476" s="129">
        <f t="shared" ref="CI476" si="8466">AA476/AA498</f>
        <v>2.0116959064327485E-2</v>
      </c>
      <c r="CJ476" s="135">
        <f t="shared" ref="CJ476" si="8467">AB476/AB498</f>
        <v>4.7646911309872107E-2</v>
      </c>
      <c r="CK476" s="136">
        <f t="shared" ref="CK476" si="8468">AC476/AC498</f>
        <v>2.3321803955807786E-2</v>
      </c>
    </row>
    <row r="477" spans="1:89" ht="15" thickTop="1" thickBot="1" x14ac:dyDescent="0.2">
      <c r="A477" s="137" t="s">
        <v>19</v>
      </c>
      <c r="B477" s="189">
        <v>610</v>
      </c>
      <c r="C477" s="190">
        <v>150</v>
      </c>
      <c r="D477" s="191">
        <v>282</v>
      </c>
      <c r="E477" s="192">
        <v>194</v>
      </c>
      <c r="F477" s="189">
        <v>474</v>
      </c>
      <c r="G477" s="193">
        <v>225</v>
      </c>
      <c r="H477" s="191">
        <v>525</v>
      </c>
      <c r="I477" s="192">
        <v>393</v>
      </c>
      <c r="J477" s="189">
        <v>55</v>
      </c>
      <c r="K477" s="193">
        <v>141</v>
      </c>
      <c r="L477" s="191">
        <v>179</v>
      </c>
      <c r="M477" s="189">
        <v>311</v>
      </c>
      <c r="N477" s="194">
        <v>485</v>
      </c>
      <c r="O477" s="195">
        <v>492</v>
      </c>
      <c r="P477" s="189">
        <v>321</v>
      </c>
      <c r="Q477" s="193">
        <v>257</v>
      </c>
      <c r="R477" s="191">
        <v>313</v>
      </c>
      <c r="S477" s="192">
        <v>186</v>
      </c>
      <c r="T477" s="189">
        <v>47</v>
      </c>
      <c r="U477" s="193">
        <v>92</v>
      </c>
      <c r="V477" s="191">
        <v>190</v>
      </c>
      <c r="W477" s="192">
        <v>244</v>
      </c>
      <c r="X477" s="189">
        <v>185</v>
      </c>
      <c r="Y477" s="193">
        <v>139</v>
      </c>
      <c r="Z477" s="191">
        <v>469</v>
      </c>
      <c r="AA477" s="189">
        <v>304</v>
      </c>
      <c r="AB477" s="172">
        <f t="shared" si="8413"/>
        <v>4135</v>
      </c>
      <c r="AC477" s="173">
        <f t="shared" si="8414"/>
        <v>3128</v>
      </c>
      <c r="AE477" s="269" t="s">
        <v>13</v>
      </c>
      <c r="AF477" s="20">
        <f t="shared" ref="AF477:BG477" si="8469">SUM(AF474:AF476)</f>
        <v>603</v>
      </c>
      <c r="AG477" s="21">
        <f t="shared" si="8469"/>
        <v>417</v>
      </c>
      <c r="AH477" s="20">
        <f t="shared" si="8469"/>
        <v>270</v>
      </c>
      <c r="AI477" s="21">
        <f t="shared" si="8469"/>
        <v>338</v>
      </c>
      <c r="AJ477" s="20">
        <f t="shared" si="8469"/>
        <v>544</v>
      </c>
      <c r="AK477" s="21">
        <f t="shared" si="8469"/>
        <v>377</v>
      </c>
      <c r="AL477" s="20">
        <f t="shared" si="8469"/>
        <v>933</v>
      </c>
      <c r="AM477" s="21">
        <f t="shared" si="8469"/>
        <v>628</v>
      </c>
      <c r="AN477" s="20">
        <f t="shared" si="8469"/>
        <v>161</v>
      </c>
      <c r="AO477" s="21">
        <f t="shared" si="8469"/>
        <v>226</v>
      </c>
      <c r="AP477" s="20">
        <f t="shared" si="8469"/>
        <v>428</v>
      </c>
      <c r="AQ477" s="21">
        <f t="shared" si="8469"/>
        <v>457</v>
      </c>
      <c r="AR477" s="20">
        <f t="shared" si="8469"/>
        <v>870</v>
      </c>
      <c r="AS477" s="21">
        <f t="shared" si="8469"/>
        <v>829</v>
      </c>
      <c r="AT477" s="20">
        <f t="shared" si="8469"/>
        <v>485</v>
      </c>
      <c r="AU477" s="21">
        <f t="shared" si="8469"/>
        <v>399</v>
      </c>
      <c r="AV477" s="20">
        <f t="shared" si="8469"/>
        <v>608</v>
      </c>
      <c r="AW477" s="21">
        <f t="shared" si="8469"/>
        <v>378</v>
      </c>
      <c r="AX477" s="20">
        <f t="shared" si="8469"/>
        <v>164</v>
      </c>
      <c r="AY477" s="21">
        <f t="shared" si="8469"/>
        <v>210</v>
      </c>
      <c r="AZ477" s="20">
        <f t="shared" si="8469"/>
        <v>428</v>
      </c>
      <c r="BA477" s="21">
        <f t="shared" si="8469"/>
        <v>475</v>
      </c>
      <c r="BB477" s="20">
        <f t="shared" si="8469"/>
        <v>461</v>
      </c>
      <c r="BC477" s="21">
        <f t="shared" si="8469"/>
        <v>433</v>
      </c>
      <c r="BD477" s="20">
        <f t="shared" si="8469"/>
        <v>672</v>
      </c>
      <c r="BE477" s="21">
        <f t="shared" si="8469"/>
        <v>735</v>
      </c>
      <c r="BF477" s="174">
        <f t="shared" si="8469"/>
        <v>6627</v>
      </c>
      <c r="BG477" s="175">
        <f t="shared" si="8469"/>
        <v>5902</v>
      </c>
      <c r="BI477" s="137" t="s">
        <v>19</v>
      </c>
      <c r="BJ477" s="129">
        <f>B477/B498</f>
        <v>0.11034732272069464</v>
      </c>
      <c r="BK477" s="130">
        <f t="shared" ref="BK477" si="8470">C477/C498</f>
        <v>2.478519497686715E-2</v>
      </c>
      <c r="BL477" s="131">
        <f t="shared" ref="BL477" si="8471">D477/D498</f>
        <v>9.1321243523316067E-2</v>
      </c>
      <c r="BM477" s="132">
        <f t="shared" ref="BM477" si="8472">E477/E498</f>
        <v>5.1788574479444738E-2</v>
      </c>
      <c r="BN477" s="129">
        <f t="shared" ref="BN477" si="8473">F477/F498</f>
        <v>9.0752441125789771E-2</v>
      </c>
      <c r="BO477" s="130">
        <f t="shared" ref="BO477" si="8474">G477/G498</f>
        <v>4.9137366237169688E-2</v>
      </c>
      <c r="BP477" s="131">
        <f t="shared" ref="BP477" si="8475">H477/H498</f>
        <v>6.2122825701100462E-2</v>
      </c>
      <c r="BQ477" s="132">
        <f t="shared" ref="BQ477" si="8476">I477/I498</f>
        <v>5.1724137931034482E-2</v>
      </c>
      <c r="BR477" s="129">
        <f t="shared" ref="BR477" si="8477">J477/J498</f>
        <v>3.1392694063926939E-2</v>
      </c>
      <c r="BS477" s="130">
        <f t="shared" ref="BS477" si="8478">K477/K498</f>
        <v>0.10569715142428786</v>
      </c>
      <c r="BT477" s="131">
        <f t="shared" ref="BT477" si="8479">L477/L498</f>
        <v>4.3647890758351619E-2</v>
      </c>
      <c r="BU477" s="129">
        <f t="shared" ref="BU477" si="8480">M477/M498</f>
        <v>9.1255868544600938E-2</v>
      </c>
      <c r="BV477" s="133">
        <f t="shared" ref="BV477" si="8481">N477/N498</f>
        <v>6.6211604095563134E-2</v>
      </c>
      <c r="BW477" s="134">
        <f t="shared" ref="BW477" si="8482">O477/O498</f>
        <v>6.8409343715239157E-2</v>
      </c>
      <c r="BX477" s="129">
        <f t="shared" ref="BX477" si="8483">P477/P498</f>
        <v>7.6996881746222115E-2</v>
      </c>
      <c r="BY477" s="130">
        <f t="shared" ref="BY477" si="8484">Q477/Q498</f>
        <v>6.3755891838253531E-2</v>
      </c>
      <c r="BZ477" s="131">
        <f t="shared" ref="BZ477" si="8485">R477/R498</f>
        <v>6.593638087212976E-2</v>
      </c>
      <c r="CA477" s="132">
        <f t="shared" ref="CA477" si="8486">S477/S498</f>
        <v>3.7651821862348181E-2</v>
      </c>
      <c r="CB477" s="129">
        <f t="shared" ref="CB477" si="8487">T477/T498</f>
        <v>4.0068201193520885E-2</v>
      </c>
      <c r="CC477" s="130">
        <f t="shared" ref="CC477" si="8488">U477/U498</f>
        <v>9.1816367265469059E-2</v>
      </c>
      <c r="CD477" s="131">
        <f t="shared" ref="CD477" si="8489">V477/V498</f>
        <v>4.1134444684996753E-2</v>
      </c>
      <c r="CE477" s="132">
        <f t="shared" ref="CE477" si="8490">W477/W498</f>
        <v>5.5303717135086132E-2</v>
      </c>
      <c r="CF477" s="129">
        <f t="shared" ref="CF477" si="8491">X477/X498</f>
        <v>5.1878855860908582E-2</v>
      </c>
      <c r="CG477" s="130">
        <f t="shared" ref="CG477" si="8492">Y477/Y498</f>
        <v>5.1215917464996312E-2</v>
      </c>
      <c r="CH477" s="131">
        <f t="shared" ref="CH477" si="8493">Z477/Z498</f>
        <v>7.7227070640540102E-2</v>
      </c>
      <c r="CI477" s="129">
        <f t="shared" ref="CI477" si="8494">AA477/AA498</f>
        <v>3.5555555555555556E-2</v>
      </c>
      <c r="CJ477" s="135">
        <f t="shared" ref="CJ477" si="8495">AB477/AB498</f>
        <v>6.9129816935551286E-2</v>
      </c>
      <c r="CK477" s="136">
        <f t="shared" ref="CK477" si="8496">AC477/AC498</f>
        <v>5.2520232378521776E-2</v>
      </c>
    </row>
    <row r="478" spans="1:89" ht="14" thickTop="1" x14ac:dyDescent="0.15">
      <c r="A478" s="146" t="s">
        <v>20</v>
      </c>
      <c r="B478" s="196">
        <v>354</v>
      </c>
      <c r="C478" s="197">
        <v>139</v>
      </c>
      <c r="D478" s="198">
        <v>118</v>
      </c>
      <c r="E478" s="199">
        <v>111</v>
      </c>
      <c r="F478" s="196">
        <v>258</v>
      </c>
      <c r="G478" s="200">
        <v>165</v>
      </c>
      <c r="H478" s="198">
        <v>520</v>
      </c>
      <c r="I478" s="199">
        <v>290</v>
      </c>
      <c r="J478" s="196">
        <v>93</v>
      </c>
      <c r="K478" s="200">
        <v>103</v>
      </c>
      <c r="L478" s="198">
        <v>245</v>
      </c>
      <c r="M478" s="196">
        <v>225</v>
      </c>
      <c r="N478" s="201">
        <v>446</v>
      </c>
      <c r="O478" s="202">
        <v>428</v>
      </c>
      <c r="P478" s="196">
        <v>270</v>
      </c>
      <c r="Q478" s="200">
        <v>190</v>
      </c>
      <c r="R478" s="198">
        <v>285</v>
      </c>
      <c r="S478" s="199">
        <v>188</v>
      </c>
      <c r="T478" s="196">
        <v>92</v>
      </c>
      <c r="U478" s="200">
        <v>106</v>
      </c>
      <c r="V478" s="198">
        <v>219</v>
      </c>
      <c r="W478" s="199">
        <v>222</v>
      </c>
      <c r="X478" s="196">
        <v>230</v>
      </c>
      <c r="Y478" s="200">
        <v>204</v>
      </c>
      <c r="Z478" s="198">
        <v>347</v>
      </c>
      <c r="AA478" s="196">
        <v>345</v>
      </c>
      <c r="AB478" s="172">
        <f t="shared" si="8413"/>
        <v>3477</v>
      </c>
      <c r="AC478" s="173">
        <f t="shared" si="8414"/>
        <v>2716</v>
      </c>
      <c r="BI478" s="146" t="s">
        <v>20</v>
      </c>
      <c r="BJ478" s="129">
        <f>B478/B498</f>
        <v>6.4037626628075259E-2</v>
      </c>
      <c r="BK478" s="130">
        <f t="shared" ref="BK478" si="8497">C478/C498</f>
        <v>2.2967614011896894E-2</v>
      </c>
      <c r="BL478" s="131">
        <f t="shared" ref="BL478" si="8498">D478/D498</f>
        <v>3.8212435233160619E-2</v>
      </c>
      <c r="BM478" s="132">
        <f t="shared" ref="BM478" si="8499">E478/E498</f>
        <v>2.9631607047517352E-2</v>
      </c>
      <c r="BN478" s="129">
        <f t="shared" ref="BN478" si="8500">F478/F498</f>
        <v>4.9396898334290638E-2</v>
      </c>
      <c r="BO478" s="130">
        <f t="shared" ref="BO478" si="8501">G478/G498</f>
        <v>3.6034068573924438E-2</v>
      </c>
      <c r="BP478" s="131">
        <f t="shared" ref="BP478" si="8502">H478/H498</f>
        <v>6.1531179742042363E-2</v>
      </c>
      <c r="BQ478" s="132">
        <f t="shared" ref="BQ478" si="8503">I478/I498</f>
        <v>3.8167938931297711E-2</v>
      </c>
      <c r="BR478" s="129">
        <f t="shared" ref="BR478" si="8504">J478/J498</f>
        <v>5.3082191780821915E-2</v>
      </c>
      <c r="BS478" s="130">
        <f t="shared" ref="BS478" si="8505">K478/K498</f>
        <v>7.7211394302848582E-2</v>
      </c>
      <c r="BT478" s="131">
        <f t="shared" ref="BT478" si="8506">L478/L498</f>
        <v>5.9741526456961715E-2</v>
      </c>
      <c r="BU478" s="129">
        <f t="shared" ref="BU478" si="8507">M478/M498</f>
        <v>6.6021126760563376E-2</v>
      </c>
      <c r="BV478" s="133">
        <f t="shared" ref="BV478" si="8508">N478/N498</f>
        <v>6.088737201365188E-2</v>
      </c>
      <c r="BW478" s="134">
        <f t="shared" ref="BW478" si="8509">O478/O498</f>
        <v>5.9510567296996664E-2</v>
      </c>
      <c r="BX478" s="129">
        <f t="shared" ref="BX478" si="8510">P478/P498</f>
        <v>6.4763732309906452E-2</v>
      </c>
      <c r="BY478" s="130">
        <f t="shared" ref="BY478" si="8511">Q478/Q498</f>
        <v>4.7134706028280821E-2</v>
      </c>
      <c r="BZ478" s="131">
        <f t="shared" ref="BZ478" si="8512">R478/R498</f>
        <v>6.0037918685485567E-2</v>
      </c>
      <c r="CA478" s="132">
        <f t="shared" ref="CA478" si="8513">S478/S498</f>
        <v>3.8056680161943322E-2</v>
      </c>
      <c r="CB478" s="129">
        <f t="shared" ref="CB478" si="8514">T478/T498</f>
        <v>7.8431372549019607E-2</v>
      </c>
      <c r="CC478" s="130">
        <f t="shared" ref="CC478" si="8515">U478/U498</f>
        <v>0.10578842315369262</v>
      </c>
      <c r="CD478" s="131">
        <f t="shared" ref="CD478" si="8516">V478/V498</f>
        <v>4.7412859926390993E-2</v>
      </c>
      <c r="CE478" s="132">
        <f t="shared" ref="CE478" si="8517">W478/W498</f>
        <v>5.0317316409791479E-2</v>
      </c>
      <c r="CF478" s="129">
        <f t="shared" ref="CF478" si="8518">X478/X498</f>
        <v>6.449803701626472E-2</v>
      </c>
      <c r="CG478" s="130">
        <f t="shared" ref="CG478" si="8519">Y478/Y498</f>
        <v>7.5165806927044956E-2</v>
      </c>
      <c r="CH478" s="131">
        <f t="shared" ref="CH478" si="8520">Z478/Z498</f>
        <v>5.7138152478182117E-2</v>
      </c>
      <c r="CI478" s="129">
        <f t="shared" ref="CI478" si="8521">AA478/AA498</f>
        <v>4.0350877192982457E-2</v>
      </c>
      <c r="CJ478" s="135">
        <f t="shared" ref="CJ478" si="8522">AB478/AB498</f>
        <v>5.8129231798043968E-2</v>
      </c>
      <c r="CK478" s="136">
        <f t="shared" ref="CK478" si="8523">AC478/AC498</f>
        <v>4.5602605863192182E-2</v>
      </c>
    </row>
    <row r="479" spans="1:89" ht="14" thickBot="1" x14ac:dyDescent="0.2">
      <c r="A479" s="137" t="s">
        <v>21</v>
      </c>
      <c r="B479" s="189">
        <v>249</v>
      </c>
      <c r="C479" s="190">
        <v>278</v>
      </c>
      <c r="D479" s="191">
        <v>152</v>
      </c>
      <c r="E479" s="192">
        <v>227</v>
      </c>
      <c r="F479" s="189">
        <v>286</v>
      </c>
      <c r="G479" s="193">
        <v>212</v>
      </c>
      <c r="H479" s="191">
        <v>413</v>
      </c>
      <c r="I479" s="192">
        <v>338</v>
      </c>
      <c r="J479" s="189">
        <v>68</v>
      </c>
      <c r="K479" s="193">
        <v>123</v>
      </c>
      <c r="L479" s="191">
        <v>183</v>
      </c>
      <c r="M479" s="189">
        <v>232</v>
      </c>
      <c r="N479" s="194">
        <v>424</v>
      </c>
      <c r="O479" s="195">
        <v>401</v>
      </c>
      <c r="P479" s="189">
        <v>215</v>
      </c>
      <c r="Q479" s="193">
        <v>209</v>
      </c>
      <c r="R479" s="191">
        <v>323</v>
      </c>
      <c r="S479" s="192">
        <v>190</v>
      </c>
      <c r="T479" s="189">
        <v>72</v>
      </c>
      <c r="U479" s="193">
        <v>104</v>
      </c>
      <c r="V479" s="191">
        <v>209</v>
      </c>
      <c r="W479" s="192">
        <v>253</v>
      </c>
      <c r="X479" s="189">
        <v>231</v>
      </c>
      <c r="Y479" s="193">
        <v>229</v>
      </c>
      <c r="Z479" s="191">
        <v>325</v>
      </c>
      <c r="AA479" s="189">
        <v>390</v>
      </c>
      <c r="AB479" s="172">
        <f t="shared" si="8413"/>
        <v>3150</v>
      </c>
      <c r="AC479" s="173">
        <f t="shared" si="8414"/>
        <v>3186</v>
      </c>
      <c r="AE479" s="272" t="s">
        <v>85</v>
      </c>
      <c r="BI479" s="137" t="s">
        <v>21</v>
      </c>
      <c r="BJ479" s="129">
        <f>B479/B498</f>
        <v>4.504341534008683E-2</v>
      </c>
      <c r="BK479" s="130">
        <f t="shared" ref="BK479" si="8524">C479/C498</f>
        <v>4.5935228023793788E-2</v>
      </c>
      <c r="BL479" s="131">
        <f t="shared" ref="BL479" si="8525">D479/D498</f>
        <v>4.9222797927461141E-2</v>
      </c>
      <c r="BM479" s="132">
        <f t="shared" ref="BM479" si="8526">E479/E498</f>
        <v>6.05979711692472E-2</v>
      </c>
      <c r="BN479" s="129">
        <f t="shared" ref="BN479" si="8527">F479/F498</f>
        <v>5.4757802029484971E-2</v>
      </c>
      <c r="BO479" s="130">
        <f t="shared" ref="BO479" si="8528">G479/G498</f>
        <v>4.6298318410133217E-2</v>
      </c>
      <c r="BP479" s="131">
        <f t="shared" ref="BP479" si="8529">H479/H498</f>
        <v>4.8869956218199027E-2</v>
      </c>
      <c r="BQ479" s="132">
        <f t="shared" ref="BQ479" si="8530">I479/I498</f>
        <v>4.448539089234009E-2</v>
      </c>
      <c r="BR479" s="129">
        <f t="shared" ref="BR479" si="8531">J479/J498</f>
        <v>3.8812785388127852E-2</v>
      </c>
      <c r="BS479" s="130">
        <f t="shared" ref="BS479" si="8532">K479/K498</f>
        <v>9.2203898050974509E-2</v>
      </c>
      <c r="BT479" s="131">
        <f t="shared" ref="BT479" si="8533">L479/L498</f>
        <v>4.4623262618873442E-2</v>
      </c>
      <c r="BU479" s="129">
        <f t="shared" ref="BU479" si="8534">M479/M498</f>
        <v>6.8075117370892016E-2</v>
      </c>
      <c r="BV479" s="133">
        <f t="shared" ref="BV479" si="8535">N479/N498</f>
        <v>5.7883959044368598E-2</v>
      </c>
      <c r="BW479" s="134">
        <f t="shared" ref="BW479" si="8536">O479/O498</f>
        <v>5.5756395995550614E-2</v>
      </c>
      <c r="BX479" s="129">
        <f t="shared" ref="BX479" si="8537">P479/P498</f>
        <v>5.1571120172703287E-2</v>
      </c>
      <c r="BY479" s="130">
        <f t="shared" ref="BY479" si="8538">Q479/Q498</f>
        <v>5.1848176631108904E-2</v>
      </c>
      <c r="BZ479" s="131">
        <f t="shared" ref="BZ479" si="8539">R479/R498</f>
        <v>6.8042974510216986E-2</v>
      </c>
      <c r="CA479" s="132">
        <f t="shared" ref="CA479" si="8540">S479/S498</f>
        <v>3.8461538461538464E-2</v>
      </c>
      <c r="CB479" s="129">
        <f t="shared" ref="CB479" si="8541">T479/T498</f>
        <v>6.1381074168797956E-2</v>
      </c>
      <c r="CC479" s="130">
        <f t="shared" ref="CC479" si="8542">U479/U498</f>
        <v>0.10379241516966067</v>
      </c>
      <c r="CD479" s="131">
        <f t="shared" ref="CD479" si="8543">V479/V498</f>
        <v>4.524788915349643E-2</v>
      </c>
      <c r="CE479" s="132">
        <f t="shared" ref="CE479" si="8544">W479/W498</f>
        <v>5.7343608340888488E-2</v>
      </c>
      <c r="CF479" s="129">
        <f t="shared" ref="CF479" si="8545">X479/X498</f>
        <v>6.477846326416152E-2</v>
      </c>
      <c r="CG479" s="130">
        <f t="shared" ref="CG479" si="8546">Y479/Y498</f>
        <v>8.4377302873986731E-2</v>
      </c>
      <c r="CH479" s="131">
        <f t="shared" ref="CH479" si="8547">Z479/Z498</f>
        <v>5.3515560678412649E-2</v>
      </c>
      <c r="CI479" s="129">
        <f t="shared" ref="CI479" si="8548">AA479/AA498</f>
        <v>4.5614035087719301E-2</v>
      </c>
      <c r="CJ479" s="135">
        <f t="shared" ref="CJ479" si="8549">AB479/AB498</f>
        <v>5.2662375658279699E-2</v>
      </c>
      <c r="CK479" s="136">
        <f t="shared" ref="CK479" si="8550">AC479/AC498</f>
        <v>5.3494073004466236E-2</v>
      </c>
    </row>
    <row r="480" spans="1:89" ht="15" thickTop="1" thickBot="1" x14ac:dyDescent="0.2">
      <c r="A480" s="146" t="s">
        <v>22</v>
      </c>
      <c r="B480" s="196">
        <v>365</v>
      </c>
      <c r="C480" s="197">
        <v>468</v>
      </c>
      <c r="D480" s="198">
        <v>213</v>
      </c>
      <c r="E480" s="199">
        <v>175</v>
      </c>
      <c r="F480" s="196">
        <v>309</v>
      </c>
      <c r="G480" s="200">
        <v>214</v>
      </c>
      <c r="H480" s="198">
        <v>482</v>
      </c>
      <c r="I480" s="199">
        <v>394</v>
      </c>
      <c r="J480" s="196">
        <v>92</v>
      </c>
      <c r="K480" s="200">
        <v>147</v>
      </c>
      <c r="L480" s="198">
        <v>205</v>
      </c>
      <c r="M480" s="196">
        <v>289</v>
      </c>
      <c r="N480" s="201">
        <v>549</v>
      </c>
      <c r="O480" s="202">
        <v>565</v>
      </c>
      <c r="P480" s="196">
        <v>304</v>
      </c>
      <c r="Q480" s="200">
        <v>224</v>
      </c>
      <c r="R480" s="198">
        <v>402</v>
      </c>
      <c r="S480" s="199">
        <v>241</v>
      </c>
      <c r="T480" s="196">
        <v>50</v>
      </c>
      <c r="U480" s="200">
        <v>97</v>
      </c>
      <c r="V480" s="198">
        <v>268</v>
      </c>
      <c r="W480" s="199">
        <v>341</v>
      </c>
      <c r="X480" s="196">
        <v>217</v>
      </c>
      <c r="Y480" s="200">
        <v>219</v>
      </c>
      <c r="Z480" s="198">
        <v>276</v>
      </c>
      <c r="AA480" s="196">
        <v>469</v>
      </c>
      <c r="AB480" s="172">
        <f t="shared" si="8413"/>
        <v>3732</v>
      </c>
      <c r="AC480" s="173">
        <f t="shared" si="8414"/>
        <v>3843</v>
      </c>
      <c r="AE480" s="292" t="s">
        <v>0</v>
      </c>
      <c r="AF480" s="294" t="s">
        <v>1</v>
      </c>
      <c r="AG480" s="295"/>
      <c r="AH480" s="294" t="s">
        <v>2</v>
      </c>
      <c r="AI480" s="295"/>
      <c r="AJ480" s="294" t="s">
        <v>3</v>
      </c>
      <c r="AK480" s="295"/>
      <c r="AL480" s="294" t="s">
        <v>4</v>
      </c>
      <c r="AM480" s="295"/>
      <c r="AN480" s="294" t="s">
        <v>5</v>
      </c>
      <c r="AO480" s="295"/>
      <c r="AP480" s="294" t="s">
        <v>6</v>
      </c>
      <c r="AQ480" s="295"/>
      <c r="AR480" s="294" t="s">
        <v>7</v>
      </c>
      <c r="AS480" s="295"/>
      <c r="AT480" s="294" t="s">
        <v>8</v>
      </c>
      <c r="AU480" s="295"/>
      <c r="AV480" s="294" t="s">
        <v>9</v>
      </c>
      <c r="AW480" s="295"/>
      <c r="AX480" s="294" t="s">
        <v>10</v>
      </c>
      <c r="AY480" s="295"/>
      <c r="AZ480" s="294" t="s">
        <v>11</v>
      </c>
      <c r="BA480" s="295"/>
      <c r="BB480" s="294" t="s">
        <v>12</v>
      </c>
      <c r="BC480" s="295"/>
      <c r="BD480" s="297" t="s">
        <v>40</v>
      </c>
      <c r="BE480" s="298"/>
      <c r="BF480" s="299" t="s">
        <v>41</v>
      </c>
      <c r="BG480" s="300"/>
      <c r="BI480" s="146" t="s">
        <v>22</v>
      </c>
      <c r="BJ480" s="129">
        <f>B480/B498</f>
        <v>6.602749638205499E-2</v>
      </c>
      <c r="BK480" s="130">
        <f t="shared" ref="BK480" si="8551">C480/C498</f>
        <v>7.7329808327825517E-2</v>
      </c>
      <c r="BL480" s="131">
        <f t="shared" ref="BL480" si="8552">D480/D498</f>
        <v>6.8976683937823829E-2</v>
      </c>
      <c r="BM480" s="132">
        <f t="shared" ref="BM480" si="8553">E480/E498</f>
        <v>4.6716497597437269E-2</v>
      </c>
      <c r="BN480" s="129">
        <f t="shared" ref="BN480" si="8554">F480/F498</f>
        <v>5.9161401493394598E-2</v>
      </c>
      <c r="BO480" s="130">
        <f t="shared" ref="BO480" si="8555">G480/G498</f>
        <v>4.6735094998908058E-2</v>
      </c>
      <c r="BP480" s="131">
        <f t="shared" ref="BP480" si="8556">H480/H498</f>
        <v>5.7034670453200806E-2</v>
      </c>
      <c r="BQ480" s="132">
        <f t="shared" ref="BQ480" si="8557">I480/I498</f>
        <v>5.1855751513556196E-2</v>
      </c>
      <c r="BR480" s="129">
        <f t="shared" ref="BR480" si="8558">J480/J498</f>
        <v>5.2511415525114152E-2</v>
      </c>
      <c r="BS480" s="130">
        <f t="shared" ref="BS480" si="8559">K480/K498</f>
        <v>0.11019490254872563</v>
      </c>
      <c r="BT480" s="131">
        <f t="shared" ref="BT480" si="8560">L480/L498</f>
        <v>4.9987807851743477E-2</v>
      </c>
      <c r="BU480" s="129">
        <f t="shared" ref="BU480" si="8561">M480/M498</f>
        <v>8.4800469483568078E-2</v>
      </c>
      <c r="BV480" s="133">
        <f t="shared" ref="BV480" si="8562">N480/N498</f>
        <v>7.4948805460750847E-2</v>
      </c>
      <c r="BW480" s="134">
        <f t="shared" ref="BW480" si="8563">O480/O498</f>
        <v>7.8559510567297E-2</v>
      </c>
      <c r="BX480" s="129">
        <f t="shared" ref="BX480" si="8564">P480/P498</f>
        <v>7.2919165267450223E-2</v>
      </c>
      <c r="BY480" s="130">
        <f t="shared" ref="BY480" si="8565">Q480/Q498</f>
        <v>5.5569337633341605E-2</v>
      </c>
      <c r="BZ480" s="131">
        <f t="shared" ref="BZ480" si="8566">R480/R498</f>
        <v>8.468506425110596E-2</v>
      </c>
      <c r="CA480" s="132">
        <f t="shared" ref="CA480" si="8567">S480/S498</f>
        <v>4.8785425101214572E-2</v>
      </c>
      <c r="CB480" s="129">
        <f t="shared" ref="CB480" si="8568">T480/T498</f>
        <v>4.2625745950554135E-2</v>
      </c>
      <c r="CC480" s="130">
        <f t="shared" ref="CC480" si="8569">U480/U498</f>
        <v>9.6806387225548907E-2</v>
      </c>
      <c r="CD480" s="131">
        <f t="shared" ref="CD480" si="8570">V480/V498</f>
        <v>5.8021216713574367E-2</v>
      </c>
      <c r="CE480" s="132">
        <f t="shared" ref="CE480" si="8571">W480/W498</f>
        <v>7.7289211242067085E-2</v>
      </c>
      <c r="CF480" s="129">
        <f t="shared" ref="CF480" si="8572">X480/X498</f>
        <v>6.0852495793606284E-2</v>
      </c>
      <c r="CG480" s="130">
        <f t="shared" ref="CG480" si="8573">Y480/Y498</f>
        <v>8.0692704495210016E-2</v>
      </c>
      <c r="CH480" s="131">
        <f t="shared" ref="CH480" si="8574">Z480/Z498</f>
        <v>4.5447060760744278E-2</v>
      </c>
      <c r="CI480" s="129">
        <f t="shared" ref="CI480" si="8575">AA480/AA498</f>
        <v>5.4853801169590641E-2</v>
      </c>
      <c r="CJ480" s="135">
        <f t="shared" ref="CJ480" si="8576">AB480/AB498</f>
        <v>6.2392376494190417E-2</v>
      </c>
      <c r="CK480" s="136">
        <f t="shared" ref="CK480" si="8577">AC480/AC498</f>
        <v>6.4525336646630183E-2</v>
      </c>
    </row>
    <row r="481" spans="1:89" ht="15" thickTop="1" thickBot="1" x14ac:dyDescent="0.2">
      <c r="A481" s="137" t="s">
        <v>23</v>
      </c>
      <c r="B481" s="189">
        <v>373</v>
      </c>
      <c r="C481" s="190">
        <v>483</v>
      </c>
      <c r="D481" s="191">
        <v>185</v>
      </c>
      <c r="E481" s="192">
        <v>208</v>
      </c>
      <c r="F481" s="189">
        <v>351</v>
      </c>
      <c r="G481" s="193">
        <v>187</v>
      </c>
      <c r="H481" s="191">
        <v>502</v>
      </c>
      <c r="I481" s="192">
        <v>374</v>
      </c>
      <c r="J481" s="189">
        <v>98</v>
      </c>
      <c r="K481" s="193">
        <v>123</v>
      </c>
      <c r="L481" s="191">
        <v>183</v>
      </c>
      <c r="M481" s="189">
        <v>263</v>
      </c>
      <c r="N481" s="194">
        <v>380</v>
      </c>
      <c r="O481" s="195">
        <v>471</v>
      </c>
      <c r="P481" s="189">
        <v>292</v>
      </c>
      <c r="Q481" s="193">
        <v>189</v>
      </c>
      <c r="R481" s="191">
        <v>318</v>
      </c>
      <c r="S481" s="192">
        <v>210</v>
      </c>
      <c r="T481" s="189">
        <v>82</v>
      </c>
      <c r="U481" s="193">
        <v>81</v>
      </c>
      <c r="V481" s="191">
        <v>214</v>
      </c>
      <c r="W481" s="192">
        <v>392</v>
      </c>
      <c r="X481" s="189">
        <v>226</v>
      </c>
      <c r="Y481" s="193">
        <v>160</v>
      </c>
      <c r="Z481" s="191">
        <v>331</v>
      </c>
      <c r="AA481" s="189">
        <v>428</v>
      </c>
      <c r="AB481" s="172">
        <f t="shared" si="8413"/>
        <v>3535</v>
      </c>
      <c r="AC481" s="173">
        <f t="shared" si="8414"/>
        <v>3569</v>
      </c>
      <c r="AE481" s="293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6.7474674384949349E-2</v>
      </c>
      <c r="BK481" s="130">
        <f t="shared" ref="BK481" si="8578">C481/C498</f>
        <v>7.9808327825512226E-2</v>
      </c>
      <c r="BL481" s="131">
        <f t="shared" ref="BL481" si="8579">D481/D498</f>
        <v>5.9909326424870464E-2</v>
      </c>
      <c r="BM481" s="132">
        <f t="shared" ref="BM481" si="8580">E481/E498</f>
        <v>5.5525894287239724E-2</v>
      </c>
      <c r="BN481" s="129">
        <f t="shared" ref="BN481" si="8581">F481/F498</f>
        <v>6.7202757036186098E-2</v>
      </c>
      <c r="BO481" s="130">
        <f t="shared" ref="BO481" si="8582">G481/G498</f>
        <v>4.0838611050447698E-2</v>
      </c>
      <c r="BP481" s="131">
        <f t="shared" ref="BP481" si="8583">H481/H498</f>
        <v>5.94012542894332E-2</v>
      </c>
      <c r="BQ481" s="132">
        <f t="shared" ref="BQ481" si="8584">I481/I498</f>
        <v>4.9223479863121873E-2</v>
      </c>
      <c r="BR481" s="129">
        <f t="shared" ref="BR481" si="8585">J481/J498</f>
        <v>5.5936073059360727E-2</v>
      </c>
      <c r="BS481" s="130">
        <f t="shared" ref="BS481" si="8586">K481/K498</f>
        <v>9.2203898050974509E-2</v>
      </c>
      <c r="BT481" s="131">
        <f t="shared" ref="BT481" si="8587">L481/L498</f>
        <v>4.4623262618873442E-2</v>
      </c>
      <c r="BU481" s="129">
        <f t="shared" ref="BU481" si="8588">M481/M498</f>
        <v>7.7171361502347421E-2</v>
      </c>
      <c r="BV481" s="133">
        <f t="shared" ref="BV481" si="8589">N481/N498</f>
        <v>5.1877133105802047E-2</v>
      </c>
      <c r="BW481" s="134">
        <f t="shared" ref="BW481" si="8590">O481/O498</f>
        <v>6.5489432703003336E-2</v>
      </c>
      <c r="BX481" s="129">
        <f t="shared" ref="BX481" si="8591">P481/P498</f>
        <v>7.0040777164787724E-2</v>
      </c>
      <c r="BY481" s="130">
        <f t="shared" ref="BY481" si="8592">Q481/Q498</f>
        <v>4.6886628628131977E-2</v>
      </c>
      <c r="BZ481" s="131">
        <f t="shared" ref="BZ481" si="8593">R481/R498</f>
        <v>6.6989677691173366E-2</v>
      </c>
      <c r="CA481" s="132">
        <f t="shared" ref="CA481" si="8594">S481/S498</f>
        <v>4.2510121457489877E-2</v>
      </c>
      <c r="CB481" s="129">
        <f t="shared" ref="CB481" si="8595">T481/T498</f>
        <v>6.9906223358908781E-2</v>
      </c>
      <c r="CC481" s="130">
        <f t="shared" ref="CC481" si="8596">U481/U498</f>
        <v>8.0838323353293412E-2</v>
      </c>
      <c r="CD481" s="131">
        <f t="shared" ref="CD481" si="8597">V481/V498</f>
        <v>4.6330374539943708E-2</v>
      </c>
      <c r="CE481" s="132">
        <f t="shared" ref="CE481" si="8598">W481/W498</f>
        <v>8.8848594741613787E-2</v>
      </c>
      <c r="CF481" s="129">
        <f t="shared" ref="CF481" si="8599">X481/X498</f>
        <v>6.3376332024677504E-2</v>
      </c>
      <c r="CG481" s="130">
        <f t="shared" ref="CG481" si="8600">Y481/Y498</f>
        <v>5.8953574060427415E-2</v>
      </c>
      <c r="CH481" s="131">
        <f t="shared" ref="CH481" si="8601">Z481/Z498</f>
        <v>5.450354026016796E-2</v>
      </c>
      <c r="CI481" s="129">
        <f t="shared" ref="CI481" si="8602">AA481/AA498</f>
        <v>5.005847953216374E-2</v>
      </c>
      <c r="CJ481" s="135">
        <f t="shared" ref="CJ481" si="8603">AB481/AB498</f>
        <v>5.9098888238736103E-2</v>
      </c>
      <c r="CK481" s="136">
        <f t="shared" ref="CK481" si="8604">AC481/AC498</f>
        <v>5.9924779206823597E-2</v>
      </c>
    </row>
    <row r="482" spans="1:89" ht="14" thickTop="1" x14ac:dyDescent="0.15">
      <c r="A482" s="146" t="s">
        <v>24</v>
      </c>
      <c r="B482" s="203">
        <v>313</v>
      </c>
      <c r="C482" s="197">
        <v>374</v>
      </c>
      <c r="D482" s="198">
        <v>217</v>
      </c>
      <c r="E482" s="199">
        <v>195</v>
      </c>
      <c r="F482" s="196">
        <v>304</v>
      </c>
      <c r="G482" s="200">
        <v>171</v>
      </c>
      <c r="H482" s="198">
        <v>496</v>
      </c>
      <c r="I482" s="199">
        <v>541</v>
      </c>
      <c r="J482" s="196">
        <v>101</v>
      </c>
      <c r="K482" s="200">
        <v>131</v>
      </c>
      <c r="L482" s="198">
        <v>179</v>
      </c>
      <c r="M482" s="196">
        <v>315</v>
      </c>
      <c r="N482" s="201">
        <v>469</v>
      </c>
      <c r="O482" s="204">
        <v>581</v>
      </c>
      <c r="P482" s="196">
        <v>217</v>
      </c>
      <c r="Q482" s="200">
        <v>203</v>
      </c>
      <c r="R482" s="198">
        <v>364</v>
      </c>
      <c r="S482" s="199">
        <v>266</v>
      </c>
      <c r="T482" s="196">
        <v>44</v>
      </c>
      <c r="U482" s="200">
        <v>62</v>
      </c>
      <c r="V482" s="198">
        <v>263</v>
      </c>
      <c r="W482" s="205">
        <v>345</v>
      </c>
      <c r="X482" s="196">
        <v>181</v>
      </c>
      <c r="Y482" s="200">
        <v>152</v>
      </c>
      <c r="Z482" s="198">
        <v>431</v>
      </c>
      <c r="AA482" s="196">
        <v>541</v>
      </c>
      <c r="AB482" s="172">
        <f t="shared" si="8413"/>
        <v>3579</v>
      </c>
      <c r="AC482" s="173">
        <f t="shared" si="8414"/>
        <v>3877</v>
      </c>
      <c r="AE482" s="275" t="str">
        <f>$AE$17</f>
        <v>17:00 - 17:59</v>
      </c>
      <c r="AF482" s="126">
        <f t="shared" ref="AF482:AU483" si="8605">SUMIF($A$9:$A$32,$AE482,B$474:B$497)</f>
        <v>412</v>
      </c>
      <c r="AG482" s="186">
        <f t="shared" si="8605"/>
        <v>405</v>
      </c>
      <c r="AH482" s="127">
        <f t="shared" si="8605"/>
        <v>202</v>
      </c>
      <c r="AI482" s="180">
        <f t="shared" si="8605"/>
        <v>246</v>
      </c>
      <c r="AJ482" s="126">
        <f t="shared" si="8605"/>
        <v>399</v>
      </c>
      <c r="AK482" s="128">
        <f t="shared" si="8605"/>
        <v>410</v>
      </c>
      <c r="AL482" s="127">
        <f t="shared" si="8605"/>
        <v>691</v>
      </c>
      <c r="AM482" s="180">
        <f t="shared" si="8605"/>
        <v>615</v>
      </c>
      <c r="AN482" s="126">
        <f t="shared" si="8605"/>
        <v>156</v>
      </c>
      <c r="AO482" s="128">
        <f t="shared" si="8605"/>
        <v>40</v>
      </c>
      <c r="AP482" s="127">
        <f t="shared" si="8605"/>
        <v>369</v>
      </c>
      <c r="AQ482" s="126">
        <f t="shared" si="8605"/>
        <v>143</v>
      </c>
      <c r="AR482" s="179">
        <f t="shared" si="8605"/>
        <v>565</v>
      </c>
      <c r="AS482" s="181">
        <f t="shared" si="8605"/>
        <v>548</v>
      </c>
      <c r="AT482" s="126">
        <f t="shared" si="8605"/>
        <v>325</v>
      </c>
      <c r="AU482" s="128">
        <f t="shared" si="8605"/>
        <v>323</v>
      </c>
      <c r="AV482" s="127">
        <f t="shared" ref="AP482:BE483" si="8606">SUMIF($A$9:$A$32,$AE482,R$474:R$497)</f>
        <v>302</v>
      </c>
      <c r="AW482" s="180">
        <f t="shared" si="8606"/>
        <v>465</v>
      </c>
      <c r="AX482" s="126">
        <f t="shared" si="8606"/>
        <v>113</v>
      </c>
      <c r="AY482" s="128">
        <f t="shared" si="8606"/>
        <v>37</v>
      </c>
      <c r="AZ482" s="127">
        <f t="shared" si="8606"/>
        <v>334</v>
      </c>
      <c r="BA482" s="180">
        <f t="shared" si="8606"/>
        <v>325</v>
      </c>
      <c r="BB482" s="126">
        <f t="shared" si="8606"/>
        <v>353</v>
      </c>
      <c r="BC482" s="128">
        <f t="shared" si="8606"/>
        <v>209</v>
      </c>
      <c r="BD482" s="184">
        <f t="shared" si="8606"/>
        <v>437</v>
      </c>
      <c r="BE482" s="185">
        <f t="shared" si="8606"/>
        <v>802</v>
      </c>
      <c r="BF482" s="170">
        <f>AF482+AH482+AJ482+AL482+AN482+AP482+AR482+AT482+AV482+AX482+AZ482+BB482+BD482</f>
        <v>4658</v>
      </c>
      <c r="BG482" s="171">
        <f>AG482+AI482+AK482+AM482+AO482+AQ482+AS482+AU482+AW482+AY482+BA482+BC482+BE482</f>
        <v>4568</v>
      </c>
      <c r="BI482" s="146" t="s">
        <v>24</v>
      </c>
      <c r="BJ482" s="129">
        <f>B482/B498</f>
        <v>5.6620839363241679E-2</v>
      </c>
      <c r="BK482" s="130">
        <f t="shared" ref="BK482" si="8607">C482/C498</f>
        <v>6.1797752808988762E-2</v>
      </c>
      <c r="BL482" s="131">
        <f t="shared" ref="BL482" si="8608">D482/D498</f>
        <v>7.0272020725388601E-2</v>
      </c>
      <c r="BM482" s="132">
        <f t="shared" ref="BM482" si="8609">E482/E498</f>
        <v>5.205552589428724E-2</v>
      </c>
      <c r="BN482" s="129">
        <f t="shared" ref="BN482" si="8610">F482/F498</f>
        <v>5.82040972621099E-2</v>
      </c>
      <c r="BO482" s="130">
        <f t="shared" ref="BO482" si="8611">G482/G498</f>
        <v>3.7344398340248962E-2</v>
      </c>
      <c r="BP482" s="131">
        <f t="shared" ref="BP482" si="8612">H482/H498</f>
        <v>5.8691279138563486E-2</v>
      </c>
      <c r="BQ482" s="132">
        <f t="shared" ref="BQ482" si="8613">I482/I498</f>
        <v>7.120294814424849E-2</v>
      </c>
      <c r="BR482" s="129">
        <f t="shared" ref="BR482" si="8614">J482/J498</f>
        <v>5.7648401826484015E-2</v>
      </c>
      <c r="BS482" s="130">
        <f t="shared" ref="BS482" si="8615">K482/K498</f>
        <v>9.8200899550224888E-2</v>
      </c>
      <c r="BT482" s="131">
        <f t="shared" ref="BT482" si="8616">L482/L498</f>
        <v>4.3647890758351619E-2</v>
      </c>
      <c r="BU482" s="129">
        <f t="shared" ref="BU482" si="8617">M482/M498</f>
        <v>9.2429577464788734E-2</v>
      </c>
      <c r="BV482" s="133">
        <f t="shared" ref="BV482" si="8618">N482/N498</f>
        <v>6.4027303754266213E-2</v>
      </c>
      <c r="BW482" s="134">
        <f t="shared" ref="BW482" si="8619">O482/O498</f>
        <v>8.0784204671857623E-2</v>
      </c>
      <c r="BX482" s="129">
        <f t="shared" ref="BX482" si="8620">P482/P498</f>
        <v>5.2050851523147035E-2</v>
      </c>
      <c r="BY482" s="130">
        <f t="shared" ref="BY482" si="8621">Q482/Q498</f>
        <v>5.0359712230215826E-2</v>
      </c>
      <c r="BZ482" s="131">
        <f t="shared" ref="BZ482" si="8622">R482/R498</f>
        <v>7.6680008426374555E-2</v>
      </c>
      <c r="CA482" s="132">
        <f t="shared" ref="CA482" si="8623">S482/S498</f>
        <v>5.3846153846153849E-2</v>
      </c>
      <c r="CB482" s="129">
        <f t="shared" ref="CB482" si="8624">T482/T498</f>
        <v>3.7510656436487641E-2</v>
      </c>
      <c r="CC482" s="130">
        <f t="shared" ref="CC482" si="8625">U482/U498</f>
        <v>6.1876247504990017E-2</v>
      </c>
      <c r="CD482" s="131">
        <f t="shared" ref="CD482" si="8626">V482/V498</f>
        <v>5.6938731327127082E-2</v>
      </c>
      <c r="CE482" s="132">
        <f t="shared" ref="CE482" si="8627">W482/W498</f>
        <v>7.8195829555757032E-2</v>
      </c>
      <c r="CF482" s="129">
        <f t="shared" ref="CF482" si="8628">X482/X498</f>
        <v>5.0757150869321366E-2</v>
      </c>
      <c r="CG482" s="130">
        <f t="shared" ref="CG482" si="8629">Y482/Y498</f>
        <v>5.6005895357406042E-2</v>
      </c>
      <c r="CH482" s="131">
        <f t="shared" ref="CH482" si="8630">Z482/Z498</f>
        <v>7.0969866622756464E-2</v>
      </c>
      <c r="CI482" s="129">
        <f t="shared" ref="CI482" si="8631">AA482/AA498</f>
        <v>6.3274853801169595E-2</v>
      </c>
      <c r="CJ482" s="135">
        <f t="shared" ref="CJ482" si="8632">AB482/AB498</f>
        <v>5.9834489676502546E-2</v>
      </c>
      <c r="CK482" s="136">
        <f t="shared" ref="CK482" si="8633">AC482/AC498</f>
        <v>6.509620873770107E-2</v>
      </c>
    </row>
    <row r="483" spans="1:89" x14ac:dyDescent="0.15">
      <c r="A483" s="137" t="s">
        <v>25</v>
      </c>
      <c r="B483" s="206">
        <v>313</v>
      </c>
      <c r="C483" s="190">
        <v>256</v>
      </c>
      <c r="D483" s="191">
        <v>178</v>
      </c>
      <c r="E483" s="192">
        <v>198</v>
      </c>
      <c r="F483" s="189">
        <v>295</v>
      </c>
      <c r="G483" s="193">
        <v>214</v>
      </c>
      <c r="H483" s="191">
        <v>458</v>
      </c>
      <c r="I483" s="192">
        <v>457</v>
      </c>
      <c r="J483" s="189">
        <v>105</v>
      </c>
      <c r="K483" s="190">
        <v>80</v>
      </c>
      <c r="L483" s="191">
        <v>175</v>
      </c>
      <c r="M483" s="189">
        <v>217</v>
      </c>
      <c r="N483" s="194">
        <v>386</v>
      </c>
      <c r="O483" s="207">
        <v>402</v>
      </c>
      <c r="P483" s="189">
        <v>232</v>
      </c>
      <c r="Q483" s="190">
        <v>213</v>
      </c>
      <c r="R483" s="191">
        <v>310</v>
      </c>
      <c r="S483" s="192">
        <v>319</v>
      </c>
      <c r="T483" s="198">
        <v>45</v>
      </c>
      <c r="U483" s="189">
        <v>59</v>
      </c>
      <c r="V483" s="191">
        <v>247</v>
      </c>
      <c r="W483" s="208">
        <v>245</v>
      </c>
      <c r="X483" s="189">
        <v>176</v>
      </c>
      <c r="Y483" s="193">
        <v>118</v>
      </c>
      <c r="Z483" s="191">
        <v>366</v>
      </c>
      <c r="AA483" s="189">
        <v>472</v>
      </c>
      <c r="AB483" s="172">
        <f t="shared" si="8413"/>
        <v>3286</v>
      </c>
      <c r="AC483" s="173">
        <f t="shared" si="8414"/>
        <v>3250</v>
      </c>
      <c r="AE483" s="277" t="str">
        <f>$AE$18</f>
        <v>18:00 - 18:59</v>
      </c>
      <c r="AF483" s="126">
        <f t="shared" si="8605"/>
        <v>392</v>
      </c>
      <c r="AG483" s="190">
        <f t="shared" si="8605"/>
        <v>643</v>
      </c>
      <c r="AH483" s="191">
        <f t="shared" si="8605"/>
        <v>268</v>
      </c>
      <c r="AI483" s="192">
        <f t="shared" si="8605"/>
        <v>287</v>
      </c>
      <c r="AJ483" s="278">
        <f t="shared" si="8605"/>
        <v>275</v>
      </c>
      <c r="AK483" s="193">
        <f t="shared" si="8605"/>
        <v>484</v>
      </c>
      <c r="AL483" s="191">
        <f t="shared" si="8605"/>
        <v>599</v>
      </c>
      <c r="AM483" s="192">
        <f t="shared" si="8605"/>
        <v>625</v>
      </c>
      <c r="AN483" s="278">
        <f t="shared" si="8605"/>
        <v>162</v>
      </c>
      <c r="AO483" s="193">
        <f t="shared" si="8605"/>
        <v>45</v>
      </c>
      <c r="AP483" s="191">
        <f t="shared" si="8606"/>
        <v>267</v>
      </c>
      <c r="AQ483" s="278">
        <f t="shared" si="8606"/>
        <v>107</v>
      </c>
      <c r="AR483" s="194">
        <f t="shared" si="8606"/>
        <v>442</v>
      </c>
      <c r="AS483" s="195">
        <f t="shared" si="8606"/>
        <v>439</v>
      </c>
      <c r="AT483" s="278">
        <f t="shared" si="8606"/>
        <v>277</v>
      </c>
      <c r="AU483" s="193">
        <f t="shared" si="8606"/>
        <v>348</v>
      </c>
      <c r="AV483" s="191">
        <f t="shared" si="8606"/>
        <v>308</v>
      </c>
      <c r="AW483" s="192">
        <f t="shared" si="8606"/>
        <v>405</v>
      </c>
      <c r="AX483" s="278">
        <f t="shared" si="8606"/>
        <v>105</v>
      </c>
      <c r="AY483" s="193">
        <f t="shared" si="8606"/>
        <v>21</v>
      </c>
      <c r="AZ483" s="191">
        <f t="shared" si="8606"/>
        <v>452</v>
      </c>
      <c r="BA483" s="192">
        <f t="shared" si="8606"/>
        <v>248</v>
      </c>
      <c r="BB483" s="278">
        <f t="shared" si="8606"/>
        <v>295</v>
      </c>
      <c r="BC483" s="193">
        <f t="shared" si="8606"/>
        <v>208</v>
      </c>
      <c r="BD483" s="191">
        <f t="shared" si="8606"/>
        <v>383</v>
      </c>
      <c r="BE483" s="278">
        <f t="shared" si="8606"/>
        <v>684</v>
      </c>
      <c r="BF483" s="172">
        <f>SUM(AF483,AH483,AJ483,AL483,AN483,AP483,AR483,AT483,AV483,AX483,AZ483,BB483,BD483)</f>
        <v>4225</v>
      </c>
      <c r="BG483" s="173">
        <f>SUM(AG483,AI483,AK483,AM483,AO483,AQ483,AS483,AU483,AW483,AY483,BA483,BC483,BE483)</f>
        <v>4544</v>
      </c>
      <c r="BI483" s="137" t="s">
        <v>25</v>
      </c>
      <c r="BJ483" s="129">
        <f>B483/B498</f>
        <v>5.6620839363241679E-2</v>
      </c>
      <c r="BK483" s="130">
        <f t="shared" ref="BK483" si="8634">C483/C498</f>
        <v>4.230006609385327E-2</v>
      </c>
      <c r="BL483" s="131">
        <f t="shared" ref="BL483" si="8635">D483/D498</f>
        <v>5.7642487046632121E-2</v>
      </c>
      <c r="BM483" s="132">
        <f t="shared" ref="BM483" si="8636">E483/E498</f>
        <v>5.2856380138814739E-2</v>
      </c>
      <c r="BN483" s="129">
        <f t="shared" ref="BN483" si="8637">F483/F498</f>
        <v>5.6480949645797432E-2</v>
      </c>
      <c r="BO483" s="130">
        <f t="shared" ref="BO483" si="8638">G483/G498</f>
        <v>4.6735094998908058E-2</v>
      </c>
      <c r="BP483" s="131">
        <f t="shared" ref="BP483" si="8639">H483/H498</f>
        <v>5.4194769849721929E-2</v>
      </c>
      <c r="BQ483" s="132">
        <f t="shared" ref="BQ483" si="8640">I483/I498</f>
        <v>6.0147407212424321E-2</v>
      </c>
      <c r="BR483" s="129">
        <f t="shared" ref="BR483" si="8641">J483/J498</f>
        <v>5.9931506849315065E-2</v>
      </c>
      <c r="BS483" s="130">
        <f t="shared" ref="BS483" si="8642">K483/K498</f>
        <v>5.9970014992503748E-2</v>
      </c>
      <c r="BT483" s="131">
        <f t="shared" ref="BT483" si="8643">L483/L498</f>
        <v>4.2672518897829796E-2</v>
      </c>
      <c r="BU483" s="129">
        <f t="shared" ref="BU483" si="8644">M483/M498</f>
        <v>6.3673708920187796E-2</v>
      </c>
      <c r="BV483" s="133">
        <f t="shared" ref="BV483" si="8645">N483/N498</f>
        <v>5.2696245733788394E-2</v>
      </c>
      <c r="BW483" s="134">
        <f t="shared" ref="BW483" si="8646">O483/O498</f>
        <v>5.5895439377085653E-2</v>
      </c>
      <c r="BX483" s="129">
        <f t="shared" ref="BX483" si="8647">P483/P498</f>
        <v>5.5648836651475173E-2</v>
      </c>
      <c r="BY483" s="130">
        <f t="shared" ref="BY483" si="8648">Q483/Q498</f>
        <v>5.2840486231704294E-2</v>
      </c>
      <c r="BZ483" s="131">
        <f t="shared" ref="BZ483" si="8649">R483/R498</f>
        <v>6.5304402780703596E-2</v>
      </c>
      <c r="CA483" s="132">
        <f t="shared" ref="CA483" si="8650">S483/S498</f>
        <v>6.4574898785425106E-2</v>
      </c>
      <c r="CB483" s="129">
        <f t="shared" ref="CB483" si="8651">T483/T498</f>
        <v>3.8363171355498722E-2</v>
      </c>
      <c r="CC483" s="130">
        <f t="shared" ref="CC483" si="8652">U483/U498</f>
        <v>5.8882235528942117E-2</v>
      </c>
      <c r="CD483" s="131">
        <f t="shared" ref="CD483" si="8653">V483/V498</f>
        <v>5.3474778090495778E-2</v>
      </c>
      <c r="CE483" s="132">
        <f t="shared" ref="CE483" si="8654">W483/W498</f>
        <v>5.5530371713508615E-2</v>
      </c>
      <c r="CF483" s="129">
        <f t="shared" ref="CF483" si="8655">X483/X498</f>
        <v>4.9355019629837356E-2</v>
      </c>
      <c r="CG483" s="130">
        <f t="shared" ref="CG483" si="8656">Y483/Y498</f>
        <v>4.3478260869565216E-2</v>
      </c>
      <c r="CH483" s="131">
        <f t="shared" ref="CH483" si="8657">Z483/Z498</f>
        <v>6.0266754487073936E-2</v>
      </c>
      <c r="CI483" s="129">
        <f t="shared" ref="CI483" si="8658">AA483/AA498</f>
        <v>5.5204678362573097E-2</v>
      </c>
      <c r="CJ483" s="135">
        <f t="shared" ref="CJ483" si="8659">AB483/AB498</f>
        <v>5.4936052829557804E-2</v>
      </c>
      <c r="CK483" s="136">
        <f t="shared" ref="CK483" si="8660">AC483/AC498</f>
        <v>5.4568655764129087E-2</v>
      </c>
    </row>
    <row r="484" spans="1:89" ht="14" thickBot="1" x14ac:dyDescent="0.2">
      <c r="A484" s="146" t="s">
        <v>26</v>
      </c>
      <c r="B484" s="203">
        <v>261</v>
      </c>
      <c r="C484" s="197">
        <v>370</v>
      </c>
      <c r="D484" s="198">
        <v>190</v>
      </c>
      <c r="E484" s="199">
        <v>270</v>
      </c>
      <c r="F484" s="196">
        <v>407</v>
      </c>
      <c r="G484" s="200">
        <v>187</v>
      </c>
      <c r="H484" s="198">
        <v>531</v>
      </c>
      <c r="I484" s="199">
        <v>485</v>
      </c>
      <c r="J484" s="196">
        <v>98</v>
      </c>
      <c r="K484" s="197">
        <v>78</v>
      </c>
      <c r="L484" s="198">
        <v>174</v>
      </c>
      <c r="M484" s="196">
        <v>279</v>
      </c>
      <c r="N484" s="201">
        <v>373</v>
      </c>
      <c r="O484" s="204">
        <v>466</v>
      </c>
      <c r="P484" s="196">
        <v>211</v>
      </c>
      <c r="Q484" s="197">
        <v>213</v>
      </c>
      <c r="R484" s="198">
        <v>324</v>
      </c>
      <c r="S484" s="199">
        <v>313</v>
      </c>
      <c r="T484" s="196">
        <v>49</v>
      </c>
      <c r="U484" s="200">
        <v>50</v>
      </c>
      <c r="V484" s="198">
        <v>237</v>
      </c>
      <c r="W484" s="205">
        <v>297</v>
      </c>
      <c r="X484" s="196">
        <v>181</v>
      </c>
      <c r="Y484" s="200">
        <v>140</v>
      </c>
      <c r="Z484" s="198">
        <v>435</v>
      </c>
      <c r="AA484" s="196">
        <v>614</v>
      </c>
      <c r="AB484" s="172">
        <f t="shared" si="8413"/>
        <v>3471</v>
      </c>
      <c r="AC484" s="173">
        <f t="shared" si="8414"/>
        <v>3762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4.7214182344428368E-2</v>
      </c>
      <c r="BK484" s="130">
        <f t="shared" ref="BK484" si="8661">C484/C498</f>
        <v>6.1136814276272308E-2</v>
      </c>
      <c r="BL484" s="131">
        <f t="shared" ref="BL484" si="8662">D484/D498</f>
        <v>6.1528497409326421E-2</v>
      </c>
      <c r="BM484" s="132">
        <f t="shared" ref="BM484" si="8663">E484/E498</f>
        <v>7.2076882007474641E-2</v>
      </c>
      <c r="BN484" s="129">
        <f t="shared" ref="BN484" si="8664">F484/F498</f>
        <v>7.7924564426574763E-2</v>
      </c>
      <c r="BO484" s="130">
        <f t="shared" ref="BO484" si="8665">G484/G498</f>
        <v>4.0838611050447698E-2</v>
      </c>
      <c r="BP484" s="131">
        <f t="shared" ref="BP484" si="8666">H484/H498</f>
        <v>6.2832800851970183E-2</v>
      </c>
      <c r="BQ484" s="132">
        <f t="shared" ref="BQ484" si="8667">I484/I498</f>
        <v>6.3832587523032377E-2</v>
      </c>
      <c r="BR484" s="129">
        <f t="shared" ref="BR484" si="8668">J484/J498</f>
        <v>5.5936073059360727E-2</v>
      </c>
      <c r="BS484" s="130">
        <f t="shared" ref="BS484" si="8669">K484/K498</f>
        <v>5.8470764617691157E-2</v>
      </c>
      <c r="BT484" s="131">
        <f t="shared" ref="BT484" si="8670">L484/L498</f>
        <v>4.242867593269934E-2</v>
      </c>
      <c r="BU484" s="129">
        <f t="shared" ref="BU484" si="8671">M484/M498</f>
        <v>8.1866197183098594E-2</v>
      </c>
      <c r="BV484" s="133">
        <f t="shared" ref="BV484" si="8672">N484/N498</f>
        <v>5.0921501706484643E-2</v>
      </c>
      <c r="BW484" s="134">
        <f t="shared" ref="BW484" si="8673">O484/O498</f>
        <v>6.4794215795328139E-2</v>
      </c>
      <c r="BX484" s="129">
        <f t="shared" ref="BX484" si="8674">P484/P498</f>
        <v>5.0611657471815785E-2</v>
      </c>
      <c r="BY484" s="130">
        <f t="shared" ref="BY484" si="8675">Q484/Q498</f>
        <v>5.2840486231704294E-2</v>
      </c>
      <c r="BZ484" s="131">
        <f t="shared" ref="BZ484" si="8676">R484/R498</f>
        <v>6.8253633874025707E-2</v>
      </c>
      <c r="CA484" s="132">
        <f t="shared" ref="CA484" si="8677">S484/S498</f>
        <v>6.3360323886639675E-2</v>
      </c>
      <c r="CB484" s="129">
        <f t="shared" ref="CB484" si="8678">T484/T498</f>
        <v>4.1773231031543054E-2</v>
      </c>
      <c r="CC484" s="130">
        <f t="shared" ref="CC484" si="8679">U484/U498</f>
        <v>4.9900199600798403E-2</v>
      </c>
      <c r="CD484" s="131">
        <f t="shared" ref="CD484" si="8680">V484/V498</f>
        <v>5.1309807317601215E-2</v>
      </c>
      <c r="CE484" s="132">
        <f t="shared" ref="CE484" si="8681">W484/W498</f>
        <v>6.7316409791477794E-2</v>
      </c>
      <c r="CF484" s="129">
        <f t="shared" ref="CF484" si="8682">X484/X498</f>
        <v>5.0757150869321366E-2</v>
      </c>
      <c r="CG484" s="130">
        <f t="shared" ref="CG484" si="8683">Y484/Y498</f>
        <v>5.1584377302873984E-2</v>
      </c>
      <c r="CH484" s="131">
        <f t="shared" ref="CH484" si="8684">Z484/Z498</f>
        <v>7.162851967726E-2</v>
      </c>
      <c r="CI484" s="129">
        <f t="shared" ref="CI484" si="8685">AA484/AA498</f>
        <v>7.1812865497076023E-2</v>
      </c>
      <c r="CJ484" s="135">
        <f t="shared" ref="CJ484" si="8686">AB484/AB498</f>
        <v>5.8028922511075817E-2</v>
      </c>
      <c r="CK484" s="136">
        <f t="shared" ref="CK484" si="8687">AC484/AC498</f>
        <v>6.3165317841431881E-2</v>
      </c>
    </row>
    <row r="485" spans="1:89" ht="15" thickTop="1" thickBot="1" x14ac:dyDescent="0.2">
      <c r="A485" s="137" t="s">
        <v>27</v>
      </c>
      <c r="B485" s="206">
        <v>253</v>
      </c>
      <c r="C485" s="190">
        <v>414</v>
      </c>
      <c r="D485" s="191">
        <v>167</v>
      </c>
      <c r="E485" s="192">
        <v>262</v>
      </c>
      <c r="F485" s="189">
        <v>308</v>
      </c>
      <c r="G485" s="193">
        <v>258</v>
      </c>
      <c r="H485" s="191">
        <v>470</v>
      </c>
      <c r="I485" s="192">
        <v>450</v>
      </c>
      <c r="J485" s="189">
        <v>145</v>
      </c>
      <c r="K485" s="190">
        <v>75</v>
      </c>
      <c r="L485" s="191">
        <v>256</v>
      </c>
      <c r="M485" s="189">
        <v>214</v>
      </c>
      <c r="N485" s="194">
        <v>483</v>
      </c>
      <c r="O485" s="207">
        <v>352</v>
      </c>
      <c r="P485" s="189">
        <v>271</v>
      </c>
      <c r="Q485" s="190">
        <v>210</v>
      </c>
      <c r="R485" s="191">
        <v>318</v>
      </c>
      <c r="S485" s="192">
        <v>332</v>
      </c>
      <c r="T485" s="189">
        <v>55</v>
      </c>
      <c r="U485" s="193">
        <v>59</v>
      </c>
      <c r="V485" s="191">
        <v>312</v>
      </c>
      <c r="W485" s="208">
        <v>301</v>
      </c>
      <c r="X485" s="189">
        <v>204</v>
      </c>
      <c r="Y485" s="193">
        <v>129</v>
      </c>
      <c r="Z485" s="191">
        <v>412</v>
      </c>
      <c r="AA485" s="189">
        <v>525</v>
      </c>
      <c r="AB485" s="172">
        <f t="shared" si="8413"/>
        <v>3654</v>
      </c>
      <c r="AC485" s="173">
        <f t="shared" si="8414"/>
        <v>3581</v>
      </c>
      <c r="AE485" s="269" t="s">
        <v>13</v>
      </c>
      <c r="AF485" s="20">
        <f t="shared" ref="AF485:BG485" si="8688">SUM(AF482:AF484)</f>
        <v>804</v>
      </c>
      <c r="AG485" s="21">
        <f t="shared" si="8688"/>
        <v>1048</v>
      </c>
      <c r="AH485" s="20">
        <f t="shared" si="8688"/>
        <v>470</v>
      </c>
      <c r="AI485" s="21">
        <f t="shared" si="8688"/>
        <v>533</v>
      </c>
      <c r="AJ485" s="20">
        <f t="shared" si="8688"/>
        <v>674</v>
      </c>
      <c r="AK485" s="21">
        <f t="shared" si="8688"/>
        <v>894</v>
      </c>
      <c r="AL485" s="20">
        <f t="shared" si="8688"/>
        <v>1290</v>
      </c>
      <c r="AM485" s="21">
        <f t="shared" si="8688"/>
        <v>1240</v>
      </c>
      <c r="AN485" s="20">
        <f t="shared" si="8688"/>
        <v>318</v>
      </c>
      <c r="AO485" s="21">
        <f t="shared" si="8688"/>
        <v>85</v>
      </c>
      <c r="AP485" s="20">
        <f t="shared" si="8688"/>
        <v>636</v>
      </c>
      <c r="AQ485" s="21">
        <f t="shared" si="8688"/>
        <v>250</v>
      </c>
      <c r="AR485" s="20">
        <f t="shared" si="8688"/>
        <v>1007</v>
      </c>
      <c r="AS485" s="21">
        <f t="shared" si="8688"/>
        <v>987</v>
      </c>
      <c r="AT485" s="20">
        <f t="shared" si="8688"/>
        <v>602</v>
      </c>
      <c r="AU485" s="21">
        <f t="shared" si="8688"/>
        <v>671</v>
      </c>
      <c r="AV485" s="20">
        <f t="shared" si="8688"/>
        <v>610</v>
      </c>
      <c r="AW485" s="21">
        <f t="shared" si="8688"/>
        <v>870</v>
      </c>
      <c r="AX485" s="20">
        <f t="shared" si="8688"/>
        <v>218</v>
      </c>
      <c r="AY485" s="21">
        <f t="shared" si="8688"/>
        <v>58</v>
      </c>
      <c r="AZ485" s="20">
        <f t="shared" si="8688"/>
        <v>786</v>
      </c>
      <c r="BA485" s="21">
        <f t="shared" si="8688"/>
        <v>573</v>
      </c>
      <c r="BB485" s="20">
        <f t="shared" si="8688"/>
        <v>648</v>
      </c>
      <c r="BC485" s="21">
        <f t="shared" si="8688"/>
        <v>417</v>
      </c>
      <c r="BD485" s="20">
        <f t="shared" si="8688"/>
        <v>820</v>
      </c>
      <c r="BE485" s="21">
        <f t="shared" si="8688"/>
        <v>1486</v>
      </c>
      <c r="BF485" s="174">
        <f t="shared" si="8688"/>
        <v>8883</v>
      </c>
      <c r="BG485" s="175">
        <f t="shared" si="8688"/>
        <v>9112</v>
      </c>
      <c r="BI485" s="137" t="s">
        <v>27</v>
      </c>
      <c r="BJ485" s="129">
        <f>B485/B498</f>
        <v>4.5767004341534009E-2</v>
      </c>
      <c r="BK485" s="130">
        <f t="shared" ref="BK485" si="8689">C485/C498</f>
        <v>6.8407138136153331E-2</v>
      </c>
      <c r="BL485" s="131">
        <f t="shared" ref="BL485" si="8690">D485/D498</f>
        <v>5.4080310880829013E-2</v>
      </c>
      <c r="BM485" s="132">
        <f t="shared" ref="BM485" si="8691">E485/E498</f>
        <v>6.9941270688734652E-2</v>
      </c>
      <c r="BN485" s="129">
        <f t="shared" ref="BN485" si="8692">F485/F498</f>
        <v>5.8969940647137661E-2</v>
      </c>
      <c r="BO485" s="130">
        <f t="shared" ref="BO485" si="8693">G485/G498</f>
        <v>5.6344179951954572E-2</v>
      </c>
      <c r="BP485" s="131">
        <f t="shared" ref="BP485" si="8694">H485/H498</f>
        <v>5.5614720151461364E-2</v>
      </c>
      <c r="BQ485" s="132">
        <f t="shared" ref="BQ485" si="8695">I485/I498</f>
        <v>5.9226112134772309E-2</v>
      </c>
      <c r="BR485" s="129">
        <f t="shared" ref="BR485" si="8696">J485/J498</f>
        <v>8.2762557077625573E-2</v>
      </c>
      <c r="BS485" s="130">
        <f t="shared" ref="BS485" si="8697">K485/K498</f>
        <v>5.6221889055472263E-2</v>
      </c>
      <c r="BT485" s="131">
        <f t="shared" ref="BT485" si="8698">L485/L498</f>
        <v>6.2423799073396735E-2</v>
      </c>
      <c r="BU485" s="129">
        <f t="shared" ref="BU485" si="8699">M485/M498</f>
        <v>6.2793427230046953E-2</v>
      </c>
      <c r="BV485" s="133">
        <f t="shared" ref="BV485" si="8700">N485/N498</f>
        <v>6.5938566552901021E-2</v>
      </c>
      <c r="BW485" s="134">
        <f t="shared" ref="BW485" si="8701">O485/O498</f>
        <v>4.8943270300333706E-2</v>
      </c>
      <c r="BX485" s="129">
        <f t="shared" ref="BX485" si="8702">P485/P498</f>
        <v>6.5003597985128322E-2</v>
      </c>
      <c r="BY485" s="130">
        <f t="shared" ref="BY485" si="8703">Q485/Q498</f>
        <v>5.2096254031257755E-2</v>
      </c>
      <c r="BZ485" s="131">
        <f t="shared" ref="BZ485" si="8704">R485/R498</f>
        <v>6.6989677691173366E-2</v>
      </c>
      <c r="CA485" s="132">
        <f t="shared" ref="CA485" si="8705">S485/S498</f>
        <v>6.7206477732793521E-2</v>
      </c>
      <c r="CB485" s="129">
        <f t="shared" ref="CB485" si="8706">T485/T498</f>
        <v>4.6888320545609548E-2</v>
      </c>
      <c r="CC485" s="130">
        <f t="shared" ref="CC485" si="8707">U485/U498</f>
        <v>5.8882235528942117E-2</v>
      </c>
      <c r="CD485" s="131">
        <f t="shared" ref="CD485" si="8708">V485/V498</f>
        <v>6.7547088114310455E-2</v>
      </c>
      <c r="CE485" s="132">
        <f t="shared" ref="CE485" si="8709">W485/W498</f>
        <v>6.8223028105167727E-2</v>
      </c>
      <c r="CF485" s="129">
        <f t="shared" ref="CF485" si="8710">X485/X498</f>
        <v>5.7206954570947842E-2</v>
      </c>
      <c r="CG485" s="130">
        <f t="shared" ref="CG485" si="8711">Y485/Y498</f>
        <v>4.7531319086219603E-2</v>
      </c>
      <c r="CH485" s="131">
        <f t="shared" ref="CH485" si="8712">Z485/Z498</f>
        <v>6.7841264613864652E-2</v>
      </c>
      <c r="CI485" s="129">
        <f t="shared" ref="CI485" si="8713">AA485/AA498</f>
        <v>6.1403508771929821E-2</v>
      </c>
      <c r="CJ485" s="135">
        <f t="shared" ref="CJ485" si="8714">AB485/AB498</f>
        <v>6.1088355763604447E-2</v>
      </c>
      <c r="CK485" s="136">
        <f t="shared" ref="CK485" si="8715">AC485/AC498</f>
        <v>6.0126263474260387E-2</v>
      </c>
    </row>
    <row r="486" spans="1:89" ht="14" thickTop="1" x14ac:dyDescent="0.15">
      <c r="A486" s="146" t="s">
        <v>28</v>
      </c>
      <c r="B486" s="203">
        <v>235</v>
      </c>
      <c r="C486" s="197">
        <v>409</v>
      </c>
      <c r="D486" s="198">
        <v>202</v>
      </c>
      <c r="E486" s="199">
        <v>272</v>
      </c>
      <c r="F486" s="196">
        <v>309</v>
      </c>
      <c r="G486" s="200">
        <v>310</v>
      </c>
      <c r="H486" s="198">
        <v>566</v>
      </c>
      <c r="I486" s="199">
        <v>541</v>
      </c>
      <c r="J486" s="196">
        <v>119</v>
      </c>
      <c r="K486" s="197">
        <v>59</v>
      </c>
      <c r="L486" s="198">
        <v>370</v>
      </c>
      <c r="M486" s="196">
        <v>176</v>
      </c>
      <c r="N486" s="201">
        <v>486</v>
      </c>
      <c r="O486" s="204">
        <v>391</v>
      </c>
      <c r="P486" s="196">
        <v>290</v>
      </c>
      <c r="Q486" s="197">
        <v>196</v>
      </c>
      <c r="R486" s="198">
        <v>260</v>
      </c>
      <c r="S486" s="199">
        <v>332</v>
      </c>
      <c r="T486" s="196">
        <v>100</v>
      </c>
      <c r="U486" s="200">
        <v>48</v>
      </c>
      <c r="V486" s="198">
        <v>338</v>
      </c>
      <c r="W486" s="205">
        <v>299</v>
      </c>
      <c r="X486" s="196">
        <v>209</v>
      </c>
      <c r="Y486" s="200">
        <v>130</v>
      </c>
      <c r="Z486" s="198">
        <v>452</v>
      </c>
      <c r="AA486" s="196">
        <v>597</v>
      </c>
      <c r="AB486" s="172">
        <f t="shared" si="8413"/>
        <v>3936</v>
      </c>
      <c r="AC486" s="173">
        <f t="shared" si="8414"/>
        <v>3760</v>
      </c>
      <c r="BI486" s="146" t="s">
        <v>28</v>
      </c>
      <c r="BJ486" s="129">
        <f>B486/B498</f>
        <v>4.2510853835021706E-2</v>
      </c>
      <c r="BK486" s="130">
        <f t="shared" ref="BK486" si="8716">C486/C498</f>
        <v>6.758096497025777E-2</v>
      </c>
      <c r="BL486" s="131">
        <f t="shared" ref="BL486" si="8717">D486/D498</f>
        <v>6.5414507772020722E-2</v>
      </c>
      <c r="BM486" s="132">
        <f t="shared" ref="BM486" si="8718">E486/E498</f>
        <v>7.2610784837159631E-2</v>
      </c>
      <c r="BN486" s="129">
        <f t="shared" ref="BN486" si="8719">F486/F498</f>
        <v>5.9161401493394598E-2</v>
      </c>
      <c r="BO486" s="130">
        <f t="shared" ref="BO486" si="8720">G486/G498</f>
        <v>6.7700371260100464E-2</v>
      </c>
      <c r="BP486" s="131">
        <f t="shared" ref="BP486" si="8721">H486/H498</f>
        <v>6.6974322565376873E-2</v>
      </c>
      <c r="BQ486" s="132">
        <f t="shared" ref="BQ486" si="8722">I486/I498</f>
        <v>7.120294814424849E-2</v>
      </c>
      <c r="BR486" s="129">
        <f t="shared" ref="BR486" si="8723">J486/J498</f>
        <v>6.7922374429223747E-2</v>
      </c>
      <c r="BS486" s="130">
        <f t="shared" ref="BS486" si="8724">K486/K498</f>
        <v>4.4227886056971512E-2</v>
      </c>
      <c r="BT486" s="131">
        <f t="shared" ref="BT486" si="8725">L486/L498</f>
        <v>9.0221897098268722E-2</v>
      </c>
      <c r="BU486" s="129">
        <f t="shared" ref="BU486" si="8726">M486/M498</f>
        <v>5.1643192488262914E-2</v>
      </c>
      <c r="BV486" s="133">
        <f t="shared" ref="BV486" si="8727">N486/N498</f>
        <v>6.6348122866894205E-2</v>
      </c>
      <c r="BW486" s="134">
        <f t="shared" ref="BW486" si="8728">O486/O498</f>
        <v>5.436596218020022E-2</v>
      </c>
      <c r="BX486" s="129">
        <f t="shared" ref="BX486" si="8729">P486/P498</f>
        <v>6.9561045814343969E-2</v>
      </c>
      <c r="BY486" s="130">
        <f t="shared" ref="BY486" si="8730">Q486/Q498</f>
        <v>4.8623170429173905E-2</v>
      </c>
      <c r="BZ486" s="131">
        <f t="shared" ref="BZ486" si="8731">R486/R498</f>
        <v>5.4771434590267537E-2</v>
      </c>
      <c r="CA486" s="132">
        <f t="shared" ref="CA486" si="8732">S486/S498</f>
        <v>6.7206477732793521E-2</v>
      </c>
      <c r="CB486" s="129">
        <f t="shared" ref="CB486" si="8733">T486/T498</f>
        <v>8.525149190110827E-2</v>
      </c>
      <c r="CC486" s="130">
        <f t="shared" ref="CC486" si="8734">U486/U498</f>
        <v>4.790419161676647E-2</v>
      </c>
      <c r="CD486" s="131">
        <f t="shared" ref="CD486" si="8735">V486/V498</f>
        <v>7.3176012123836329E-2</v>
      </c>
      <c r="CE486" s="132">
        <f t="shared" ref="CE486" si="8736">W486/W498</f>
        <v>6.776971894832276E-2</v>
      </c>
      <c r="CF486" s="129">
        <f t="shared" ref="CF486" si="8737">X486/X498</f>
        <v>5.8609085810431859E-2</v>
      </c>
      <c r="CG486" s="130">
        <f t="shared" ref="CG486" si="8738">Y486/Y498</f>
        <v>4.7899778924097275E-2</v>
      </c>
      <c r="CH486" s="131">
        <f t="shared" ref="CH486" si="8739">Z486/Z498</f>
        <v>7.4427795158900051E-2</v>
      </c>
      <c r="CI486" s="129">
        <f t="shared" ref="CI486" si="8740">AA486/AA498</f>
        <v>6.9824561403508775E-2</v>
      </c>
      <c r="CJ486" s="135">
        <f t="shared" ref="CJ486" si="8741">AB486/AB498</f>
        <v>6.5802892251107581E-2</v>
      </c>
      <c r="CK486" s="136">
        <f t="shared" ref="CK486" si="8742">AC486/AC498</f>
        <v>6.313173713019242E-2</v>
      </c>
    </row>
    <row r="487" spans="1:89" x14ac:dyDescent="0.15">
      <c r="A487" s="137" t="s">
        <v>29</v>
      </c>
      <c r="B487" s="206">
        <v>289</v>
      </c>
      <c r="C487" s="190">
        <v>542</v>
      </c>
      <c r="D487" s="191">
        <v>202</v>
      </c>
      <c r="E487" s="192">
        <v>307</v>
      </c>
      <c r="F487" s="189">
        <v>306</v>
      </c>
      <c r="G487" s="193">
        <v>312</v>
      </c>
      <c r="H487" s="191">
        <v>635</v>
      </c>
      <c r="I487" s="192">
        <v>490</v>
      </c>
      <c r="J487" s="189">
        <v>206</v>
      </c>
      <c r="K487" s="190">
        <v>29</v>
      </c>
      <c r="L487" s="191">
        <v>342</v>
      </c>
      <c r="M487" s="189">
        <v>157</v>
      </c>
      <c r="N487" s="194">
        <v>415</v>
      </c>
      <c r="O487" s="207">
        <v>330</v>
      </c>
      <c r="P487" s="189">
        <v>297</v>
      </c>
      <c r="Q487" s="190">
        <v>253</v>
      </c>
      <c r="R487" s="191">
        <v>309</v>
      </c>
      <c r="S487" s="192">
        <v>363</v>
      </c>
      <c r="T487" s="189">
        <v>136</v>
      </c>
      <c r="U487" s="193">
        <v>26</v>
      </c>
      <c r="V487" s="191">
        <v>336</v>
      </c>
      <c r="W487" s="208">
        <v>230</v>
      </c>
      <c r="X487" s="189">
        <v>238</v>
      </c>
      <c r="Y487" s="193">
        <v>120</v>
      </c>
      <c r="Z487" s="191">
        <v>451</v>
      </c>
      <c r="AA487" s="189">
        <v>518</v>
      </c>
      <c r="AB487" s="172">
        <f t="shared" si="8413"/>
        <v>4162</v>
      </c>
      <c r="AC487" s="173">
        <f t="shared" si="8414"/>
        <v>3677</v>
      </c>
      <c r="BI487" s="137" t="s">
        <v>29</v>
      </c>
      <c r="BJ487" s="129">
        <f>B487/B498</f>
        <v>5.227930535455861E-2</v>
      </c>
      <c r="BK487" s="130">
        <f t="shared" ref="BK487" si="8743">C487/C498</f>
        <v>8.9557171183079973E-2</v>
      </c>
      <c r="BL487" s="131">
        <f t="shared" ref="BL487" si="8744">D487/D498</f>
        <v>6.5414507772020722E-2</v>
      </c>
      <c r="BM487" s="132">
        <f t="shared" ref="BM487" si="8745">E487/E498</f>
        <v>8.1954084356647083E-2</v>
      </c>
      <c r="BN487" s="129">
        <f t="shared" ref="BN487" si="8746">F487/F498</f>
        <v>5.858701895462378E-2</v>
      </c>
      <c r="BO487" s="130">
        <f t="shared" ref="BO487" si="8747">G487/G498</f>
        <v>6.8137147848875299E-2</v>
      </c>
      <c r="BP487" s="131">
        <f t="shared" ref="BP487" si="8748">H487/H498</f>
        <v>7.5139036800378659E-2</v>
      </c>
      <c r="BQ487" s="132">
        <f t="shared" ref="BQ487" si="8749">I487/I498</f>
        <v>6.4490655435640962E-2</v>
      </c>
      <c r="BR487" s="129">
        <f t="shared" ref="BR487" si="8750">J487/J498</f>
        <v>0.11757990867579908</v>
      </c>
      <c r="BS487" s="130">
        <f t="shared" ref="BS487" si="8751">K487/K498</f>
        <v>2.1739130434782608E-2</v>
      </c>
      <c r="BT487" s="131">
        <f t="shared" ref="BT487" si="8752">L487/L498</f>
        <v>8.3394294074615946E-2</v>
      </c>
      <c r="BU487" s="129">
        <f t="shared" ref="BU487" si="8753">M487/M498</f>
        <v>4.6068075117370891E-2</v>
      </c>
      <c r="BV487" s="133">
        <f t="shared" ref="BV487" si="8754">N487/N498</f>
        <v>5.665529010238908E-2</v>
      </c>
      <c r="BW487" s="134">
        <f t="shared" ref="BW487" si="8755">O487/O498</f>
        <v>4.5884315906562848E-2</v>
      </c>
      <c r="BX487" s="129">
        <f t="shared" ref="BX487" si="8756">P487/P498</f>
        <v>7.1240105540897103E-2</v>
      </c>
      <c r="BY487" s="130">
        <f t="shared" ref="BY487" si="8757">Q487/Q498</f>
        <v>6.2763582237658155E-2</v>
      </c>
      <c r="BZ487" s="131">
        <f t="shared" ref="BZ487" si="8758">R487/R498</f>
        <v>6.5093743416894875E-2</v>
      </c>
      <c r="CA487" s="132">
        <f t="shared" ref="CA487" si="8759">S487/S498</f>
        <v>7.3481781376518215E-2</v>
      </c>
      <c r="CB487" s="129">
        <f t="shared" ref="CB487" si="8760">T487/T498</f>
        <v>0.11594202898550725</v>
      </c>
      <c r="CC487" s="130">
        <f t="shared" ref="CC487" si="8761">U487/U498</f>
        <v>2.5948103792415168E-2</v>
      </c>
      <c r="CD487" s="131">
        <f t="shared" ref="CD487" si="8762">V487/V498</f>
        <v>7.2743017969257417E-2</v>
      </c>
      <c r="CE487" s="132">
        <f t="shared" ref="CE487" si="8763">W487/W498</f>
        <v>5.2130553037171352E-2</v>
      </c>
      <c r="CF487" s="129">
        <f t="shared" ref="CF487" si="8764">X487/X498</f>
        <v>6.6741446999439152E-2</v>
      </c>
      <c r="CG487" s="130">
        <f t="shared" ref="CG487" si="8765">Y487/Y498</f>
        <v>4.4215180545320559E-2</v>
      </c>
      <c r="CH487" s="131">
        <f t="shared" ref="CH487" si="8766">Z487/Z498</f>
        <v>7.426313189527417E-2</v>
      </c>
      <c r="CI487" s="129">
        <f t="shared" ref="CI487" si="8767">AA487/AA498</f>
        <v>6.0584795321637429E-2</v>
      </c>
      <c r="CJ487" s="135">
        <f t="shared" ref="CJ487" si="8768">AB487/AB498</f>
        <v>6.958120872690797E-2</v>
      </c>
      <c r="CK487" s="136">
        <f t="shared" ref="CK487" si="8769">AC487/AC498</f>
        <v>6.1738137613754657E-2</v>
      </c>
    </row>
    <row r="488" spans="1:89" x14ac:dyDescent="0.15">
      <c r="A488" s="146" t="s">
        <v>30</v>
      </c>
      <c r="B488" s="203">
        <v>412</v>
      </c>
      <c r="C488" s="197">
        <v>405</v>
      </c>
      <c r="D488" s="198">
        <v>202</v>
      </c>
      <c r="E488" s="199">
        <v>246</v>
      </c>
      <c r="F488" s="196">
        <v>399</v>
      </c>
      <c r="G488" s="200">
        <v>410</v>
      </c>
      <c r="H488" s="198">
        <v>691</v>
      </c>
      <c r="I488" s="199">
        <v>615</v>
      </c>
      <c r="J488" s="196">
        <v>156</v>
      </c>
      <c r="K488" s="197">
        <v>40</v>
      </c>
      <c r="L488" s="198">
        <v>369</v>
      </c>
      <c r="M488" s="196">
        <v>143</v>
      </c>
      <c r="N488" s="201">
        <v>565</v>
      </c>
      <c r="O488" s="204">
        <v>548</v>
      </c>
      <c r="P488" s="196">
        <v>325</v>
      </c>
      <c r="Q488" s="197">
        <v>323</v>
      </c>
      <c r="R488" s="198">
        <v>302</v>
      </c>
      <c r="S488" s="199">
        <v>465</v>
      </c>
      <c r="T488" s="196">
        <v>113</v>
      </c>
      <c r="U488" s="200">
        <v>37</v>
      </c>
      <c r="V488" s="198">
        <v>334</v>
      </c>
      <c r="W488" s="205">
        <v>325</v>
      </c>
      <c r="X488" s="196">
        <v>353</v>
      </c>
      <c r="Y488" s="200">
        <v>209</v>
      </c>
      <c r="Z488" s="198">
        <v>437</v>
      </c>
      <c r="AA488" s="196">
        <v>802</v>
      </c>
      <c r="AB488" s="172">
        <f t="shared" si="8413"/>
        <v>4658</v>
      </c>
      <c r="AC488" s="173">
        <f t="shared" si="8414"/>
        <v>4568</v>
      </c>
      <c r="BI488" s="146" t="s">
        <v>30</v>
      </c>
      <c r="BJ488" s="129">
        <f>B488/B498</f>
        <v>7.4529667149059328E-2</v>
      </c>
      <c r="BK488" s="130">
        <f t="shared" ref="BK488" si="8770">C488/C498</f>
        <v>6.6920026437541302E-2</v>
      </c>
      <c r="BL488" s="131">
        <f t="shared" ref="BL488" si="8771">D488/D498</f>
        <v>6.5414507772020722E-2</v>
      </c>
      <c r="BM488" s="132">
        <f t="shared" ref="BM488" si="8772">E488/E498</f>
        <v>6.5670048051254676E-2</v>
      </c>
      <c r="BN488" s="129">
        <f t="shared" ref="BN488" si="8773">F488/F498</f>
        <v>7.639287765651924E-2</v>
      </c>
      <c r="BO488" s="130">
        <f t="shared" ref="BO488" si="8774">G488/G498</f>
        <v>8.9539200698842539E-2</v>
      </c>
      <c r="BP488" s="131">
        <f t="shared" ref="BP488" si="8775">H488/H498</f>
        <v>8.1765471541829365E-2</v>
      </c>
      <c r="BQ488" s="132">
        <f t="shared" ref="BQ488" si="8776">I488/I498</f>
        <v>8.0942353250855484E-2</v>
      </c>
      <c r="BR488" s="129">
        <f t="shared" ref="BR488" si="8777">J488/J498</f>
        <v>8.9041095890410954E-2</v>
      </c>
      <c r="BS488" s="130">
        <f t="shared" ref="BS488" si="8778">K488/K498</f>
        <v>2.9985007496251874E-2</v>
      </c>
      <c r="BT488" s="131">
        <f t="shared" ref="BT488" si="8779">L488/L498</f>
        <v>8.9978054133138252E-2</v>
      </c>
      <c r="BU488" s="129">
        <f t="shared" ref="BU488" si="8780">M488/M498</f>
        <v>4.1960093896713617E-2</v>
      </c>
      <c r="BV488" s="133">
        <f t="shared" ref="BV488" si="8781">N488/N498</f>
        <v>7.7133105802047783E-2</v>
      </c>
      <c r="BW488" s="134">
        <f t="shared" ref="BW488" si="8782">O488/O498</f>
        <v>7.6195773081201332E-2</v>
      </c>
      <c r="BX488" s="129">
        <f t="shared" ref="BX488" si="8783">P488/P498</f>
        <v>7.7956344447109624E-2</v>
      </c>
      <c r="BY488" s="130">
        <f t="shared" ref="BY488" si="8784">Q488/Q498</f>
        <v>8.0129000248077398E-2</v>
      </c>
      <c r="BZ488" s="131">
        <f t="shared" ref="BZ488" si="8785">R488/R498</f>
        <v>6.3619127870233827E-2</v>
      </c>
      <c r="CA488" s="132">
        <f t="shared" ref="CA488" si="8786">S488/S498</f>
        <v>9.4129554655870445E-2</v>
      </c>
      <c r="CB488" s="129">
        <f t="shared" ref="CB488" si="8787">T488/T498</f>
        <v>9.6334185848252346E-2</v>
      </c>
      <c r="CC488" s="130">
        <f t="shared" ref="CC488" si="8788">U488/U498</f>
        <v>3.6926147704590816E-2</v>
      </c>
      <c r="CD488" s="131">
        <f t="shared" ref="CD488" si="8789">V488/V498</f>
        <v>7.2310023814678506E-2</v>
      </c>
      <c r="CE488" s="132">
        <f t="shared" ref="CE488" si="8790">W488/W498</f>
        <v>7.3662737987307339E-2</v>
      </c>
      <c r="CF488" s="129">
        <f t="shared" ref="CF488" si="8791">X488/X498</f>
        <v>9.8990465507571512E-2</v>
      </c>
      <c r="CG488" s="130">
        <f t="shared" ref="CG488" si="8792">Y488/Y498</f>
        <v>7.7008106116433314E-2</v>
      </c>
      <c r="CH488" s="131">
        <f t="shared" ref="CH488" si="8793">Z488/Z498</f>
        <v>7.1957846204511774E-2</v>
      </c>
      <c r="CI488" s="129">
        <f t="shared" ref="CI488" si="8794">AA488/AA498</f>
        <v>9.3801169590643274E-2</v>
      </c>
      <c r="CJ488" s="135">
        <f t="shared" ref="CJ488" si="8795">AB488/AB498</f>
        <v>7.7873443116275184E-2</v>
      </c>
      <c r="CK488" s="136">
        <f t="shared" ref="CK488" si="8796">AC488/AC498</f>
        <v>7.6698344470935889E-2</v>
      </c>
    </row>
    <row r="489" spans="1:89" x14ac:dyDescent="0.15">
      <c r="A489" s="137" t="s">
        <v>31</v>
      </c>
      <c r="B489" s="206">
        <v>392</v>
      </c>
      <c r="C489" s="190">
        <v>643</v>
      </c>
      <c r="D489" s="191">
        <v>268</v>
      </c>
      <c r="E489" s="192">
        <v>287</v>
      </c>
      <c r="F489" s="189">
        <v>275</v>
      </c>
      <c r="G489" s="193">
        <v>484</v>
      </c>
      <c r="H489" s="191">
        <v>599</v>
      </c>
      <c r="I489" s="192">
        <v>625</v>
      </c>
      <c r="J489" s="189">
        <v>162</v>
      </c>
      <c r="K489" s="190">
        <v>45</v>
      </c>
      <c r="L489" s="191">
        <v>267</v>
      </c>
      <c r="M489" s="189">
        <v>107</v>
      </c>
      <c r="N489" s="194">
        <v>442</v>
      </c>
      <c r="O489" s="207">
        <v>439</v>
      </c>
      <c r="P489" s="189">
        <v>277</v>
      </c>
      <c r="Q489" s="190">
        <v>348</v>
      </c>
      <c r="R489" s="191">
        <v>308</v>
      </c>
      <c r="S489" s="192">
        <v>405</v>
      </c>
      <c r="T489" s="189">
        <v>105</v>
      </c>
      <c r="U489" s="193">
        <v>21</v>
      </c>
      <c r="V489" s="191">
        <v>452</v>
      </c>
      <c r="W489" s="208">
        <v>248</v>
      </c>
      <c r="X489" s="189">
        <v>295</v>
      </c>
      <c r="Y489" s="193">
        <v>208</v>
      </c>
      <c r="Z489" s="191">
        <v>383</v>
      </c>
      <c r="AA489" s="189">
        <v>684</v>
      </c>
      <c r="AB489" s="172">
        <f t="shared" si="8413"/>
        <v>4225</v>
      </c>
      <c r="AC489" s="173">
        <f t="shared" si="8414"/>
        <v>4544</v>
      </c>
      <c r="BI489" s="137" t="s">
        <v>31</v>
      </c>
      <c r="BJ489" s="129">
        <f>B489/B498</f>
        <v>7.0911722141823438E-2</v>
      </c>
      <c r="BK489" s="130">
        <f t="shared" ref="BK489" si="8797">C489/C498</f>
        <v>0.10624586913417053</v>
      </c>
      <c r="BL489" s="131">
        <f t="shared" ref="BL489" si="8798">D489/D498</f>
        <v>8.6787564766839381E-2</v>
      </c>
      <c r="BM489" s="132">
        <f t="shared" ref="BM489" si="8799">E489/E498</f>
        <v>7.6615056059797113E-2</v>
      </c>
      <c r="BN489" s="129">
        <f t="shared" ref="BN489" si="8800">F489/F498</f>
        <v>5.2651732720658623E-2</v>
      </c>
      <c r="BO489" s="130">
        <f t="shared" ref="BO489" si="8801">G489/G498</f>
        <v>0.10569993448351168</v>
      </c>
      <c r="BP489" s="131">
        <f t="shared" ref="BP489" si="8802">H489/H498</f>
        <v>7.0879185895160332E-2</v>
      </c>
      <c r="BQ489" s="132">
        <f t="shared" ref="BQ489" si="8803">I489/I498</f>
        <v>8.2258489076072652E-2</v>
      </c>
      <c r="BR489" s="129">
        <f t="shared" ref="BR489" si="8804">J489/J498</f>
        <v>9.2465753424657529E-2</v>
      </c>
      <c r="BS489" s="130">
        <f t="shared" ref="BS489" si="8805">K489/K498</f>
        <v>3.3733133433283359E-2</v>
      </c>
      <c r="BT489" s="131">
        <f t="shared" ref="BT489" si="8806">L489/L498</f>
        <v>6.5106071689831749E-2</v>
      </c>
      <c r="BU489" s="129">
        <f t="shared" ref="BU489" si="8807">M489/M498</f>
        <v>3.1396713615023476E-2</v>
      </c>
      <c r="BV489" s="133">
        <f t="shared" ref="BV489" si="8808">N489/N498</f>
        <v>6.0341296928327647E-2</v>
      </c>
      <c r="BW489" s="134">
        <f t="shared" ref="BW489" si="8809">O489/O498</f>
        <v>6.104004449388209E-2</v>
      </c>
      <c r="BX489" s="129">
        <f t="shared" ref="BX489" si="8810">P489/P498</f>
        <v>6.6442792036459586E-2</v>
      </c>
      <c r="BY489" s="130">
        <f t="shared" ref="BY489" si="8811">Q489/Q498</f>
        <v>8.6330935251798566E-2</v>
      </c>
      <c r="BZ489" s="131">
        <f t="shared" ref="BZ489" si="8812">R489/R498</f>
        <v>6.4883084053086154E-2</v>
      </c>
      <c r="CA489" s="132">
        <f t="shared" ref="CA489" si="8813">S489/S498</f>
        <v>8.1983805668016191E-2</v>
      </c>
      <c r="CB489" s="129">
        <f t="shared" ref="CB489" si="8814">T489/T498</f>
        <v>8.9514066496163683E-2</v>
      </c>
      <c r="CC489" s="130">
        <f t="shared" ref="CC489" si="8815">U489/U498</f>
        <v>2.0958083832335328E-2</v>
      </c>
      <c r="CD489" s="131">
        <f t="shared" ref="CD489" si="8816">V489/V498</f>
        <v>9.7856678934834379E-2</v>
      </c>
      <c r="CE489" s="132">
        <f t="shared" ref="CE489" si="8817">W489/W498</f>
        <v>5.6210335448776065E-2</v>
      </c>
      <c r="CF489" s="129">
        <f t="shared" ref="CF489" si="8818">X489/X498</f>
        <v>8.2725743129556925E-2</v>
      </c>
      <c r="CG489" s="130">
        <f t="shared" ref="CG489" si="8819">Y489/Y498</f>
        <v>7.6639646278555643E-2</v>
      </c>
      <c r="CH489" s="131">
        <f t="shared" ref="CH489" si="8820">Z489/Z498</f>
        <v>6.306602996871398E-2</v>
      </c>
      <c r="CI489" s="129">
        <f t="shared" ref="CI489" si="8821">AA489/AA498</f>
        <v>0.08</v>
      </c>
      <c r="CJ489" s="135">
        <f t="shared" ref="CJ489" si="8822">AB489/AB498</f>
        <v>7.0634456240073556E-2</v>
      </c>
      <c r="CK489" s="136">
        <f t="shared" ref="CK489" si="8823">AC489/AC498</f>
        <v>7.6295375936062323E-2</v>
      </c>
    </row>
    <row r="490" spans="1:89" x14ac:dyDescent="0.15">
      <c r="A490" s="146" t="s">
        <v>32</v>
      </c>
      <c r="B490" s="203">
        <v>440</v>
      </c>
      <c r="C490" s="197">
        <v>371</v>
      </c>
      <c r="D490" s="198">
        <v>124</v>
      </c>
      <c r="E490" s="199">
        <v>241</v>
      </c>
      <c r="F490" s="196">
        <v>194</v>
      </c>
      <c r="G490" s="200">
        <v>482</v>
      </c>
      <c r="H490" s="198">
        <v>587</v>
      </c>
      <c r="I490" s="199">
        <v>671</v>
      </c>
      <c r="J490" s="196">
        <v>137</v>
      </c>
      <c r="K490" s="197">
        <v>60</v>
      </c>
      <c r="L490" s="198">
        <v>410</v>
      </c>
      <c r="M490" s="196">
        <v>126</v>
      </c>
      <c r="N490" s="201">
        <v>575</v>
      </c>
      <c r="O490" s="204">
        <v>391</v>
      </c>
      <c r="P490" s="196">
        <v>200</v>
      </c>
      <c r="Q490" s="197">
        <v>306</v>
      </c>
      <c r="R490" s="198">
        <v>232</v>
      </c>
      <c r="S490" s="199">
        <v>462</v>
      </c>
      <c r="T490" s="196">
        <v>118</v>
      </c>
      <c r="U490" s="200">
        <v>27</v>
      </c>
      <c r="V490" s="198">
        <v>373</v>
      </c>
      <c r="W490" s="205">
        <v>236</v>
      </c>
      <c r="X490" s="196">
        <v>259</v>
      </c>
      <c r="Y490" s="200">
        <v>181</v>
      </c>
      <c r="Z490" s="198">
        <v>291</v>
      </c>
      <c r="AA490" s="196">
        <v>664</v>
      </c>
      <c r="AB490" s="172">
        <f t="shared" si="8413"/>
        <v>3940</v>
      </c>
      <c r="AC490" s="173">
        <f t="shared" si="8414"/>
        <v>4218</v>
      </c>
      <c r="BI490" s="146" t="s">
        <v>32</v>
      </c>
      <c r="BJ490" s="129">
        <f>B490/B498</f>
        <v>7.9594790159189577E-2</v>
      </c>
      <c r="BK490" s="130">
        <f t="shared" ref="BK490" si="8824">C490/C498</f>
        <v>6.1302048909451422E-2</v>
      </c>
      <c r="BL490" s="131">
        <f t="shared" ref="BL490" si="8825">D490/D498</f>
        <v>4.0155440414507769E-2</v>
      </c>
      <c r="BM490" s="132">
        <f t="shared" ref="BM490" si="8826">E490/E498</f>
        <v>6.4335290977042173E-2</v>
      </c>
      <c r="BN490" s="129">
        <f t="shared" ref="BN490" si="8827">F490/F498</f>
        <v>3.7143404173846449E-2</v>
      </c>
      <c r="BO490" s="130">
        <f t="shared" ref="BO490" si="8828">G490/G498</f>
        <v>0.10526315789473684</v>
      </c>
      <c r="BP490" s="131">
        <f t="shared" ref="BP490" si="8829">H490/H498</f>
        <v>6.9459235593420904E-2</v>
      </c>
      <c r="BQ490" s="132">
        <f t="shared" ref="BQ490" si="8830">I490/I498</f>
        <v>8.8312713872071597E-2</v>
      </c>
      <c r="BR490" s="129">
        <f t="shared" ref="BR490" si="8831">J490/J498</f>
        <v>7.8196347031963473E-2</v>
      </c>
      <c r="BS490" s="130">
        <f t="shared" ref="BS490" si="8832">K490/K498</f>
        <v>4.4977511244377814E-2</v>
      </c>
      <c r="BT490" s="131">
        <f t="shared" ref="BT490" si="8833">L490/L498</f>
        <v>9.9975615703486953E-2</v>
      </c>
      <c r="BU490" s="129">
        <f t="shared" ref="BU490" si="8834">M490/M498</f>
        <v>3.6971830985915492E-2</v>
      </c>
      <c r="BV490" s="133">
        <f t="shared" ref="BV490" si="8835">N490/N498</f>
        <v>7.8498293515358364E-2</v>
      </c>
      <c r="BW490" s="134">
        <f t="shared" ref="BW490" si="8836">O490/O498</f>
        <v>5.436596218020022E-2</v>
      </c>
      <c r="BX490" s="129">
        <f t="shared" ref="BX490" si="8837">P490/P498</f>
        <v>4.7973135044375149E-2</v>
      </c>
      <c r="BY490" s="130">
        <f t="shared" ref="BY490" si="8838">Q490/Q498</f>
        <v>7.5911684445547009E-2</v>
      </c>
      <c r="BZ490" s="131">
        <f t="shared" ref="BZ490" si="8839">R490/R498</f>
        <v>4.8872972403623344E-2</v>
      </c>
      <c r="CA490" s="132">
        <f t="shared" ref="CA490" si="8840">S490/S498</f>
        <v>9.352226720647773E-2</v>
      </c>
      <c r="CB490" s="129">
        <f t="shared" ref="CB490" si="8841">T490/T498</f>
        <v>0.10059676044330776</v>
      </c>
      <c r="CC490" s="130">
        <f t="shared" ref="CC490" si="8842">U490/U498</f>
        <v>2.6946107784431138E-2</v>
      </c>
      <c r="CD490" s="131">
        <f t="shared" ref="CD490" si="8843">V490/V498</f>
        <v>8.075340982896731E-2</v>
      </c>
      <c r="CE490" s="132">
        <f t="shared" ref="CE490" si="8844">W490/W498</f>
        <v>5.3490480507706259E-2</v>
      </c>
      <c r="CF490" s="129">
        <f t="shared" ref="CF490" si="8845">X490/X498</f>
        <v>7.263039820527202E-2</v>
      </c>
      <c r="CG490" s="130">
        <f t="shared" ref="CG490" si="8846">Y490/Y498</f>
        <v>6.6691230655858511E-2</v>
      </c>
      <c r="CH490" s="131">
        <f t="shared" ref="CH490" si="8847">Z490/Z498</f>
        <v>4.7917009715132554E-2</v>
      </c>
      <c r="CI490" s="129">
        <f t="shared" ref="CI490" si="8848">AA490/AA498</f>
        <v>7.7660818713450291E-2</v>
      </c>
      <c r="CJ490" s="135">
        <f t="shared" ref="CJ490" si="8849">AB490/AB498</f>
        <v>6.5869765109086348E-2</v>
      </c>
      <c r="CK490" s="136">
        <f t="shared" ref="CK490" si="8850">AC490/AC498</f>
        <v>7.0821720004029684E-2</v>
      </c>
    </row>
    <row r="491" spans="1:89" x14ac:dyDescent="0.15">
      <c r="A491" s="137" t="s">
        <v>33</v>
      </c>
      <c r="B491" s="206">
        <v>201</v>
      </c>
      <c r="C491" s="190">
        <v>387</v>
      </c>
      <c r="D491" s="191">
        <v>63</v>
      </c>
      <c r="E491" s="192">
        <v>306</v>
      </c>
      <c r="F491" s="189">
        <v>141</v>
      </c>
      <c r="G491" s="193">
        <v>454</v>
      </c>
      <c r="H491" s="191">
        <v>411</v>
      </c>
      <c r="I491" s="192">
        <v>485</v>
      </c>
      <c r="J491" s="189">
        <v>58</v>
      </c>
      <c r="K491" s="190">
        <v>31</v>
      </c>
      <c r="L491" s="191">
        <v>258</v>
      </c>
      <c r="M491" s="189">
        <v>133</v>
      </c>
      <c r="N491" s="194">
        <v>454</v>
      </c>
      <c r="O491" s="207">
        <v>490</v>
      </c>
      <c r="P491" s="189">
        <v>202</v>
      </c>
      <c r="Q491" s="190">
        <v>381</v>
      </c>
      <c r="R491" s="191">
        <v>172</v>
      </c>
      <c r="S491" s="192">
        <v>386</v>
      </c>
      <c r="T491" s="189">
        <v>27</v>
      </c>
      <c r="U491" s="193">
        <v>34</v>
      </c>
      <c r="V491" s="191">
        <v>403</v>
      </c>
      <c r="W491" s="208">
        <v>178</v>
      </c>
      <c r="X491" s="189">
        <v>163</v>
      </c>
      <c r="Y491" s="193">
        <v>149</v>
      </c>
      <c r="Z491" s="191">
        <v>175</v>
      </c>
      <c r="AA491" s="189">
        <v>668</v>
      </c>
      <c r="AB491" s="172">
        <f t="shared" si="8413"/>
        <v>2728</v>
      </c>
      <c r="AC491" s="173">
        <f t="shared" si="8414"/>
        <v>4082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3.6360347322720692E-2</v>
      </c>
      <c r="BK491" s="130">
        <f t="shared" ref="BK491" si="8851">C491/C498</f>
        <v>6.3945803040317245E-2</v>
      </c>
      <c r="BL491" s="131">
        <f t="shared" ref="BL491" si="8852">D491/D498</f>
        <v>2.0401554404145077E-2</v>
      </c>
      <c r="BM491" s="132">
        <f t="shared" ref="BM491" si="8853">E491/E498</f>
        <v>8.1687132941804588E-2</v>
      </c>
      <c r="BN491" s="129">
        <f t="shared" ref="BN491" si="8854">F491/F498</f>
        <v>2.6995979322228605E-2</v>
      </c>
      <c r="BO491" s="130">
        <f t="shared" ref="BO491" si="8855">G491/G498</f>
        <v>9.9148285651889059E-2</v>
      </c>
      <c r="BP491" s="131">
        <f t="shared" ref="BP491" si="8856">H491/H498</f>
        <v>4.8633297834575789E-2</v>
      </c>
      <c r="BQ491" s="132">
        <f t="shared" ref="BQ491" si="8857">I491/I498</f>
        <v>6.3832587523032377E-2</v>
      </c>
      <c r="BR491" s="129">
        <f t="shared" ref="BR491" si="8858">J491/J498</f>
        <v>3.3105022831050226E-2</v>
      </c>
      <c r="BS491" s="130">
        <f t="shared" ref="BS491" si="8859">K491/K498</f>
        <v>2.3238380809595203E-2</v>
      </c>
      <c r="BT491" s="131">
        <f t="shared" ref="BT491" si="8860">L491/L498</f>
        <v>6.2911485003657647E-2</v>
      </c>
      <c r="BU491" s="129">
        <f t="shared" ref="BU491" si="8861">M491/M498</f>
        <v>3.9025821596244133E-2</v>
      </c>
      <c r="BV491" s="133">
        <f t="shared" ref="BV491" si="8862">N491/N498</f>
        <v>6.1979522184300341E-2</v>
      </c>
      <c r="BW491" s="134">
        <f t="shared" ref="BW491" si="8863">O491/O498</f>
        <v>6.8131256952169081E-2</v>
      </c>
      <c r="BX491" s="129">
        <f t="shared" ref="BX491" si="8864">P491/P498</f>
        <v>4.8452866394818904E-2</v>
      </c>
      <c r="BY491" s="130">
        <f t="shared" ref="BY491" si="8865">Q491/Q498</f>
        <v>9.4517489456710499E-2</v>
      </c>
      <c r="BZ491" s="131">
        <f t="shared" ref="BZ491" si="8866">R491/R498</f>
        <v>3.6233410575100065E-2</v>
      </c>
      <c r="CA491" s="132">
        <f t="shared" ref="CA491" si="8867">S491/S498</f>
        <v>7.8137651821862344E-2</v>
      </c>
      <c r="CB491" s="129">
        <f t="shared" ref="CB491" si="8868">T491/T498</f>
        <v>2.3017902813299233E-2</v>
      </c>
      <c r="CC491" s="130">
        <f t="shared" ref="CC491" si="8869">U491/U498</f>
        <v>3.3932135728542916E-2</v>
      </c>
      <c r="CD491" s="131">
        <f t="shared" ref="CD491" si="8870">V491/V498</f>
        <v>8.7248322147651006E-2</v>
      </c>
      <c r="CE491" s="132">
        <f t="shared" ref="CE491" si="8871">W491/W498</f>
        <v>4.0344514959202174E-2</v>
      </c>
      <c r="CF491" s="129">
        <f t="shared" ref="CF491" si="8872">X491/X498</f>
        <v>4.5709478407178913E-2</v>
      </c>
      <c r="CG491" s="130">
        <f t="shared" ref="CG491" si="8873">Y491/Y498</f>
        <v>5.4900515843773028E-2</v>
      </c>
      <c r="CH491" s="131">
        <f t="shared" ref="CH491" si="8874">Z491/Z498</f>
        <v>2.8816071134529886E-2</v>
      </c>
      <c r="CI491" s="129">
        <f t="shared" ref="CI491" si="8875">AA491/AA498</f>
        <v>7.8128654970760228E-2</v>
      </c>
      <c r="CJ491" s="135">
        <f t="shared" ref="CJ491" si="8876">AB491/AB498</f>
        <v>4.5607289141519687E-2</v>
      </c>
      <c r="CK491" s="136">
        <f t="shared" ref="CK491" si="8877">AC491/AC498</f>
        <v>6.8538231639746136E-2</v>
      </c>
    </row>
    <row r="492" spans="1:89" x14ac:dyDescent="0.15">
      <c r="A492" s="146" t="s">
        <v>34</v>
      </c>
      <c r="B492" s="203">
        <v>7</v>
      </c>
      <c r="C492" s="197">
        <v>323</v>
      </c>
      <c r="D492" s="198">
        <v>4</v>
      </c>
      <c r="E492" s="199">
        <v>216</v>
      </c>
      <c r="F492" s="196">
        <v>19</v>
      </c>
      <c r="G492" s="200">
        <v>264</v>
      </c>
      <c r="H492" s="198">
        <v>46</v>
      </c>
      <c r="I492" s="199">
        <v>318</v>
      </c>
      <c r="J492" s="196">
        <v>8</v>
      </c>
      <c r="K492" s="197">
        <v>30</v>
      </c>
      <c r="L492" s="198">
        <v>194</v>
      </c>
      <c r="M492" s="196">
        <v>45</v>
      </c>
      <c r="N492" s="201">
        <v>76</v>
      </c>
      <c r="O492" s="204">
        <v>144</v>
      </c>
      <c r="P492" s="196">
        <v>53</v>
      </c>
      <c r="Q492" s="197">
        <v>129</v>
      </c>
      <c r="R492" s="198">
        <v>55</v>
      </c>
      <c r="S492" s="199">
        <v>145</v>
      </c>
      <c r="T492" s="196">
        <v>24</v>
      </c>
      <c r="U492" s="200">
        <v>32</v>
      </c>
      <c r="V492" s="198">
        <v>86</v>
      </c>
      <c r="W492" s="205">
        <v>81</v>
      </c>
      <c r="X492" s="196">
        <v>50</v>
      </c>
      <c r="Y492" s="200">
        <v>97</v>
      </c>
      <c r="Z492" s="198">
        <v>150</v>
      </c>
      <c r="AA492" s="196">
        <v>293</v>
      </c>
      <c r="AB492" s="172">
        <f t="shared" si="8413"/>
        <v>772</v>
      </c>
      <c r="AC492" s="173">
        <f t="shared" si="8414"/>
        <v>2117</v>
      </c>
      <c r="BI492" s="146" t="s">
        <v>34</v>
      </c>
      <c r="BJ492" s="129">
        <f>B492/B498</f>
        <v>1.2662807525325615E-3</v>
      </c>
      <c r="BK492" s="130">
        <f t="shared" ref="BK492" si="8878">C492/C498</f>
        <v>5.3370786516853931E-2</v>
      </c>
      <c r="BL492" s="131">
        <f t="shared" ref="BL492" si="8879">D492/D498</f>
        <v>1.2953367875647669E-3</v>
      </c>
      <c r="BM492" s="132">
        <f t="shared" ref="BM492" si="8880">E492/E498</f>
        <v>5.7661505605979713E-2</v>
      </c>
      <c r="BN492" s="129">
        <f t="shared" ref="BN492" si="8881">F492/F498</f>
        <v>3.6377560788818687E-3</v>
      </c>
      <c r="BO492" s="130">
        <f t="shared" ref="BO492" si="8882">G492/G498</f>
        <v>5.7654509718279102E-2</v>
      </c>
      <c r="BP492" s="131">
        <f t="shared" ref="BP492" si="8883">H492/H498</f>
        <v>5.4431428233345167E-3</v>
      </c>
      <c r="BQ492" s="132">
        <f t="shared" ref="BQ492" si="8884">I492/I498</f>
        <v>4.1853119241905767E-2</v>
      </c>
      <c r="BR492" s="129">
        <f t="shared" ref="BR492" si="8885">J492/J498</f>
        <v>4.5662100456621002E-3</v>
      </c>
      <c r="BS492" s="130">
        <f t="shared" ref="BS492" si="8886">K492/K498</f>
        <v>2.2488755622188907E-2</v>
      </c>
      <c r="BT492" s="131">
        <f t="shared" ref="BT492" si="8887">L492/L498</f>
        <v>4.7305535235308463E-2</v>
      </c>
      <c r="BU492" s="129">
        <f t="shared" ref="BU492" si="8888">M492/M498</f>
        <v>1.3204225352112676E-2</v>
      </c>
      <c r="BV492" s="133">
        <f t="shared" ref="BV492" si="8889">N492/N498</f>
        <v>1.037542662116041E-2</v>
      </c>
      <c r="BW492" s="134">
        <f t="shared" ref="BW492" si="8890">O492/O498</f>
        <v>2.0022246941045607E-2</v>
      </c>
      <c r="BX492" s="129">
        <f t="shared" ref="BX492" si="8891">P492/P498</f>
        <v>1.2712880786759414E-2</v>
      </c>
      <c r="BY492" s="130">
        <f t="shared" ref="BY492" si="8892">Q492/Q498</f>
        <v>3.2001984619201188E-2</v>
      </c>
      <c r="BZ492" s="131">
        <f t="shared" ref="BZ492" si="8893">R492/R498</f>
        <v>1.1586265009479671E-2</v>
      </c>
      <c r="CA492" s="132">
        <f t="shared" ref="CA492" si="8894">S492/S498</f>
        <v>2.9352226720647773E-2</v>
      </c>
      <c r="CB492" s="129">
        <f t="shared" ref="CB492" si="8895">T492/T498</f>
        <v>2.0460358056265986E-2</v>
      </c>
      <c r="CC492" s="130">
        <f t="shared" ref="CC492" si="8896">U492/U498</f>
        <v>3.1936127744510975E-2</v>
      </c>
      <c r="CD492" s="131">
        <f t="shared" ref="CD492" si="8897">V492/V498</f>
        <v>1.8618748646893266E-2</v>
      </c>
      <c r="CE492" s="132">
        <f t="shared" ref="CE492" si="8898">W492/W498</f>
        <v>1.8359020852221214E-2</v>
      </c>
      <c r="CF492" s="129">
        <f t="shared" ref="CF492" si="8899">X492/X498</f>
        <v>1.4021312394840156E-2</v>
      </c>
      <c r="CG492" s="130">
        <f t="shared" ref="CG492" si="8900">Y492/Y498</f>
        <v>3.574060427413412E-2</v>
      </c>
      <c r="CH492" s="131">
        <f t="shared" ref="CH492" si="8901">Z492/Z498</f>
        <v>2.469948954388276E-2</v>
      </c>
      <c r="CI492" s="129">
        <f t="shared" ref="CI492" si="8902">AA492/AA498</f>
        <v>3.426900584795322E-2</v>
      </c>
      <c r="CJ492" s="135">
        <f t="shared" ref="CJ492" si="8903">AB492/AB498</f>
        <v>1.2906461589902199E-2</v>
      </c>
      <c r="CK492" s="136">
        <f t="shared" ref="CK492" si="8904">AC492/AC498</f>
        <v>3.5545182846972702E-2</v>
      </c>
    </row>
    <row r="493" spans="1:89" x14ac:dyDescent="0.15">
      <c r="A493" s="137" t="s">
        <v>35</v>
      </c>
      <c r="B493" s="206">
        <v>0</v>
      </c>
      <c r="C493" s="190">
        <v>40</v>
      </c>
      <c r="D493" s="191">
        <v>0</v>
      </c>
      <c r="E493" s="192">
        <v>28</v>
      </c>
      <c r="F493" s="189">
        <v>0</v>
      </c>
      <c r="G493" s="193">
        <v>15</v>
      </c>
      <c r="H493" s="191">
        <v>3</v>
      </c>
      <c r="I493" s="192">
        <v>33</v>
      </c>
      <c r="J493" s="189">
        <v>3</v>
      </c>
      <c r="K493" s="190">
        <v>2</v>
      </c>
      <c r="L493" s="191">
        <v>10</v>
      </c>
      <c r="M493" s="189">
        <v>4</v>
      </c>
      <c r="N493" s="194">
        <v>5</v>
      </c>
      <c r="O493" s="207">
        <v>15</v>
      </c>
      <c r="P493" s="189">
        <v>5</v>
      </c>
      <c r="Q493" s="190">
        <v>13</v>
      </c>
      <c r="R493" s="191">
        <v>2</v>
      </c>
      <c r="S493" s="192">
        <v>7</v>
      </c>
      <c r="T493" s="189">
        <v>2</v>
      </c>
      <c r="U493" s="193">
        <v>10</v>
      </c>
      <c r="V493" s="191">
        <v>7</v>
      </c>
      <c r="W493" s="208">
        <v>11</v>
      </c>
      <c r="X493" s="189">
        <v>1</v>
      </c>
      <c r="Y493" s="193">
        <v>22</v>
      </c>
      <c r="Z493" s="191">
        <v>15</v>
      </c>
      <c r="AA493" s="189">
        <v>64</v>
      </c>
      <c r="AB493" s="172">
        <f t="shared" si="8413"/>
        <v>53</v>
      </c>
      <c r="AC493" s="173">
        <f t="shared" si="8414"/>
        <v>264</v>
      </c>
      <c r="BI493" s="137" t="s">
        <v>35</v>
      </c>
      <c r="BJ493" s="129">
        <f>B493/B498</f>
        <v>0</v>
      </c>
      <c r="BK493" s="130">
        <f t="shared" ref="BK493" si="8905">C493/C498</f>
        <v>6.6093853271645738E-3</v>
      </c>
      <c r="BL493" s="131">
        <f t="shared" ref="BL493" si="8906">D493/D498</f>
        <v>0</v>
      </c>
      <c r="BM493" s="132">
        <f t="shared" ref="BM493" si="8907">E493/E498</f>
        <v>7.4746396155899626E-3</v>
      </c>
      <c r="BN493" s="129">
        <f t="shared" ref="BN493" si="8908">F493/F498</f>
        <v>0</v>
      </c>
      <c r="BO493" s="130">
        <f t="shared" ref="BO493" si="8909">G493/G498</f>
        <v>3.2758244158113126E-3</v>
      </c>
      <c r="BP493" s="131">
        <f t="shared" ref="BP493" si="8910">H493/H498</f>
        <v>3.5498757543485978E-4</v>
      </c>
      <c r="BQ493" s="132">
        <f t="shared" ref="BQ493" si="8911">I493/I498</f>
        <v>4.3432482232166362E-3</v>
      </c>
      <c r="BR493" s="129">
        <f t="shared" ref="BR493" si="8912">J493/J498</f>
        <v>1.7123287671232876E-3</v>
      </c>
      <c r="BS493" s="130">
        <f t="shared" ref="BS493" si="8913">K493/K498</f>
        <v>1.4992503748125937E-3</v>
      </c>
      <c r="BT493" s="131">
        <f t="shared" ref="BT493" si="8914">L493/L498</f>
        <v>2.43842965130456E-3</v>
      </c>
      <c r="BU493" s="129">
        <f t="shared" ref="BU493" si="8915">M493/M498</f>
        <v>1.1737089201877935E-3</v>
      </c>
      <c r="BV493" s="133">
        <f t="shared" ref="BV493" si="8916">N493/N498</f>
        <v>6.8259385665529011E-4</v>
      </c>
      <c r="BW493" s="134">
        <f t="shared" ref="BW493" si="8917">O493/O498</f>
        <v>2.0856507230255839E-3</v>
      </c>
      <c r="BX493" s="129">
        <f t="shared" ref="BX493" si="8918">P493/P498</f>
        <v>1.1993283761093788E-3</v>
      </c>
      <c r="BY493" s="130">
        <f t="shared" ref="BY493" si="8919">Q493/Q498</f>
        <v>3.2250062019350038E-3</v>
      </c>
      <c r="BZ493" s="131">
        <f t="shared" ref="BZ493" si="8920">R493/R498</f>
        <v>4.213187276174426E-4</v>
      </c>
      <c r="CA493" s="132">
        <f t="shared" ref="CA493" si="8921">S493/S498</f>
        <v>1.4170040485829961E-3</v>
      </c>
      <c r="CB493" s="129">
        <f t="shared" ref="CB493" si="8922">T493/T498</f>
        <v>1.7050298380221654E-3</v>
      </c>
      <c r="CC493" s="130">
        <f t="shared" ref="CC493" si="8923">U493/U498</f>
        <v>9.9800399201596807E-3</v>
      </c>
      <c r="CD493" s="131">
        <f t="shared" ref="CD493" si="8924">V493/V498</f>
        <v>1.5154795410261962E-3</v>
      </c>
      <c r="CE493" s="132">
        <f t="shared" ref="CE493" si="8925">W493/W498</f>
        <v>2.4932003626473255E-3</v>
      </c>
      <c r="CF493" s="129">
        <f t="shared" ref="CF493" si="8926">X493/X498</f>
        <v>2.8042624789680314E-4</v>
      </c>
      <c r="CG493" s="130">
        <f t="shared" ref="CG493" si="8927">Y493/Y498</f>
        <v>8.1061164333087691E-3</v>
      </c>
      <c r="CH493" s="131">
        <f t="shared" ref="CH493" si="8928">Z493/Z498</f>
        <v>2.4699489543882759E-3</v>
      </c>
      <c r="CI493" s="129">
        <f t="shared" ref="CI493" si="8929">AA493/AA498</f>
        <v>7.4853801169590646E-3</v>
      </c>
      <c r="CJ493" s="135">
        <f t="shared" ref="CJ493" si="8930">AB493/AB498</f>
        <v>8.860653682186742E-4</v>
      </c>
      <c r="CK493" s="136">
        <f t="shared" ref="CK493" si="8931">AC493/AC498</f>
        <v>4.4326538836092551E-3</v>
      </c>
    </row>
    <row r="494" spans="1:89" x14ac:dyDescent="0.15">
      <c r="A494" s="146" t="s">
        <v>36</v>
      </c>
      <c r="B494" s="203">
        <v>0</v>
      </c>
      <c r="C494" s="197">
        <v>0</v>
      </c>
      <c r="D494" s="198">
        <v>0</v>
      </c>
      <c r="E494" s="199">
        <v>1</v>
      </c>
      <c r="F494" s="196">
        <v>0</v>
      </c>
      <c r="G494" s="200">
        <v>0</v>
      </c>
      <c r="H494" s="198">
        <v>0</v>
      </c>
      <c r="I494" s="199">
        <v>1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3"/>
        <v>0</v>
      </c>
      <c r="AC494" s="173">
        <f t="shared" si="8414"/>
        <v>2</v>
      </c>
      <c r="BI494" s="146" t="s">
        <v>36</v>
      </c>
      <c r="BJ494" s="129">
        <f>B494/B498</f>
        <v>0</v>
      </c>
      <c r="BK494" s="130">
        <f t="shared" ref="BK494" si="8932">C494/C498</f>
        <v>0</v>
      </c>
      <c r="BL494" s="131">
        <f t="shared" ref="BL494" si="8933">D494/D498</f>
        <v>0</v>
      </c>
      <c r="BM494" s="132">
        <f t="shared" ref="BM494" si="8934">E494/E498</f>
        <v>2.6695141484249865E-4</v>
      </c>
      <c r="BN494" s="129">
        <f t="shared" ref="BN494" si="8935">F494/F498</f>
        <v>0</v>
      </c>
      <c r="BO494" s="130">
        <f t="shared" ref="BO494" si="8936">G494/G498</f>
        <v>0</v>
      </c>
      <c r="BP494" s="131">
        <f t="shared" ref="BP494" si="8937">H494/H498</f>
        <v>0</v>
      </c>
      <c r="BQ494" s="132">
        <f t="shared" ref="BQ494" si="8938">I494/I498</f>
        <v>1.3161358252171624E-4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0</v>
      </c>
      <c r="CK494" s="136">
        <f t="shared" ref="CK494" si="8958">AC494/AC498</f>
        <v>3.3580711239464053E-5</v>
      </c>
    </row>
    <row r="495" spans="1:89" x14ac:dyDescent="0.15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15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4" thickBot="1" x14ac:dyDescent="0.2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5" thickTop="1" thickBot="1" x14ac:dyDescent="0.2">
      <c r="A498" s="269" t="s">
        <v>13</v>
      </c>
      <c r="B498" s="20">
        <f t="shared" ref="B498:AA498" si="9040">SUM(B475:B497)</f>
        <v>5528</v>
      </c>
      <c r="C498" s="21">
        <f t="shared" si="9040"/>
        <v>6052</v>
      </c>
      <c r="D498" s="20">
        <f t="shared" si="9040"/>
        <v>3088</v>
      </c>
      <c r="E498" s="21">
        <f t="shared" si="9040"/>
        <v>3746</v>
      </c>
      <c r="F498" s="20">
        <f t="shared" si="9040"/>
        <v>5223</v>
      </c>
      <c r="G498" s="21">
        <f t="shared" si="9040"/>
        <v>4579</v>
      </c>
      <c r="H498" s="20">
        <f t="shared" si="9040"/>
        <v>8451</v>
      </c>
      <c r="I498" s="21">
        <f t="shared" si="9040"/>
        <v>7598</v>
      </c>
      <c r="J498" s="20">
        <f t="shared" si="9040"/>
        <v>1752</v>
      </c>
      <c r="K498" s="21">
        <f t="shared" si="9040"/>
        <v>1334</v>
      </c>
      <c r="L498" s="20">
        <f t="shared" si="9040"/>
        <v>4101</v>
      </c>
      <c r="M498" s="21">
        <f t="shared" si="9040"/>
        <v>3408</v>
      </c>
      <c r="N498" s="20">
        <f t="shared" si="9040"/>
        <v>7325</v>
      </c>
      <c r="O498" s="21">
        <f t="shared" si="9040"/>
        <v>7192</v>
      </c>
      <c r="P498" s="20">
        <f t="shared" si="9040"/>
        <v>4169</v>
      </c>
      <c r="Q498" s="21">
        <f t="shared" si="9040"/>
        <v>4031</v>
      </c>
      <c r="R498" s="20">
        <f t="shared" si="9040"/>
        <v>4747</v>
      </c>
      <c r="S498" s="21">
        <f t="shared" si="9040"/>
        <v>4940</v>
      </c>
      <c r="T498" s="20">
        <f t="shared" si="9040"/>
        <v>1173</v>
      </c>
      <c r="U498" s="21">
        <f t="shared" si="9040"/>
        <v>1002</v>
      </c>
      <c r="V498" s="20">
        <f t="shared" si="9040"/>
        <v>4619</v>
      </c>
      <c r="W498" s="21">
        <f t="shared" si="9040"/>
        <v>4412</v>
      </c>
      <c r="X498" s="20">
        <f t="shared" si="9040"/>
        <v>3566</v>
      </c>
      <c r="Y498" s="21">
        <f t="shared" si="9040"/>
        <v>2714</v>
      </c>
      <c r="Z498" s="20">
        <f t="shared" si="9040"/>
        <v>6073</v>
      </c>
      <c r="AA498" s="21">
        <f t="shared" si="9040"/>
        <v>8550</v>
      </c>
      <c r="AB498" s="174">
        <f t="shared" ref="AB498:AC498" si="9041">SUM(AB474:AB497)</f>
        <v>59815</v>
      </c>
      <c r="AC498" s="175">
        <f t="shared" si="9041"/>
        <v>59558</v>
      </c>
      <c r="BI498" s="269" t="s">
        <v>13</v>
      </c>
      <c r="BJ498" s="155">
        <f>SUM(BJ474:BJ497)</f>
        <v>0.99999999999999989</v>
      </c>
      <c r="BK498" s="156">
        <f t="shared" ref="BK498:CK498" si="9042">SUM(BK474:BK497)</f>
        <v>1</v>
      </c>
      <c r="BL498" s="155">
        <f t="shared" si="9042"/>
        <v>1</v>
      </c>
      <c r="BM498" s="156">
        <f t="shared" si="9042"/>
        <v>0.99999999999999989</v>
      </c>
      <c r="BN498" s="155">
        <f t="shared" si="9042"/>
        <v>1</v>
      </c>
      <c r="BO498" s="156">
        <f t="shared" si="9042"/>
        <v>1</v>
      </c>
      <c r="BP498" s="155">
        <f t="shared" si="9042"/>
        <v>1</v>
      </c>
      <c r="BQ498" s="156">
        <f t="shared" si="9042"/>
        <v>0.99999999999999989</v>
      </c>
      <c r="BR498" s="155">
        <f t="shared" si="9042"/>
        <v>1</v>
      </c>
      <c r="BS498" s="156">
        <f t="shared" si="9042"/>
        <v>0.99999999999999978</v>
      </c>
      <c r="BT498" s="155">
        <f t="shared" si="9042"/>
        <v>1</v>
      </c>
      <c r="BU498" s="156">
        <f t="shared" si="9042"/>
        <v>0.99999999999999989</v>
      </c>
      <c r="BV498" s="155">
        <f t="shared" si="9042"/>
        <v>1.0000000000000002</v>
      </c>
      <c r="BW498" s="156">
        <f t="shared" si="9042"/>
        <v>0.99999999999999989</v>
      </c>
      <c r="BX498" s="155">
        <f t="shared" si="9042"/>
        <v>1.0000000000000002</v>
      </c>
      <c r="BY498" s="156">
        <f t="shared" si="9042"/>
        <v>1.0000000000000002</v>
      </c>
      <c r="BZ498" s="155">
        <f t="shared" si="9042"/>
        <v>1</v>
      </c>
      <c r="CA498" s="156">
        <f t="shared" si="9042"/>
        <v>1</v>
      </c>
      <c r="CB498" s="155">
        <f t="shared" si="9042"/>
        <v>1</v>
      </c>
      <c r="CC498" s="156">
        <f t="shared" si="9042"/>
        <v>1</v>
      </c>
      <c r="CD498" s="155">
        <f t="shared" si="9042"/>
        <v>0.99999999999999989</v>
      </c>
      <c r="CE498" s="156">
        <f t="shared" si="9042"/>
        <v>1.0000000000000002</v>
      </c>
      <c r="CF498" s="155">
        <f t="shared" si="9042"/>
        <v>1</v>
      </c>
      <c r="CG498" s="156">
        <f t="shared" si="9042"/>
        <v>1</v>
      </c>
      <c r="CH498" s="155">
        <f t="shared" si="9042"/>
        <v>0.99999999999999989</v>
      </c>
      <c r="CI498" s="156">
        <f t="shared" si="9042"/>
        <v>1</v>
      </c>
      <c r="CJ498" s="155">
        <f t="shared" si="9042"/>
        <v>1.0000000000000002</v>
      </c>
      <c r="CK498" s="156">
        <f t="shared" si="9042"/>
        <v>1</v>
      </c>
    </row>
    <row r="499" spans="1:89" ht="14" thickTop="1" x14ac:dyDescent="0.15">
      <c r="A499" s="187"/>
    </row>
    <row r="501" spans="1:89" x14ac:dyDescent="0.15">
      <c r="A501" s="296">
        <f>+A470+1</f>
        <v>44091</v>
      </c>
      <c r="B501" s="296"/>
      <c r="C501" s="296"/>
      <c r="D501" s="296"/>
      <c r="BI501" s="301">
        <f>+BI470+1</f>
        <v>44091</v>
      </c>
      <c r="BJ501" s="301"/>
      <c r="BK501" s="301"/>
      <c r="BL501" s="301"/>
    </row>
    <row r="502" spans="1:89" ht="14" thickBot="1" x14ac:dyDescent="0.2">
      <c r="AE502" s="272" t="s">
        <v>84</v>
      </c>
    </row>
    <row r="503" spans="1:89" ht="15" thickTop="1" thickBot="1" x14ac:dyDescent="0.2">
      <c r="A503" s="292" t="s">
        <v>0</v>
      </c>
      <c r="B503" s="294" t="s">
        <v>1</v>
      </c>
      <c r="C503" s="295"/>
      <c r="D503" s="294" t="s">
        <v>2</v>
      </c>
      <c r="E503" s="295"/>
      <c r="F503" s="294" t="s">
        <v>3</v>
      </c>
      <c r="G503" s="295"/>
      <c r="H503" s="294" t="s">
        <v>4</v>
      </c>
      <c r="I503" s="295"/>
      <c r="J503" s="294" t="s">
        <v>5</v>
      </c>
      <c r="K503" s="295"/>
      <c r="L503" s="294" t="s">
        <v>6</v>
      </c>
      <c r="M503" s="295"/>
      <c r="N503" s="294" t="s">
        <v>7</v>
      </c>
      <c r="O503" s="295"/>
      <c r="P503" s="294" t="s">
        <v>8</v>
      </c>
      <c r="Q503" s="295"/>
      <c r="R503" s="294" t="s">
        <v>9</v>
      </c>
      <c r="S503" s="295"/>
      <c r="T503" s="294" t="s">
        <v>10</v>
      </c>
      <c r="U503" s="295"/>
      <c r="V503" s="294" t="s">
        <v>11</v>
      </c>
      <c r="W503" s="295"/>
      <c r="X503" s="294" t="s">
        <v>12</v>
      </c>
      <c r="Y503" s="295"/>
      <c r="Z503" s="297" t="s">
        <v>40</v>
      </c>
      <c r="AA503" s="298"/>
      <c r="AB503" s="299" t="s">
        <v>41</v>
      </c>
      <c r="AC503" s="300"/>
      <c r="AE503" s="292" t="s">
        <v>0</v>
      </c>
      <c r="AF503" s="294" t="s">
        <v>1</v>
      </c>
      <c r="AG503" s="295"/>
      <c r="AH503" s="294" t="s">
        <v>2</v>
      </c>
      <c r="AI503" s="295"/>
      <c r="AJ503" s="294" t="s">
        <v>3</v>
      </c>
      <c r="AK503" s="295"/>
      <c r="AL503" s="294" t="s">
        <v>4</v>
      </c>
      <c r="AM503" s="295"/>
      <c r="AN503" s="294" t="s">
        <v>5</v>
      </c>
      <c r="AO503" s="295"/>
      <c r="AP503" s="294" t="s">
        <v>6</v>
      </c>
      <c r="AQ503" s="295"/>
      <c r="AR503" s="294" t="s">
        <v>7</v>
      </c>
      <c r="AS503" s="295"/>
      <c r="AT503" s="294" t="s">
        <v>8</v>
      </c>
      <c r="AU503" s="295"/>
      <c r="AV503" s="294" t="s">
        <v>9</v>
      </c>
      <c r="AW503" s="295"/>
      <c r="AX503" s="294" t="s">
        <v>10</v>
      </c>
      <c r="AY503" s="295"/>
      <c r="AZ503" s="294" t="s">
        <v>11</v>
      </c>
      <c r="BA503" s="295"/>
      <c r="BB503" s="294" t="s">
        <v>12</v>
      </c>
      <c r="BC503" s="295"/>
      <c r="BD503" s="297" t="s">
        <v>40</v>
      </c>
      <c r="BE503" s="298"/>
      <c r="BF503" s="299" t="s">
        <v>41</v>
      </c>
      <c r="BG503" s="300"/>
      <c r="BI503" s="292" t="s">
        <v>0</v>
      </c>
      <c r="BJ503" s="294" t="s">
        <v>1</v>
      </c>
      <c r="BK503" s="295"/>
      <c r="BL503" s="294" t="s">
        <v>2</v>
      </c>
      <c r="BM503" s="295"/>
      <c r="BN503" s="294" t="s">
        <v>3</v>
      </c>
      <c r="BO503" s="295"/>
      <c r="BP503" s="294" t="s">
        <v>4</v>
      </c>
      <c r="BQ503" s="295"/>
      <c r="BR503" s="294" t="s">
        <v>5</v>
      </c>
      <c r="BS503" s="295"/>
      <c r="BT503" s="294" t="s">
        <v>6</v>
      </c>
      <c r="BU503" s="295"/>
      <c r="BV503" s="294" t="s">
        <v>7</v>
      </c>
      <c r="BW503" s="295"/>
      <c r="BX503" s="294" t="s">
        <v>8</v>
      </c>
      <c r="BY503" s="295"/>
      <c r="BZ503" s="294" t="s">
        <v>9</v>
      </c>
      <c r="CA503" s="295"/>
      <c r="CB503" s="294" t="s">
        <v>10</v>
      </c>
      <c r="CC503" s="295"/>
      <c r="CD503" s="294" t="s">
        <v>11</v>
      </c>
      <c r="CE503" s="295"/>
      <c r="CF503" s="294" t="s">
        <v>12</v>
      </c>
      <c r="CG503" s="295"/>
      <c r="CH503" s="297" t="s">
        <v>40</v>
      </c>
      <c r="CI503" s="298"/>
      <c r="CJ503" s="294" t="s">
        <v>41</v>
      </c>
      <c r="CK503" s="295"/>
    </row>
    <row r="504" spans="1:89" ht="15" thickTop="1" thickBot="1" x14ac:dyDescent="0.2">
      <c r="A504" s="293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3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3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4" thickTop="1" x14ac:dyDescent="0.15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495</v>
      </c>
      <c r="AG505" s="186">
        <f t="shared" ref="AG505:AV506" si="9043">SUMIF($A$9:$A$32,$AE505,C$505:C$528)</f>
        <v>335</v>
      </c>
      <c r="AH505" s="127">
        <f t="shared" si="9043"/>
        <v>298</v>
      </c>
      <c r="AI505" s="180">
        <f t="shared" si="9043"/>
        <v>278</v>
      </c>
      <c r="AJ505" s="126">
        <f t="shared" si="9043"/>
        <v>396</v>
      </c>
      <c r="AK505" s="128">
        <f t="shared" si="9043"/>
        <v>292</v>
      </c>
      <c r="AL505" s="127">
        <f t="shared" si="9043"/>
        <v>604</v>
      </c>
      <c r="AM505" s="180">
        <f t="shared" si="9043"/>
        <v>522</v>
      </c>
      <c r="AN505" s="126">
        <f t="shared" si="9043"/>
        <v>98</v>
      </c>
      <c r="AO505" s="128">
        <f t="shared" si="9043"/>
        <v>207</v>
      </c>
      <c r="AP505" s="127">
        <f t="shared" si="9043"/>
        <v>196</v>
      </c>
      <c r="AQ505" s="126">
        <f t="shared" si="9043"/>
        <v>384</v>
      </c>
      <c r="AR505" s="179">
        <f t="shared" si="9043"/>
        <v>541</v>
      </c>
      <c r="AS505" s="181">
        <f t="shared" si="9043"/>
        <v>755</v>
      </c>
      <c r="AT505" s="126">
        <f t="shared" si="9043"/>
        <v>382</v>
      </c>
      <c r="AU505" s="128">
        <f t="shared" si="9043"/>
        <v>328</v>
      </c>
      <c r="AV505" s="127">
        <f t="shared" si="9043"/>
        <v>444</v>
      </c>
      <c r="AW505" s="180">
        <f t="shared" ref="AW505:BE506" si="9044">SUMIF($A$9:$A$32,$AE505,S$505:S$528)</f>
        <v>322</v>
      </c>
      <c r="AX505" s="126">
        <f t="shared" si="9044"/>
        <v>92</v>
      </c>
      <c r="AY505" s="128">
        <f t="shared" si="9044"/>
        <v>173</v>
      </c>
      <c r="AZ505" s="127">
        <f t="shared" si="9044"/>
        <v>251</v>
      </c>
      <c r="BA505" s="180">
        <f t="shared" si="9044"/>
        <v>382</v>
      </c>
      <c r="BB505" s="126">
        <f t="shared" si="9044"/>
        <v>287</v>
      </c>
      <c r="BC505" s="128">
        <f t="shared" si="9044"/>
        <v>297</v>
      </c>
      <c r="BD505" s="184">
        <f t="shared" si="9044"/>
        <v>484</v>
      </c>
      <c r="BE505" s="185">
        <f t="shared" si="9044"/>
        <v>484</v>
      </c>
      <c r="BF505" s="170">
        <f>AF505+AH505+AJ505+AL505+AN505+AP505+AR505+AT505+AV505+AX505+AZ505+BB505+BD505</f>
        <v>4568</v>
      </c>
      <c r="BG505" s="171">
        <f>AG505+AI505+AK505+AM505+AO505+AQ505+AS505+AU505+AW505+AY505+BA505+BC505+BE505</f>
        <v>4759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15">
      <c r="A506" s="137" t="s">
        <v>17</v>
      </c>
      <c r="B506" s="189">
        <v>71</v>
      </c>
      <c r="C506" s="190">
        <v>0</v>
      </c>
      <c r="D506" s="191">
        <v>88</v>
      </c>
      <c r="E506" s="192">
        <v>0</v>
      </c>
      <c r="F506" s="189">
        <v>185</v>
      </c>
      <c r="G506" s="193">
        <v>2</v>
      </c>
      <c r="H506" s="191">
        <v>136</v>
      </c>
      <c r="I506" s="192">
        <v>7</v>
      </c>
      <c r="J506" s="189">
        <v>6</v>
      </c>
      <c r="K506" s="193">
        <v>7</v>
      </c>
      <c r="L506" s="191">
        <v>8</v>
      </c>
      <c r="M506" s="189">
        <v>14</v>
      </c>
      <c r="N506" s="194">
        <v>35</v>
      </c>
      <c r="O506" s="195">
        <v>0</v>
      </c>
      <c r="P506" s="189">
        <v>16</v>
      </c>
      <c r="Q506" s="193">
        <v>0</v>
      </c>
      <c r="R506" s="191">
        <v>7</v>
      </c>
      <c r="S506" s="192">
        <v>0</v>
      </c>
      <c r="T506" s="189">
        <v>0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552</v>
      </c>
      <c r="AC506" s="173">
        <f t="shared" ref="AC506:AC528" si="9073">SUM(C506,E506,G506,I506,K506,M506,O506,Q506,S506,U506,W506,Y506,AA506)</f>
        <v>30</v>
      </c>
      <c r="AE506" s="277" t="str">
        <f>$AE$10</f>
        <v>08:00 - 08:59</v>
      </c>
      <c r="AF506" s="126">
        <f>SUMIF($A$9:$A$32,$AE506,B$505:B$528)</f>
        <v>486</v>
      </c>
      <c r="AG506" s="190">
        <f t="shared" si="9043"/>
        <v>347</v>
      </c>
      <c r="AH506" s="191">
        <f t="shared" si="9043"/>
        <v>275</v>
      </c>
      <c r="AI506" s="192">
        <f t="shared" si="9043"/>
        <v>241</v>
      </c>
      <c r="AJ506" s="278">
        <f t="shared" si="9043"/>
        <v>388</v>
      </c>
      <c r="AK506" s="193">
        <f t="shared" si="9043"/>
        <v>230</v>
      </c>
      <c r="AL506" s="191">
        <f t="shared" si="9043"/>
        <v>659</v>
      </c>
      <c r="AM506" s="192">
        <f t="shared" si="9043"/>
        <v>481</v>
      </c>
      <c r="AN506" s="278">
        <f t="shared" si="9043"/>
        <v>109</v>
      </c>
      <c r="AO506" s="193">
        <f t="shared" si="9043"/>
        <v>179</v>
      </c>
      <c r="AP506" s="191">
        <f t="shared" si="9043"/>
        <v>194</v>
      </c>
      <c r="AQ506" s="278">
        <f t="shared" si="9043"/>
        <v>390</v>
      </c>
      <c r="AR506" s="194">
        <f t="shared" si="9043"/>
        <v>520</v>
      </c>
      <c r="AS506" s="195">
        <f t="shared" si="9043"/>
        <v>667</v>
      </c>
      <c r="AT506" s="278">
        <f t="shared" si="9043"/>
        <v>329</v>
      </c>
      <c r="AU506" s="193">
        <f t="shared" si="9043"/>
        <v>233</v>
      </c>
      <c r="AV506" s="191">
        <f t="shared" si="9043"/>
        <v>478</v>
      </c>
      <c r="AW506" s="192">
        <f t="shared" si="9044"/>
        <v>267</v>
      </c>
      <c r="AX506" s="278">
        <f t="shared" si="9044"/>
        <v>58</v>
      </c>
      <c r="AY506" s="193">
        <f t="shared" si="9044"/>
        <v>97</v>
      </c>
      <c r="AZ506" s="191">
        <f t="shared" si="9044"/>
        <v>245</v>
      </c>
      <c r="BA506" s="192">
        <f t="shared" si="9044"/>
        <v>377</v>
      </c>
      <c r="BB506" s="278">
        <f t="shared" si="9044"/>
        <v>244</v>
      </c>
      <c r="BC506" s="193">
        <f t="shared" si="9044"/>
        <v>212</v>
      </c>
      <c r="BD506" s="191">
        <f t="shared" si="9044"/>
        <v>517</v>
      </c>
      <c r="BE506" s="278">
        <f t="shared" si="9044"/>
        <v>467</v>
      </c>
      <c r="BF506" s="172">
        <f>SUM(AF506,AH506,AJ506,AL506,AN506,AP506,AR506,AT506,AV506,AX506,AZ506,BB506,BD506)</f>
        <v>4502</v>
      </c>
      <c r="BG506" s="173">
        <f>SUM(AG506,AI506,AK506,AM506,AO506,AQ506,AS506,AU506,AW506,AY506,BA506,BC506,BE506)</f>
        <v>4188</v>
      </c>
      <c r="BI506" s="137" t="s">
        <v>17</v>
      </c>
      <c r="BJ506" s="129">
        <f>B506/B529</f>
        <v>1.2535310734463278E-2</v>
      </c>
      <c r="BK506" s="130">
        <f t="shared" ref="BK506" si="9074">C506/C529</f>
        <v>0</v>
      </c>
      <c r="BL506" s="131">
        <f t="shared" ref="BL506" si="9075">D506/D529</f>
        <v>2.5316455696202531E-2</v>
      </c>
      <c r="BM506" s="132">
        <f t="shared" ref="BM506" si="9076">E506/E529</f>
        <v>0</v>
      </c>
      <c r="BN506" s="129">
        <f t="shared" ref="BN506" si="9077">F506/F529</f>
        <v>3.2725986202016631E-2</v>
      </c>
      <c r="BO506" s="130">
        <f t="shared" ref="BO506" si="9078">G506/G529</f>
        <v>4.0658670461475908E-4</v>
      </c>
      <c r="BP506" s="131">
        <f t="shared" ref="BP506" si="9079">H506/H529</f>
        <v>1.564837187895524E-2</v>
      </c>
      <c r="BQ506" s="132">
        <f t="shared" ref="BQ506" si="9080">I506/I529</f>
        <v>8.1747051267079291E-4</v>
      </c>
      <c r="BR506" s="129">
        <f t="shared" ref="BR506" si="9081">J506/J529</f>
        <v>3.1948881789137379E-3</v>
      </c>
      <c r="BS506" s="130">
        <f t="shared" ref="BS506" si="9082">K506/K529</f>
        <v>4.2892156862745102E-3</v>
      </c>
      <c r="BT506" s="131">
        <f t="shared" ref="BT506" si="9083">L506/L529</f>
        <v>1.9738465334320256E-3</v>
      </c>
      <c r="BU506" s="129">
        <f t="shared" ref="BU506" si="9084">M506/M529</f>
        <v>3.6534446764091857E-3</v>
      </c>
      <c r="BV506" s="133">
        <f t="shared" ref="BV506" si="9085">N506/N529</f>
        <v>4.4461382113821137E-3</v>
      </c>
      <c r="BW506" s="134">
        <f t="shared" ref="BW506" si="9086">O506/O529</f>
        <v>0</v>
      </c>
      <c r="BX506" s="129">
        <f t="shared" ref="BX506" si="9087">P506/P529</f>
        <v>3.6823935558112772E-3</v>
      </c>
      <c r="BY506" s="130">
        <f t="shared" ref="BY506" si="9088">Q506/Q529</f>
        <v>0</v>
      </c>
      <c r="BZ506" s="131">
        <f t="shared" ref="BZ506" si="9089">R506/R529</f>
        <v>1.3353681800839375E-3</v>
      </c>
      <c r="CA506" s="132">
        <f t="shared" ref="CA506" si="9090">S506/S529</f>
        <v>0</v>
      </c>
      <c r="CB506" s="129">
        <f t="shared" ref="CB506" si="9091">T506/T529</f>
        <v>0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8.6483776458238671E-3</v>
      </c>
      <c r="CK506" s="136">
        <f t="shared" ref="CK506" si="9100">AC506/AC529</f>
        <v>4.7108333464189814E-4</v>
      </c>
    </row>
    <row r="507" spans="1:89" ht="14" thickBot="1" x14ac:dyDescent="0.2">
      <c r="A507" s="146" t="s">
        <v>18</v>
      </c>
      <c r="B507" s="196">
        <v>384</v>
      </c>
      <c r="C507" s="197">
        <v>0</v>
      </c>
      <c r="D507" s="198">
        <v>256</v>
      </c>
      <c r="E507" s="199">
        <v>2</v>
      </c>
      <c r="F507" s="196">
        <v>454</v>
      </c>
      <c r="G507" s="200">
        <v>9</v>
      </c>
      <c r="H507" s="198">
        <v>416</v>
      </c>
      <c r="I507" s="199">
        <v>87</v>
      </c>
      <c r="J507" s="196">
        <v>34</v>
      </c>
      <c r="K507" s="200">
        <v>41</v>
      </c>
      <c r="L507" s="198">
        <v>75</v>
      </c>
      <c r="M507" s="196">
        <v>168</v>
      </c>
      <c r="N507" s="201">
        <v>297</v>
      </c>
      <c r="O507" s="202">
        <v>335</v>
      </c>
      <c r="P507" s="196">
        <v>177</v>
      </c>
      <c r="Q507" s="200">
        <v>232</v>
      </c>
      <c r="R507" s="198">
        <v>182</v>
      </c>
      <c r="S507" s="199">
        <v>175</v>
      </c>
      <c r="T507" s="196">
        <v>16</v>
      </c>
      <c r="U507" s="200">
        <v>73</v>
      </c>
      <c r="V507" s="198">
        <v>132</v>
      </c>
      <c r="W507" s="199">
        <v>163</v>
      </c>
      <c r="X507" s="196">
        <v>174</v>
      </c>
      <c r="Y507" s="200">
        <v>106</v>
      </c>
      <c r="Z507" s="198">
        <v>355</v>
      </c>
      <c r="AA507" s="196">
        <v>229</v>
      </c>
      <c r="AB507" s="172">
        <f t="shared" si="9072"/>
        <v>2952</v>
      </c>
      <c r="AC507" s="173">
        <f t="shared" si="9073"/>
        <v>1620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6.7796610169491525E-2</v>
      </c>
      <c r="BK507" s="130">
        <f t="shared" ref="BK507" si="9101">C507/C529</f>
        <v>0</v>
      </c>
      <c r="BL507" s="131">
        <f t="shared" ref="BL507" si="9102">D507/D529</f>
        <v>7.3647871116225547E-2</v>
      </c>
      <c r="BM507" s="132">
        <f t="shared" ref="BM507" si="9103">E507/E529</f>
        <v>4.8887802493277925E-4</v>
      </c>
      <c r="BN507" s="129">
        <f t="shared" ref="BN507" si="9104">F507/F529</f>
        <v>8.0311339111975938E-2</v>
      </c>
      <c r="BO507" s="130">
        <f t="shared" ref="BO507" si="9105">G507/G529</f>
        <v>1.829640170766416E-3</v>
      </c>
      <c r="BP507" s="131">
        <f t="shared" ref="BP507" si="9106">H507/H529</f>
        <v>4.7865608100333676E-2</v>
      </c>
      <c r="BQ507" s="132">
        <f t="shared" ref="BQ507" si="9107">I507/I529</f>
        <v>1.0159990657479856E-2</v>
      </c>
      <c r="BR507" s="129">
        <f t="shared" ref="BR507" si="9108">J507/J529</f>
        <v>1.8104366347177849E-2</v>
      </c>
      <c r="BS507" s="130">
        <f t="shared" ref="BS507" si="9109">K507/K529</f>
        <v>2.5122549019607844E-2</v>
      </c>
      <c r="BT507" s="131">
        <f t="shared" ref="BT507" si="9110">L507/L529</f>
        <v>1.8504811250925242E-2</v>
      </c>
      <c r="BU507" s="129">
        <f t="shared" ref="BU507" si="9111">M507/M529</f>
        <v>4.3841336116910233E-2</v>
      </c>
      <c r="BV507" s="133">
        <f t="shared" ref="BV507" si="9112">N507/N529</f>
        <v>3.7728658536585365E-2</v>
      </c>
      <c r="BW507" s="134">
        <f t="shared" ref="BW507" si="9113">O507/O529</f>
        <v>4.2496511480400866E-2</v>
      </c>
      <c r="BX507" s="129">
        <f t="shared" ref="BX507" si="9114">P507/P529</f>
        <v>4.0736478711162254E-2</v>
      </c>
      <c r="BY507" s="130">
        <f t="shared" ref="BY507" si="9115">Q507/Q529</f>
        <v>5.4807465154736591E-2</v>
      </c>
      <c r="BZ507" s="131">
        <f t="shared" ref="BZ507" si="9116">R507/R529</f>
        <v>3.471957268218237E-2</v>
      </c>
      <c r="CA507" s="132">
        <f t="shared" ref="CA507" si="9117">S507/S529</f>
        <v>3.3954210322079938E-2</v>
      </c>
      <c r="CB507" s="129">
        <f t="shared" ref="CB507" si="9118">T507/T529</f>
        <v>1.2955465587044534E-2</v>
      </c>
      <c r="CC507" s="130">
        <f t="shared" ref="CC507" si="9119">U507/U529</f>
        <v>7.0736434108527133E-2</v>
      </c>
      <c r="CD507" s="131">
        <f t="shared" ref="CD507" si="9120">V507/V529</f>
        <v>2.6661280549383964E-2</v>
      </c>
      <c r="CE507" s="132">
        <f t="shared" ref="CE507" si="9121">W507/W529</f>
        <v>3.4482758620689655E-2</v>
      </c>
      <c r="CF507" s="129">
        <f t="shared" ref="CF507" si="9122">X507/X529</f>
        <v>4.6511627906976744E-2</v>
      </c>
      <c r="CG507" s="130">
        <f t="shared" ref="CG507" si="9123">Y507/Y529</f>
        <v>3.8033728022963759E-2</v>
      </c>
      <c r="CH507" s="131">
        <f t="shared" ref="CH507" si="9124">Z507/Z529</f>
        <v>5.0526615428408771E-2</v>
      </c>
      <c r="CI507" s="129">
        <f t="shared" ref="CI507" si="9125">AA507/AA529</f>
        <v>2.672735760971055E-2</v>
      </c>
      <c r="CJ507" s="135">
        <f t="shared" ref="CJ507" si="9126">AB507/AB529</f>
        <v>4.6250019584188506E-2</v>
      </c>
      <c r="CK507" s="136">
        <f t="shared" ref="CK507" si="9127">AC507/AC529</f>
        <v>2.5438500070662499E-2</v>
      </c>
    </row>
    <row r="508" spans="1:89" ht="15" thickTop="1" thickBot="1" x14ac:dyDescent="0.2">
      <c r="A508" s="137" t="s">
        <v>19</v>
      </c>
      <c r="B508" s="189">
        <v>584</v>
      </c>
      <c r="C508" s="190">
        <v>164</v>
      </c>
      <c r="D508" s="191">
        <v>316</v>
      </c>
      <c r="E508" s="192">
        <v>176</v>
      </c>
      <c r="F508" s="189">
        <v>449</v>
      </c>
      <c r="G508" s="193">
        <v>240</v>
      </c>
      <c r="H508" s="191">
        <v>577</v>
      </c>
      <c r="I508" s="192">
        <v>463</v>
      </c>
      <c r="J508" s="189">
        <v>69</v>
      </c>
      <c r="K508" s="193">
        <v>211</v>
      </c>
      <c r="L508" s="191">
        <v>170</v>
      </c>
      <c r="M508" s="189">
        <v>373</v>
      </c>
      <c r="N508" s="194">
        <v>543</v>
      </c>
      <c r="O508" s="195">
        <v>664</v>
      </c>
      <c r="P508" s="189">
        <v>388</v>
      </c>
      <c r="Q508" s="193">
        <v>334</v>
      </c>
      <c r="R508" s="191">
        <v>376</v>
      </c>
      <c r="S508" s="192">
        <v>271</v>
      </c>
      <c r="T508" s="189">
        <v>51</v>
      </c>
      <c r="U508" s="193">
        <v>124</v>
      </c>
      <c r="V508" s="191">
        <v>211</v>
      </c>
      <c r="W508" s="192">
        <v>397</v>
      </c>
      <c r="X508" s="189">
        <v>265</v>
      </c>
      <c r="Y508" s="193">
        <v>296</v>
      </c>
      <c r="Z508" s="191">
        <v>494</v>
      </c>
      <c r="AA508" s="189">
        <v>445</v>
      </c>
      <c r="AB508" s="172">
        <f t="shared" si="9072"/>
        <v>4493</v>
      </c>
      <c r="AC508" s="173">
        <f t="shared" si="9073"/>
        <v>4158</v>
      </c>
      <c r="AE508" s="269" t="s">
        <v>13</v>
      </c>
      <c r="AF508" s="20">
        <f t="shared" ref="AF508:BG508" si="9128">SUM(AF505:AF507)</f>
        <v>981</v>
      </c>
      <c r="AG508" s="21">
        <f t="shared" si="9128"/>
        <v>682</v>
      </c>
      <c r="AH508" s="20">
        <f t="shared" si="9128"/>
        <v>573</v>
      </c>
      <c r="AI508" s="21">
        <f t="shared" si="9128"/>
        <v>519</v>
      </c>
      <c r="AJ508" s="20">
        <f t="shared" si="9128"/>
        <v>784</v>
      </c>
      <c r="AK508" s="21">
        <f t="shared" si="9128"/>
        <v>522</v>
      </c>
      <c r="AL508" s="20">
        <f t="shared" si="9128"/>
        <v>1263</v>
      </c>
      <c r="AM508" s="21">
        <f t="shared" si="9128"/>
        <v>1003</v>
      </c>
      <c r="AN508" s="20">
        <f t="shared" si="9128"/>
        <v>207</v>
      </c>
      <c r="AO508" s="21">
        <f t="shared" si="9128"/>
        <v>386</v>
      </c>
      <c r="AP508" s="20">
        <f t="shared" si="9128"/>
        <v>390</v>
      </c>
      <c r="AQ508" s="21">
        <f t="shared" si="9128"/>
        <v>774</v>
      </c>
      <c r="AR508" s="20">
        <f t="shared" si="9128"/>
        <v>1061</v>
      </c>
      <c r="AS508" s="21">
        <f t="shared" si="9128"/>
        <v>1422</v>
      </c>
      <c r="AT508" s="20">
        <f t="shared" si="9128"/>
        <v>711</v>
      </c>
      <c r="AU508" s="21">
        <f t="shared" si="9128"/>
        <v>561</v>
      </c>
      <c r="AV508" s="20">
        <f t="shared" si="9128"/>
        <v>922</v>
      </c>
      <c r="AW508" s="21">
        <f t="shared" si="9128"/>
        <v>589</v>
      </c>
      <c r="AX508" s="20">
        <f t="shared" si="9128"/>
        <v>150</v>
      </c>
      <c r="AY508" s="21">
        <f t="shared" si="9128"/>
        <v>270</v>
      </c>
      <c r="AZ508" s="20">
        <f t="shared" si="9128"/>
        <v>496</v>
      </c>
      <c r="BA508" s="21">
        <f t="shared" si="9128"/>
        <v>759</v>
      </c>
      <c r="BB508" s="20">
        <f t="shared" si="9128"/>
        <v>531</v>
      </c>
      <c r="BC508" s="21">
        <f t="shared" si="9128"/>
        <v>509</v>
      </c>
      <c r="BD508" s="20">
        <f t="shared" si="9128"/>
        <v>1001</v>
      </c>
      <c r="BE508" s="21">
        <f t="shared" si="9128"/>
        <v>951</v>
      </c>
      <c r="BF508" s="174">
        <f t="shared" si="9128"/>
        <v>9070</v>
      </c>
      <c r="BG508" s="175">
        <f t="shared" si="9128"/>
        <v>8947</v>
      </c>
      <c r="BI508" s="137" t="s">
        <v>19</v>
      </c>
      <c r="BJ508" s="129">
        <f>B508/B529</f>
        <v>0.10310734463276836</v>
      </c>
      <c r="BK508" s="130">
        <f t="shared" ref="BK508" si="9129">C508/C529</f>
        <v>2.6189715745768127E-2</v>
      </c>
      <c r="BL508" s="131">
        <f t="shared" ref="BL508" si="9130">D508/D529</f>
        <v>9.0909090909090912E-2</v>
      </c>
      <c r="BM508" s="132">
        <f t="shared" ref="BM508" si="9131">E508/E529</f>
        <v>4.3021266194084577E-2</v>
      </c>
      <c r="BN508" s="129">
        <f t="shared" ref="BN508" si="9132">F508/F529</f>
        <v>7.9426852998407932E-2</v>
      </c>
      <c r="BO508" s="130">
        <f t="shared" ref="BO508" si="9133">G508/G529</f>
        <v>4.8790404553771094E-2</v>
      </c>
      <c r="BP508" s="131">
        <f t="shared" ref="BP508" si="9134">H508/H529</f>
        <v>6.6390518927626277E-2</v>
      </c>
      <c r="BQ508" s="132">
        <f t="shared" ref="BQ508" si="9135">I508/I529</f>
        <v>5.4069835338082448E-2</v>
      </c>
      <c r="BR508" s="129">
        <f t="shared" ref="BR508" si="9136">J508/J529</f>
        <v>3.6741214057507986E-2</v>
      </c>
      <c r="BS508" s="130">
        <f t="shared" ref="BS508" si="9137">K508/K529</f>
        <v>0.12928921568627452</v>
      </c>
      <c r="BT508" s="131">
        <f t="shared" ref="BT508" si="9138">L508/L529</f>
        <v>4.1944238835430546E-2</v>
      </c>
      <c r="BU508" s="129">
        <f t="shared" ref="BU508" si="9139">M508/M529</f>
        <v>9.7338204592901878E-2</v>
      </c>
      <c r="BV508" s="133">
        <f t="shared" ref="BV508" si="9140">N508/N529</f>
        <v>6.8978658536585372E-2</v>
      </c>
      <c r="BW508" s="134">
        <f t="shared" ref="BW508" si="9141">O508/O529</f>
        <v>8.4231891411899018E-2</v>
      </c>
      <c r="BX508" s="129">
        <f t="shared" ref="BX508" si="9142">P508/P529</f>
        <v>8.9298043728423482E-2</v>
      </c>
      <c r="BY508" s="130">
        <f t="shared" ref="BY508" si="9143">Q508/Q529</f>
        <v>7.8903850696905267E-2</v>
      </c>
      <c r="BZ508" s="131">
        <f t="shared" ref="BZ508" si="9144">R508/R529</f>
        <v>7.1728347958794347E-2</v>
      </c>
      <c r="CA508" s="132">
        <f t="shared" ref="CA508" si="9145">S508/S529</f>
        <v>5.2580519984478075E-2</v>
      </c>
      <c r="CB508" s="129">
        <f t="shared" ref="CB508" si="9146">T508/T529</f>
        <v>4.1295546558704453E-2</v>
      </c>
      <c r="CC508" s="130">
        <f t="shared" ref="CC508" si="9147">U508/U529</f>
        <v>0.12015503875968993</v>
      </c>
      <c r="CD508" s="131">
        <f t="shared" ref="CD508" si="9148">V508/V529</f>
        <v>4.2617652999394059E-2</v>
      </c>
      <c r="CE508" s="132">
        <f t="shared" ref="CE508" si="9149">W508/W529</f>
        <v>8.3985614554685853E-2</v>
      </c>
      <c r="CF508" s="129">
        <f t="shared" ref="CF508" si="9150">X508/X529</f>
        <v>7.0836674685912857E-2</v>
      </c>
      <c r="CG508" s="130">
        <f t="shared" ref="CG508" si="9151">Y508/Y529</f>
        <v>0.10620739146035163</v>
      </c>
      <c r="CH508" s="131">
        <f t="shared" ref="CH508" si="9152">Z508/Z529</f>
        <v>7.0310276117278678E-2</v>
      </c>
      <c r="CI508" s="129">
        <f t="shared" ref="CI508" si="9153">AA508/AA529</f>
        <v>5.1937441643323999E-2</v>
      </c>
      <c r="CJ508" s="135">
        <f t="shared" ref="CJ508" si="9154">AB508/AB529</f>
        <v>7.0393407178780135E-2</v>
      </c>
      <c r="CK508" s="136">
        <f t="shared" ref="CK508" si="9155">AC508/AC529</f>
        <v>6.5292150181367081E-2</v>
      </c>
    </row>
    <row r="509" spans="1:89" ht="14" thickTop="1" x14ac:dyDescent="0.15">
      <c r="A509" s="146" t="s">
        <v>20</v>
      </c>
      <c r="B509" s="196">
        <v>495</v>
      </c>
      <c r="C509" s="197">
        <v>335</v>
      </c>
      <c r="D509" s="198">
        <v>298</v>
      </c>
      <c r="E509" s="199">
        <v>278</v>
      </c>
      <c r="F509" s="196">
        <v>396</v>
      </c>
      <c r="G509" s="200">
        <v>292</v>
      </c>
      <c r="H509" s="198">
        <v>604</v>
      </c>
      <c r="I509" s="199">
        <v>522</v>
      </c>
      <c r="J509" s="196">
        <v>98</v>
      </c>
      <c r="K509" s="200">
        <v>207</v>
      </c>
      <c r="L509" s="198">
        <v>196</v>
      </c>
      <c r="M509" s="196">
        <v>384</v>
      </c>
      <c r="N509" s="201">
        <v>541</v>
      </c>
      <c r="O509" s="202">
        <v>755</v>
      </c>
      <c r="P509" s="196">
        <v>382</v>
      </c>
      <c r="Q509" s="200">
        <v>328</v>
      </c>
      <c r="R509" s="198">
        <v>444</v>
      </c>
      <c r="S509" s="199">
        <v>322</v>
      </c>
      <c r="T509" s="196">
        <v>92</v>
      </c>
      <c r="U509" s="200">
        <v>173</v>
      </c>
      <c r="V509" s="198">
        <v>251</v>
      </c>
      <c r="W509" s="199">
        <v>382</v>
      </c>
      <c r="X509" s="196">
        <v>287</v>
      </c>
      <c r="Y509" s="200">
        <v>297</v>
      </c>
      <c r="Z509" s="198">
        <v>484</v>
      </c>
      <c r="AA509" s="196">
        <v>484</v>
      </c>
      <c r="AB509" s="172">
        <f t="shared" si="9072"/>
        <v>4568</v>
      </c>
      <c r="AC509" s="173">
        <f t="shared" si="9073"/>
        <v>4759</v>
      </c>
      <c r="BI509" s="146" t="s">
        <v>20</v>
      </c>
      <c r="BJ509" s="129">
        <f>B509/B529</f>
        <v>8.7394067796610173E-2</v>
      </c>
      <c r="BK509" s="130">
        <f t="shared" ref="BK509" si="9156">C509/C529</f>
        <v>5.3497285212392207E-2</v>
      </c>
      <c r="BL509" s="131">
        <f t="shared" ref="BL509" si="9157">D509/D529</f>
        <v>8.5730724971231298E-2</v>
      </c>
      <c r="BM509" s="132">
        <f t="shared" ref="BM509" si="9158">E509/E529</f>
        <v>6.7954045465656324E-2</v>
      </c>
      <c r="BN509" s="129">
        <f t="shared" ref="BN509" si="9159">F509/F529</f>
        <v>7.0051300194586941E-2</v>
      </c>
      <c r="BO509" s="130">
        <f t="shared" ref="BO509" si="9160">G509/G529</f>
        <v>5.936165887375483E-2</v>
      </c>
      <c r="BP509" s="131">
        <f t="shared" ref="BP509" si="9161">H509/H529</f>
        <v>6.9497180991830623E-2</v>
      </c>
      <c r="BQ509" s="132">
        <f t="shared" ref="BQ509" si="9162">I509/I529</f>
        <v>6.0959943944879129E-2</v>
      </c>
      <c r="BR509" s="129">
        <f t="shared" ref="BR509" si="9163">J509/J529</f>
        <v>5.2183173588924388E-2</v>
      </c>
      <c r="BS509" s="130">
        <f t="shared" ref="BS509" si="9164">K509/K529</f>
        <v>0.12683823529411764</v>
      </c>
      <c r="BT509" s="131">
        <f t="shared" ref="BT509" si="9165">L509/L529</f>
        <v>4.8359240069084632E-2</v>
      </c>
      <c r="BU509" s="129">
        <f t="shared" ref="BU509" si="9166">M509/M529</f>
        <v>0.10020876826722339</v>
      </c>
      <c r="BV509" s="133">
        <f t="shared" ref="BV509" si="9167">N509/N529</f>
        <v>6.872459349593496E-2</v>
      </c>
      <c r="BW509" s="134">
        <f t="shared" ref="BW509" si="9168">O509/O529</f>
        <v>9.5775719903590004E-2</v>
      </c>
      <c r="BX509" s="129">
        <f t="shared" ref="BX509" si="9169">P509/P529</f>
        <v>8.791714614499424E-2</v>
      </c>
      <c r="BY509" s="130">
        <f t="shared" ref="BY509" si="9170">Q509/Q529</f>
        <v>7.7486416253248286E-2</v>
      </c>
      <c r="BZ509" s="131">
        <f t="shared" ref="BZ509" si="9171">R509/R529</f>
        <v>8.4700495993895467E-2</v>
      </c>
      <c r="CA509" s="132">
        <f t="shared" ref="CA509" si="9172">S509/S529</f>
        <v>6.2475746992627083E-2</v>
      </c>
      <c r="CB509" s="129">
        <f t="shared" ref="CB509" si="9173">T509/T529</f>
        <v>7.4493927125506079E-2</v>
      </c>
      <c r="CC509" s="130">
        <f t="shared" ref="CC509" si="9174">U509/U529</f>
        <v>0.16763565891472867</v>
      </c>
      <c r="CD509" s="131">
        <f t="shared" ref="CD509" si="9175">V509/V529</f>
        <v>5.0696828923449809E-2</v>
      </c>
      <c r="CE509" s="132">
        <f t="shared" ref="CE509" si="9176">W509/W529</f>
        <v>8.081235455891686E-2</v>
      </c>
      <c r="CF509" s="129">
        <f t="shared" ref="CF509" si="9177">X509/X529</f>
        <v>7.6717455225875433E-2</v>
      </c>
      <c r="CG509" s="130">
        <f t="shared" ref="CG509" si="9178">Y509/Y529</f>
        <v>0.10656620021528525</v>
      </c>
      <c r="CH509" s="131">
        <f t="shared" ref="CH509" si="9179">Z509/Z529</f>
        <v>6.8886991175633364E-2</v>
      </c>
      <c r="CI509" s="129">
        <f t="shared" ref="CI509" si="9180">AA509/AA529</f>
        <v>5.6489262371615313E-2</v>
      </c>
      <c r="CJ509" s="135">
        <f t="shared" ref="CJ509" si="9181">AB509/AB529</f>
        <v>7.1568458489354031E-2</v>
      </c>
      <c r="CK509" s="136">
        <f t="shared" ref="CK509" si="9182">AC509/AC529</f>
        <v>7.4729519652026441E-2</v>
      </c>
    </row>
    <row r="510" spans="1:89" ht="14" thickBot="1" x14ac:dyDescent="0.2">
      <c r="A510" s="137" t="s">
        <v>21</v>
      </c>
      <c r="B510" s="189">
        <v>486</v>
      </c>
      <c r="C510" s="190">
        <v>347</v>
      </c>
      <c r="D510" s="191">
        <v>275</v>
      </c>
      <c r="E510" s="192">
        <v>241</v>
      </c>
      <c r="F510" s="189">
        <v>388</v>
      </c>
      <c r="G510" s="193">
        <v>230</v>
      </c>
      <c r="H510" s="191">
        <v>659</v>
      </c>
      <c r="I510" s="192">
        <v>481</v>
      </c>
      <c r="J510" s="189">
        <v>109</v>
      </c>
      <c r="K510" s="193">
        <v>179</v>
      </c>
      <c r="L510" s="191">
        <v>194</v>
      </c>
      <c r="M510" s="189">
        <v>390</v>
      </c>
      <c r="N510" s="194">
        <v>520</v>
      </c>
      <c r="O510" s="195">
        <v>667</v>
      </c>
      <c r="P510" s="189">
        <v>329</v>
      </c>
      <c r="Q510" s="193">
        <v>233</v>
      </c>
      <c r="R510" s="191">
        <v>478</v>
      </c>
      <c r="S510" s="192">
        <v>267</v>
      </c>
      <c r="T510" s="189">
        <v>58</v>
      </c>
      <c r="U510" s="193">
        <v>97</v>
      </c>
      <c r="V510" s="191">
        <v>245</v>
      </c>
      <c r="W510" s="192">
        <v>377</v>
      </c>
      <c r="X510" s="189">
        <v>244</v>
      </c>
      <c r="Y510" s="193">
        <v>212</v>
      </c>
      <c r="Z510" s="191">
        <v>517</v>
      </c>
      <c r="AA510" s="189">
        <v>467</v>
      </c>
      <c r="AB510" s="172">
        <f t="shared" si="9072"/>
        <v>4502</v>
      </c>
      <c r="AC510" s="173">
        <f t="shared" si="9073"/>
        <v>4188</v>
      </c>
      <c r="AE510" s="272" t="s">
        <v>85</v>
      </c>
      <c r="BI510" s="137" t="s">
        <v>21</v>
      </c>
      <c r="BJ510" s="129">
        <f>B510/B529</f>
        <v>8.5805084745762705E-2</v>
      </c>
      <c r="BK510" s="130">
        <f t="shared" ref="BK510" si="9183">C510/C529</f>
        <v>5.5413605876716704E-2</v>
      </c>
      <c r="BL510" s="131">
        <f t="shared" ref="BL510" si="9184">D510/D529</f>
        <v>7.9113924050632917E-2</v>
      </c>
      <c r="BM510" s="132">
        <f t="shared" ref="BM510" si="9185">E510/E529</f>
        <v>5.8909802004399901E-2</v>
      </c>
      <c r="BN510" s="129">
        <f t="shared" ref="BN510" si="9186">F510/F529</f>
        <v>6.8636122412878114E-2</v>
      </c>
      <c r="BO510" s="130">
        <f t="shared" ref="BO510" si="9187">G510/G529</f>
        <v>4.6757471030697294E-2</v>
      </c>
      <c r="BP510" s="131">
        <f t="shared" ref="BP510" si="9188">H510/H529</f>
        <v>7.582556667817282E-2</v>
      </c>
      <c r="BQ510" s="132">
        <f t="shared" ref="BQ510" si="9189">I510/I529</f>
        <v>5.6171902370664488E-2</v>
      </c>
      <c r="BR510" s="129">
        <f t="shared" ref="BR510" si="9190">J510/J529</f>
        <v>5.8040468583599576E-2</v>
      </c>
      <c r="BS510" s="130">
        <f t="shared" ref="BS510" si="9191">K510/K529</f>
        <v>0.10968137254901961</v>
      </c>
      <c r="BT510" s="131">
        <f t="shared" ref="BT510" si="9192">L510/L529</f>
        <v>4.7865778435726619E-2</v>
      </c>
      <c r="BU510" s="129">
        <f t="shared" ref="BU510" si="9193">M510/M529</f>
        <v>0.10177453027139875</v>
      </c>
      <c r="BV510" s="133">
        <f t="shared" ref="BV510" si="9194">N510/N529</f>
        <v>6.605691056910569E-2</v>
      </c>
      <c r="BW510" s="134">
        <f t="shared" ref="BW510" si="9195">O510/O529</f>
        <v>8.4612457186350368E-2</v>
      </c>
      <c r="BX510" s="129">
        <f t="shared" ref="BX510" si="9196">P510/P529</f>
        <v>7.5719217491369395E-2</v>
      </c>
      <c r="BY510" s="130">
        <f t="shared" ref="BY510" si="9197">Q510/Q529</f>
        <v>5.5043704228679421E-2</v>
      </c>
      <c r="BZ510" s="131">
        <f t="shared" ref="BZ510" si="9198">R510/R529</f>
        <v>9.1186570011446019E-2</v>
      </c>
      <c r="CA510" s="132">
        <f t="shared" ref="CA510" si="9199">S510/S529</f>
        <v>5.1804423748544819E-2</v>
      </c>
      <c r="CB510" s="129">
        <f t="shared" ref="CB510" si="9200">T510/T529</f>
        <v>4.6963562753036439E-2</v>
      </c>
      <c r="CC510" s="130">
        <f t="shared" ref="CC510" si="9201">U510/U529</f>
        <v>9.3992248062015504E-2</v>
      </c>
      <c r="CD510" s="131">
        <f t="shared" ref="CD510" si="9202">V510/V529</f>
        <v>4.9484952534841448E-2</v>
      </c>
      <c r="CE510" s="132">
        <f t="shared" ref="CE510" si="9203">W510/W529</f>
        <v>7.9754601226993863E-2</v>
      </c>
      <c r="CF510" s="129">
        <f t="shared" ref="CF510" si="9204">X510/X529</f>
        <v>6.5223202352312215E-2</v>
      </c>
      <c r="CG510" s="130">
        <f t="shared" ref="CG510" si="9205">Y510/Y529</f>
        <v>7.6067456045927517E-2</v>
      </c>
      <c r="CH510" s="131">
        <f t="shared" ref="CH510" si="9206">Z510/Z529</f>
        <v>7.3583831483062911E-2</v>
      </c>
      <c r="CI510" s="129">
        <f t="shared" ref="CI510" si="9207">AA510/AA529</f>
        <v>5.4505135387488329E-2</v>
      </c>
      <c r="CJ510" s="135">
        <f t="shared" ref="CJ510" si="9208">AB510/AB529</f>
        <v>7.0534413336049012E-2</v>
      </c>
      <c r="CK510" s="136">
        <f t="shared" ref="CK510" si="9209">AC510/AC529</f>
        <v>6.5763233516008976E-2</v>
      </c>
    </row>
    <row r="511" spans="1:89" ht="15" thickTop="1" thickBot="1" x14ac:dyDescent="0.2">
      <c r="A511" s="146" t="s">
        <v>22</v>
      </c>
      <c r="B511" s="196">
        <v>451</v>
      </c>
      <c r="C511" s="197">
        <v>508</v>
      </c>
      <c r="D511" s="198">
        <v>297</v>
      </c>
      <c r="E511" s="199">
        <v>201</v>
      </c>
      <c r="F511" s="196">
        <v>489</v>
      </c>
      <c r="G511" s="200">
        <v>213</v>
      </c>
      <c r="H511" s="198">
        <v>542</v>
      </c>
      <c r="I511" s="199">
        <v>591</v>
      </c>
      <c r="J511" s="196">
        <v>126</v>
      </c>
      <c r="K511" s="200">
        <v>206</v>
      </c>
      <c r="L511" s="198">
        <v>171</v>
      </c>
      <c r="M511" s="196">
        <v>431</v>
      </c>
      <c r="N511" s="201">
        <v>533</v>
      </c>
      <c r="O511" s="202">
        <v>738</v>
      </c>
      <c r="P511" s="196">
        <v>301</v>
      </c>
      <c r="Q511" s="200">
        <v>283</v>
      </c>
      <c r="R511" s="198">
        <v>516</v>
      </c>
      <c r="S511" s="199">
        <v>284</v>
      </c>
      <c r="T511" s="196">
        <v>58</v>
      </c>
      <c r="U511" s="200">
        <v>64</v>
      </c>
      <c r="V511" s="198">
        <v>251</v>
      </c>
      <c r="W511" s="199">
        <v>496</v>
      </c>
      <c r="X511" s="196">
        <v>212</v>
      </c>
      <c r="Y511" s="200">
        <v>206</v>
      </c>
      <c r="Z511" s="198">
        <v>467</v>
      </c>
      <c r="AA511" s="196">
        <v>518</v>
      </c>
      <c r="AB511" s="172">
        <f t="shared" si="9072"/>
        <v>4414</v>
      </c>
      <c r="AC511" s="173">
        <f t="shared" si="9073"/>
        <v>4739</v>
      </c>
      <c r="AE511" s="292" t="s">
        <v>0</v>
      </c>
      <c r="AF511" s="294" t="s">
        <v>1</v>
      </c>
      <c r="AG511" s="295"/>
      <c r="AH511" s="294" t="s">
        <v>2</v>
      </c>
      <c r="AI511" s="295"/>
      <c r="AJ511" s="294" t="s">
        <v>3</v>
      </c>
      <c r="AK511" s="295"/>
      <c r="AL511" s="294" t="s">
        <v>4</v>
      </c>
      <c r="AM511" s="295"/>
      <c r="AN511" s="294" t="s">
        <v>5</v>
      </c>
      <c r="AO511" s="295"/>
      <c r="AP511" s="294" t="s">
        <v>6</v>
      </c>
      <c r="AQ511" s="295"/>
      <c r="AR511" s="294" t="s">
        <v>7</v>
      </c>
      <c r="AS511" s="295"/>
      <c r="AT511" s="294" t="s">
        <v>8</v>
      </c>
      <c r="AU511" s="295"/>
      <c r="AV511" s="294" t="s">
        <v>9</v>
      </c>
      <c r="AW511" s="295"/>
      <c r="AX511" s="294" t="s">
        <v>10</v>
      </c>
      <c r="AY511" s="295"/>
      <c r="AZ511" s="294" t="s">
        <v>11</v>
      </c>
      <c r="BA511" s="295"/>
      <c r="BB511" s="294" t="s">
        <v>12</v>
      </c>
      <c r="BC511" s="295"/>
      <c r="BD511" s="297" t="s">
        <v>40</v>
      </c>
      <c r="BE511" s="298"/>
      <c r="BF511" s="299" t="s">
        <v>41</v>
      </c>
      <c r="BG511" s="300"/>
      <c r="BI511" s="146" t="s">
        <v>22</v>
      </c>
      <c r="BJ511" s="129">
        <f>B511/B529</f>
        <v>7.9625706214689271E-2</v>
      </c>
      <c r="BK511" s="130">
        <f t="shared" ref="BK511" si="9210">C511/C529</f>
        <v>8.1124241456403706E-2</v>
      </c>
      <c r="BL511" s="131">
        <f t="shared" ref="BL511" si="9211">D511/D529</f>
        <v>8.5443037974683542E-2</v>
      </c>
      <c r="BM511" s="132">
        <f t="shared" ref="BM511" si="9212">E511/E529</f>
        <v>4.9132241505744315E-2</v>
      </c>
      <c r="BN511" s="129">
        <f t="shared" ref="BN511" si="9213">F511/F529</f>
        <v>8.6502741906952063E-2</v>
      </c>
      <c r="BO511" s="130">
        <f t="shared" ref="BO511" si="9214">G511/G529</f>
        <v>4.3301484041471841E-2</v>
      </c>
      <c r="BP511" s="131">
        <f t="shared" ref="BP511" si="9215">H511/H529</f>
        <v>6.2363364399953977E-2</v>
      </c>
      <c r="BQ511" s="132">
        <f t="shared" ref="BQ511" si="9216">I511/I529</f>
        <v>6.9017867569776944E-2</v>
      </c>
      <c r="BR511" s="129">
        <f t="shared" ref="BR511" si="9217">J511/J529</f>
        <v>6.7092651757188496E-2</v>
      </c>
      <c r="BS511" s="130">
        <f t="shared" ref="BS511" si="9218">K511/K529</f>
        <v>0.12622549019607843</v>
      </c>
      <c r="BT511" s="131">
        <f t="shared" ref="BT511" si="9219">L511/L529</f>
        <v>4.2190969652109549E-2</v>
      </c>
      <c r="BU511" s="129">
        <f t="shared" ref="BU511" si="9220">M511/M529</f>
        <v>0.11247390396659708</v>
      </c>
      <c r="BV511" s="133">
        <f t="shared" ref="BV511" si="9221">N511/N529</f>
        <v>6.7708333333333329E-2</v>
      </c>
      <c r="BW511" s="134">
        <f t="shared" ref="BW511" si="9222">O511/O529</f>
        <v>9.3619180515032346E-2</v>
      </c>
      <c r="BX511" s="129">
        <f t="shared" ref="BX511" si="9223">P511/P529</f>
        <v>6.9275028768699648E-2</v>
      </c>
      <c r="BY511" s="130">
        <f t="shared" ref="BY511" si="9224">Q511/Q529</f>
        <v>6.6855657925820933E-2</v>
      </c>
      <c r="BZ511" s="131">
        <f t="shared" ref="BZ511" si="9225">R511/R529</f>
        <v>9.8435711560473108E-2</v>
      </c>
      <c r="CA511" s="132">
        <f t="shared" ref="CA511" si="9226">S511/S529</f>
        <v>5.5102832751261155E-2</v>
      </c>
      <c r="CB511" s="129">
        <f t="shared" ref="CB511" si="9227">T511/T529</f>
        <v>4.6963562753036439E-2</v>
      </c>
      <c r="CC511" s="130">
        <f t="shared" ref="CC511" si="9228">U511/U529</f>
        <v>6.2015503875968991E-2</v>
      </c>
      <c r="CD511" s="131">
        <f t="shared" ref="CD511" si="9229">V511/V529</f>
        <v>5.0696828923449809E-2</v>
      </c>
      <c r="CE511" s="132">
        <f t="shared" ref="CE511" si="9230">W511/W529</f>
        <v>0.10492913052676116</v>
      </c>
      <c r="CF511" s="129">
        <f t="shared" ref="CF511" si="9231">X511/X529</f>
        <v>5.6669339748730285E-2</v>
      </c>
      <c r="CG511" s="130">
        <f t="shared" ref="CG511" si="9232">Y511/Y529</f>
        <v>7.3914603516325797E-2</v>
      </c>
      <c r="CH511" s="131">
        <f t="shared" ref="CH511" si="9233">Z511/Z529</f>
        <v>6.6467406774836327E-2</v>
      </c>
      <c r="CI511" s="129">
        <f t="shared" ref="CI511" si="9234">AA511/AA529</f>
        <v>6.0457516339869281E-2</v>
      </c>
      <c r="CJ511" s="135">
        <f t="shared" ref="CJ511" si="9235">AB511/AB529</f>
        <v>6.9155686464975635E-2</v>
      </c>
      <c r="CK511" s="136">
        <f t="shared" ref="CK511" si="9236">AC511/AC529</f>
        <v>7.4415464095598516E-2</v>
      </c>
    </row>
    <row r="512" spans="1:89" ht="15" thickTop="1" thickBot="1" x14ac:dyDescent="0.2">
      <c r="A512" s="137" t="s">
        <v>23</v>
      </c>
      <c r="B512" s="189">
        <v>315</v>
      </c>
      <c r="C512" s="190">
        <v>421</v>
      </c>
      <c r="D512" s="191">
        <v>258</v>
      </c>
      <c r="E512" s="192">
        <v>199</v>
      </c>
      <c r="F512" s="189">
        <v>355</v>
      </c>
      <c r="G512" s="193">
        <v>218</v>
      </c>
      <c r="H512" s="191">
        <v>507</v>
      </c>
      <c r="I512" s="192">
        <v>501</v>
      </c>
      <c r="J512" s="189">
        <v>112</v>
      </c>
      <c r="K512" s="193">
        <v>126</v>
      </c>
      <c r="L512" s="191">
        <v>168</v>
      </c>
      <c r="M512" s="189">
        <v>336</v>
      </c>
      <c r="N512" s="194">
        <v>436</v>
      </c>
      <c r="O512" s="195">
        <v>557</v>
      </c>
      <c r="P512" s="189">
        <v>268</v>
      </c>
      <c r="Q512" s="193">
        <v>214</v>
      </c>
      <c r="R512" s="191">
        <v>401</v>
      </c>
      <c r="S512" s="192">
        <v>265</v>
      </c>
      <c r="T512" s="189">
        <v>102</v>
      </c>
      <c r="U512" s="193">
        <v>63</v>
      </c>
      <c r="V512" s="191">
        <v>215</v>
      </c>
      <c r="W512" s="192">
        <v>361</v>
      </c>
      <c r="X512" s="189">
        <v>203</v>
      </c>
      <c r="Y512" s="193">
        <v>156</v>
      </c>
      <c r="Z512" s="191">
        <v>505</v>
      </c>
      <c r="AA512" s="189">
        <v>485</v>
      </c>
      <c r="AB512" s="172">
        <f t="shared" si="9072"/>
        <v>3845</v>
      </c>
      <c r="AC512" s="173">
        <f t="shared" si="9073"/>
        <v>3902</v>
      </c>
      <c r="AE512" s="293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5.5614406779661014E-2</v>
      </c>
      <c r="BK512" s="130">
        <f t="shared" ref="BK512" si="9237">C512/C529</f>
        <v>6.7230916640051097E-2</v>
      </c>
      <c r="BL512" s="131">
        <f t="shared" ref="BL512" si="9238">D512/D529</f>
        <v>7.4223245109321059E-2</v>
      </c>
      <c r="BM512" s="132">
        <f t="shared" ref="BM512" si="9239">E512/E529</f>
        <v>4.8643363480811538E-2</v>
      </c>
      <c r="BN512" s="129">
        <f t="shared" ref="BN512" si="9240">F512/F529</f>
        <v>6.2798514063329203E-2</v>
      </c>
      <c r="BO512" s="130">
        <f t="shared" ref="BO512" si="9241">G512/G529</f>
        <v>4.4317950803008745E-2</v>
      </c>
      <c r="BP512" s="131">
        <f t="shared" ref="BP512" si="9242">H512/H529</f>
        <v>5.833620987228167E-2</v>
      </c>
      <c r="BQ512" s="132">
        <f t="shared" ref="BQ512" si="9243">I512/I529</f>
        <v>5.850753240686675E-2</v>
      </c>
      <c r="BR512" s="129">
        <f t="shared" ref="BR512" si="9244">J512/J529</f>
        <v>5.9637912673056445E-2</v>
      </c>
      <c r="BS512" s="130">
        <f t="shared" ref="BS512" si="9245">K512/K529</f>
        <v>7.720588235294118E-2</v>
      </c>
      <c r="BT512" s="131">
        <f t="shared" ref="BT512" si="9246">L512/L529</f>
        <v>4.145077720207254E-2</v>
      </c>
      <c r="BU512" s="129">
        <f t="shared" ref="BU512" si="9247">M512/M529</f>
        <v>8.7682672233820466E-2</v>
      </c>
      <c r="BV512" s="133">
        <f t="shared" ref="BV512" si="9248">N512/N529</f>
        <v>5.5386178861788621E-2</v>
      </c>
      <c r="BW512" s="134">
        <f t="shared" ref="BW512" si="9249">O512/O529</f>
        <v>7.0658378789800844E-2</v>
      </c>
      <c r="BX512" s="129">
        <f t="shared" ref="BX512" si="9250">P512/P529</f>
        <v>6.1680092059838897E-2</v>
      </c>
      <c r="BY512" s="130">
        <f t="shared" ref="BY512" si="9251">Q512/Q529</f>
        <v>5.0555161823765654E-2</v>
      </c>
      <c r="BZ512" s="131">
        <f t="shared" ref="BZ512" si="9252">R512/R529</f>
        <v>7.6497520030522695E-2</v>
      </c>
      <c r="CA512" s="132">
        <f t="shared" ref="CA512" si="9253">S512/S529</f>
        <v>5.1416375630578194E-2</v>
      </c>
      <c r="CB512" s="129">
        <f t="shared" ref="CB512" si="9254">T512/T529</f>
        <v>8.2591093117408906E-2</v>
      </c>
      <c r="CC512" s="130">
        <f t="shared" ref="CC512" si="9255">U512/U529</f>
        <v>6.1046511627906974E-2</v>
      </c>
      <c r="CD512" s="131">
        <f t="shared" ref="CD512" si="9256">V512/V529</f>
        <v>4.3425570591799634E-2</v>
      </c>
      <c r="CE512" s="132">
        <f t="shared" ref="CE512" si="9257">W512/W529</f>
        <v>7.6369790564840279E-2</v>
      </c>
      <c r="CF512" s="129">
        <f t="shared" ref="CF512" si="9258">X512/X529</f>
        <v>5.4263565891472867E-2</v>
      </c>
      <c r="CG512" s="130">
        <f t="shared" ref="CG512" si="9259">Y512/Y529</f>
        <v>5.5974165769644778E-2</v>
      </c>
      <c r="CH512" s="131">
        <f t="shared" ref="CH512" si="9260">Z512/Z529</f>
        <v>7.1875889553088532E-2</v>
      </c>
      <c r="CI512" s="129">
        <f t="shared" ref="CI512" si="9261">AA512/AA529</f>
        <v>5.6605975723622783E-2</v>
      </c>
      <c r="CJ512" s="135">
        <f t="shared" ref="CJ512" si="9262">AB512/AB529</f>
        <v>6.0240963855421686E-2</v>
      </c>
      <c r="CK512" s="136">
        <f t="shared" ref="CK512" si="9263">AC512/AC529</f>
        <v>6.1272239059089552E-2</v>
      </c>
    </row>
    <row r="513" spans="1:89" ht="14" thickTop="1" x14ac:dyDescent="0.15">
      <c r="A513" s="146" t="s">
        <v>24</v>
      </c>
      <c r="B513" s="203">
        <v>300</v>
      </c>
      <c r="C513" s="197">
        <v>245</v>
      </c>
      <c r="D513" s="198">
        <v>207</v>
      </c>
      <c r="E513" s="199">
        <v>240</v>
      </c>
      <c r="F513" s="196">
        <v>387</v>
      </c>
      <c r="G513" s="200">
        <v>192</v>
      </c>
      <c r="H513" s="198">
        <v>448</v>
      </c>
      <c r="I513" s="199">
        <v>487</v>
      </c>
      <c r="J513" s="196">
        <v>114</v>
      </c>
      <c r="K513" s="200">
        <v>96</v>
      </c>
      <c r="L513" s="198">
        <v>165</v>
      </c>
      <c r="M513" s="196">
        <v>254</v>
      </c>
      <c r="N513" s="201">
        <v>394</v>
      </c>
      <c r="O513" s="204">
        <v>477</v>
      </c>
      <c r="P513" s="196">
        <v>218</v>
      </c>
      <c r="Q513" s="200">
        <v>211</v>
      </c>
      <c r="R513" s="198">
        <v>327</v>
      </c>
      <c r="S513" s="199">
        <v>264</v>
      </c>
      <c r="T513" s="196">
        <v>43</v>
      </c>
      <c r="U513" s="200">
        <v>63</v>
      </c>
      <c r="V513" s="198">
        <v>266</v>
      </c>
      <c r="W513" s="205">
        <v>309</v>
      </c>
      <c r="X513" s="196">
        <v>176</v>
      </c>
      <c r="Y513" s="200">
        <v>164</v>
      </c>
      <c r="Z513" s="198">
        <v>437</v>
      </c>
      <c r="AA513" s="196">
        <v>545</v>
      </c>
      <c r="AB513" s="172">
        <f t="shared" si="9072"/>
        <v>3482</v>
      </c>
      <c r="AC513" s="173">
        <f t="shared" si="9073"/>
        <v>3547</v>
      </c>
      <c r="AE513" s="275" t="str">
        <f>$AE$17</f>
        <v>17:00 - 17:59</v>
      </c>
      <c r="AF513" s="126">
        <f t="shared" ref="AF513:AU514" si="9264">SUMIF($A$9:$A$32,$AE513,B$505:B$528)</f>
        <v>367</v>
      </c>
      <c r="AG513" s="186">
        <f t="shared" si="9264"/>
        <v>697</v>
      </c>
      <c r="AH513" s="127">
        <f t="shared" si="9264"/>
        <v>248</v>
      </c>
      <c r="AI513" s="180">
        <f t="shared" si="9264"/>
        <v>330</v>
      </c>
      <c r="AJ513" s="126">
        <f t="shared" si="9264"/>
        <v>361</v>
      </c>
      <c r="AK513" s="128">
        <f t="shared" si="9264"/>
        <v>512</v>
      </c>
      <c r="AL513" s="127">
        <f t="shared" si="9264"/>
        <v>654</v>
      </c>
      <c r="AM513" s="180">
        <f t="shared" si="9264"/>
        <v>658</v>
      </c>
      <c r="AN513" s="126">
        <f t="shared" si="9264"/>
        <v>194</v>
      </c>
      <c r="AO513" s="128">
        <f t="shared" si="9264"/>
        <v>55</v>
      </c>
      <c r="AP513" s="127">
        <f t="shared" si="9264"/>
        <v>384</v>
      </c>
      <c r="AQ513" s="126">
        <f t="shared" si="9264"/>
        <v>137</v>
      </c>
      <c r="AR513" s="179">
        <f t="shared" si="9264"/>
        <v>639</v>
      </c>
      <c r="AS513" s="181">
        <f t="shared" si="9264"/>
        <v>472</v>
      </c>
      <c r="AT513" s="126">
        <f t="shared" si="9264"/>
        <v>354</v>
      </c>
      <c r="AU513" s="128">
        <f t="shared" si="9264"/>
        <v>321</v>
      </c>
      <c r="AV513" s="127">
        <f t="shared" ref="AP513:BE514" si="9265">SUMIF($A$9:$A$32,$AE513,R$505:R$528)</f>
        <v>324</v>
      </c>
      <c r="AW513" s="180">
        <f t="shared" si="9265"/>
        <v>404</v>
      </c>
      <c r="AX513" s="126">
        <f t="shared" si="9265"/>
        <v>150</v>
      </c>
      <c r="AY513" s="128">
        <f t="shared" si="9265"/>
        <v>17</v>
      </c>
      <c r="AZ513" s="127">
        <f t="shared" si="9265"/>
        <v>437</v>
      </c>
      <c r="BA513" s="180">
        <f t="shared" si="9265"/>
        <v>219</v>
      </c>
      <c r="BB513" s="126">
        <f t="shared" si="9265"/>
        <v>342</v>
      </c>
      <c r="BC513" s="128">
        <f t="shared" si="9265"/>
        <v>203</v>
      </c>
      <c r="BD513" s="184">
        <f t="shared" si="9265"/>
        <v>516</v>
      </c>
      <c r="BE513" s="185">
        <f t="shared" si="9265"/>
        <v>656</v>
      </c>
      <c r="BF513" s="170">
        <f>AF513+AH513+AJ513+AL513+AN513+AP513+AR513+AT513+AV513+AX513+AZ513+BB513+BD513</f>
        <v>4970</v>
      </c>
      <c r="BG513" s="171">
        <f>AG513+AI513+AK513+AM513+AO513+AQ513+AS513+AU513+AW513+AY513+BA513+BC513+BE513</f>
        <v>4681</v>
      </c>
      <c r="BI513" s="146" t="s">
        <v>24</v>
      </c>
      <c r="BJ513" s="129">
        <f>B513/B529</f>
        <v>5.2966101694915252E-2</v>
      </c>
      <c r="BK513" s="130">
        <f t="shared" ref="BK513" si="9266">C513/C529</f>
        <v>3.9124880229958477E-2</v>
      </c>
      <c r="BL513" s="131">
        <f t="shared" ref="BL513" si="9267">D513/D529</f>
        <v>5.9551208285385501E-2</v>
      </c>
      <c r="BM513" s="132">
        <f t="shared" ref="BM513" si="9268">E513/E529</f>
        <v>5.8665362991933513E-2</v>
      </c>
      <c r="BN513" s="129">
        <f t="shared" ref="BN513" si="9269">F513/F529</f>
        <v>6.8459225190164508E-2</v>
      </c>
      <c r="BO513" s="130">
        <f t="shared" ref="BO513" si="9270">G513/G529</f>
        <v>3.9032323643016877E-2</v>
      </c>
      <c r="BP513" s="131">
        <f t="shared" ref="BP513" si="9271">H513/H529</f>
        <v>5.1547577954205497E-2</v>
      </c>
      <c r="BQ513" s="132">
        <f t="shared" ref="BQ513" si="9272">I513/I529</f>
        <v>5.6872591381525166E-2</v>
      </c>
      <c r="BR513" s="129">
        <f t="shared" ref="BR513" si="9273">J513/J529</f>
        <v>6.070287539936102E-2</v>
      </c>
      <c r="BS513" s="130">
        <f t="shared" ref="BS513" si="9274">K513/K529</f>
        <v>5.8823529411764705E-2</v>
      </c>
      <c r="BT513" s="131">
        <f t="shared" ref="BT513" si="9275">L513/L529</f>
        <v>4.0710584752035532E-2</v>
      </c>
      <c r="BU513" s="129">
        <f t="shared" ref="BU513" si="9276">M513/M529</f>
        <v>6.6283924843423797E-2</v>
      </c>
      <c r="BV513" s="133">
        <f t="shared" ref="BV513" si="9277">N513/N529</f>
        <v>5.0050813008130079E-2</v>
      </c>
      <c r="BW513" s="134">
        <f t="shared" ref="BW513" si="9278">O513/O529</f>
        <v>6.0509958137764809E-2</v>
      </c>
      <c r="BX513" s="129">
        <f t="shared" ref="BX513" si="9279">P513/P529</f>
        <v>5.0172612197928651E-2</v>
      </c>
      <c r="BY513" s="130">
        <f t="shared" ref="BY513" si="9280">Q513/Q529</f>
        <v>4.9846444601937163E-2</v>
      </c>
      <c r="BZ513" s="131">
        <f t="shared" ref="BZ513" si="9281">R513/R529</f>
        <v>6.2380770698206793E-2</v>
      </c>
      <c r="CA513" s="132">
        <f t="shared" ref="CA513" si="9282">S513/S529</f>
        <v>5.1222351571594875E-2</v>
      </c>
      <c r="CB513" s="129">
        <f t="shared" ref="CB513" si="9283">T513/T529</f>
        <v>3.4817813765182185E-2</v>
      </c>
      <c r="CC513" s="130">
        <f t="shared" ref="CC513" si="9284">U513/U529</f>
        <v>6.1046511627906974E-2</v>
      </c>
      <c r="CD513" s="131">
        <f t="shared" ref="CD513" si="9285">V513/V529</f>
        <v>5.3726519894970716E-2</v>
      </c>
      <c r="CE513" s="132">
        <f t="shared" ref="CE513" si="9286">W513/W529</f>
        <v>6.536915591284112E-2</v>
      </c>
      <c r="CF513" s="129">
        <f t="shared" ref="CF513" si="9287">X513/X529</f>
        <v>4.7046244319700614E-2</v>
      </c>
      <c r="CG513" s="130">
        <f t="shared" ref="CG513" si="9288">Y513/Y529</f>
        <v>5.8844635809113741E-2</v>
      </c>
      <c r="CH513" s="131">
        <f t="shared" ref="CH513" si="9289">Z513/Z529</f>
        <v>6.219755194990037E-2</v>
      </c>
      <c r="CI513" s="129">
        <f t="shared" ref="CI513" si="9290">AA513/AA529</f>
        <v>6.3608776844070958E-2</v>
      </c>
      <c r="CJ513" s="135">
        <f t="shared" ref="CJ513" si="9291">AB513/AB529</f>
        <v>5.4553715512244035E-2</v>
      </c>
      <c r="CK513" s="136">
        <f t="shared" ref="CK513" si="9292">AC513/AC529</f>
        <v>5.5697752932493759E-2</v>
      </c>
    </row>
    <row r="514" spans="1:89" x14ac:dyDescent="0.15">
      <c r="A514" s="137" t="s">
        <v>25</v>
      </c>
      <c r="B514" s="206">
        <v>279</v>
      </c>
      <c r="C514" s="190">
        <v>392</v>
      </c>
      <c r="D514" s="191">
        <v>188</v>
      </c>
      <c r="E514" s="192">
        <v>237</v>
      </c>
      <c r="F514" s="189">
        <v>334</v>
      </c>
      <c r="G514" s="193">
        <v>205</v>
      </c>
      <c r="H514" s="191">
        <v>450</v>
      </c>
      <c r="I514" s="192">
        <v>485</v>
      </c>
      <c r="J514" s="189">
        <v>130</v>
      </c>
      <c r="K514" s="190">
        <v>108</v>
      </c>
      <c r="L514" s="191">
        <v>194</v>
      </c>
      <c r="M514" s="189">
        <v>234</v>
      </c>
      <c r="N514" s="194">
        <v>428</v>
      </c>
      <c r="O514" s="207">
        <v>379</v>
      </c>
      <c r="P514" s="189">
        <v>225</v>
      </c>
      <c r="Q514" s="190">
        <v>187</v>
      </c>
      <c r="R514" s="191">
        <v>289</v>
      </c>
      <c r="S514" s="192">
        <v>270</v>
      </c>
      <c r="T514" s="198">
        <v>47</v>
      </c>
      <c r="U514" s="189">
        <v>65</v>
      </c>
      <c r="V514" s="191">
        <v>260</v>
      </c>
      <c r="W514" s="208">
        <v>273</v>
      </c>
      <c r="X514" s="189">
        <v>144</v>
      </c>
      <c r="Y514" s="193">
        <v>118</v>
      </c>
      <c r="Z514" s="191">
        <v>434</v>
      </c>
      <c r="AA514" s="189">
        <v>519</v>
      </c>
      <c r="AB514" s="172">
        <f t="shared" si="9072"/>
        <v>3402</v>
      </c>
      <c r="AC514" s="173">
        <f t="shared" si="9073"/>
        <v>3472</v>
      </c>
      <c r="AE514" s="277" t="str">
        <f>$AE$18</f>
        <v>18:00 - 18:59</v>
      </c>
      <c r="AF514" s="126">
        <f t="shared" si="9264"/>
        <v>401</v>
      </c>
      <c r="AG514" s="190">
        <f t="shared" si="9264"/>
        <v>502</v>
      </c>
      <c r="AH514" s="191">
        <f t="shared" si="9264"/>
        <v>191</v>
      </c>
      <c r="AI514" s="192">
        <f t="shared" si="9264"/>
        <v>297</v>
      </c>
      <c r="AJ514" s="278">
        <f t="shared" si="9264"/>
        <v>264</v>
      </c>
      <c r="AK514" s="193">
        <f t="shared" si="9264"/>
        <v>565</v>
      </c>
      <c r="AL514" s="191">
        <f t="shared" si="9264"/>
        <v>656</v>
      </c>
      <c r="AM514" s="192">
        <f t="shared" si="9264"/>
        <v>657</v>
      </c>
      <c r="AN514" s="278">
        <f t="shared" si="9264"/>
        <v>161</v>
      </c>
      <c r="AO514" s="193">
        <f t="shared" si="9264"/>
        <v>39</v>
      </c>
      <c r="AP514" s="191">
        <f t="shared" si="9265"/>
        <v>432</v>
      </c>
      <c r="AQ514" s="278">
        <f t="shared" si="9265"/>
        <v>115</v>
      </c>
      <c r="AR514" s="194">
        <f t="shared" si="9265"/>
        <v>432</v>
      </c>
      <c r="AS514" s="195">
        <f t="shared" si="9265"/>
        <v>413</v>
      </c>
      <c r="AT514" s="278">
        <f t="shared" si="9265"/>
        <v>308</v>
      </c>
      <c r="AU514" s="193">
        <f t="shared" si="9265"/>
        <v>332</v>
      </c>
      <c r="AV514" s="191">
        <f t="shared" si="9265"/>
        <v>311</v>
      </c>
      <c r="AW514" s="192">
        <f t="shared" si="9265"/>
        <v>426</v>
      </c>
      <c r="AX514" s="278">
        <f t="shared" si="9265"/>
        <v>87</v>
      </c>
      <c r="AY514" s="193">
        <f t="shared" si="9265"/>
        <v>24</v>
      </c>
      <c r="AZ514" s="191">
        <f t="shared" si="9265"/>
        <v>452</v>
      </c>
      <c r="BA514" s="192">
        <f t="shared" si="9265"/>
        <v>253</v>
      </c>
      <c r="BB514" s="278">
        <f t="shared" si="9265"/>
        <v>325</v>
      </c>
      <c r="BC514" s="193">
        <f t="shared" si="9265"/>
        <v>176</v>
      </c>
      <c r="BD514" s="191">
        <f t="shared" si="9265"/>
        <v>363</v>
      </c>
      <c r="BE514" s="278">
        <f t="shared" si="9265"/>
        <v>671</v>
      </c>
      <c r="BF514" s="172">
        <f>SUM(AF514,AH514,AJ514,AL514,AN514,AP514,AR514,AT514,AV514,AX514,AZ514,BB514,BD514)</f>
        <v>4383</v>
      </c>
      <c r="BG514" s="173">
        <f>SUM(AG514,AI514,AK514,AM514,AO514,AQ514,AS514,AU514,AW514,AY514,BA514,BC514,BE514)</f>
        <v>4470</v>
      </c>
      <c r="BI514" s="137" t="s">
        <v>25</v>
      </c>
      <c r="BJ514" s="129">
        <f>B514/B529</f>
        <v>4.9258474576271187E-2</v>
      </c>
      <c r="BK514" s="130">
        <f t="shared" ref="BK514" si="9293">C514/C529</f>
        <v>6.2599808367933565E-2</v>
      </c>
      <c r="BL514" s="131">
        <f t="shared" ref="BL514" si="9294">D514/D529</f>
        <v>5.4085155350978138E-2</v>
      </c>
      <c r="BM514" s="132">
        <f t="shared" ref="BM514" si="9295">E514/E529</f>
        <v>5.7932045954534342E-2</v>
      </c>
      <c r="BN514" s="129">
        <f t="shared" ref="BN514" si="9296">F514/F529</f>
        <v>5.9083672386343537E-2</v>
      </c>
      <c r="BO514" s="130">
        <f t="shared" ref="BO514" si="9297">G514/G529</f>
        <v>4.1675137223012811E-2</v>
      </c>
      <c r="BP514" s="131">
        <f t="shared" ref="BP514" si="9298">H514/H529</f>
        <v>5.1777701070072492E-2</v>
      </c>
      <c r="BQ514" s="132">
        <f t="shared" ref="BQ514" si="9299">I514/I529</f>
        <v>5.6639028377904937E-2</v>
      </c>
      <c r="BR514" s="129">
        <f t="shared" ref="BR514" si="9300">J514/J529</f>
        <v>6.9222577209797659E-2</v>
      </c>
      <c r="BS514" s="130">
        <f t="shared" ref="BS514" si="9301">K514/K529</f>
        <v>6.6176470588235295E-2</v>
      </c>
      <c r="BT514" s="131">
        <f t="shared" ref="BT514" si="9302">L514/L529</f>
        <v>4.7865778435726619E-2</v>
      </c>
      <c r="BU514" s="129">
        <f t="shared" ref="BU514" si="9303">M514/M529</f>
        <v>6.1064718162839246E-2</v>
      </c>
      <c r="BV514" s="133">
        <f t="shared" ref="BV514" si="9304">N514/N529</f>
        <v>5.4369918699186989E-2</v>
      </c>
      <c r="BW514" s="134">
        <f t="shared" ref="BW514" si="9305">O514/O529</f>
        <v>4.8078142839020677E-2</v>
      </c>
      <c r="BX514" s="129">
        <f t="shared" ref="BX514" si="9306">P514/P529</f>
        <v>5.1783659378596088E-2</v>
      </c>
      <c r="BY514" s="130">
        <f t="shared" ref="BY514" si="9307">Q514/Q529</f>
        <v>4.4176706827309238E-2</v>
      </c>
      <c r="BZ514" s="131">
        <f t="shared" ref="BZ514" si="9308">R514/R529</f>
        <v>5.5131629149179705E-2</v>
      </c>
      <c r="CA514" s="132">
        <f t="shared" ref="CA514" si="9309">S514/S529</f>
        <v>5.2386495925494762E-2</v>
      </c>
      <c r="CB514" s="129">
        <f t="shared" ref="CB514" si="9310">T514/T529</f>
        <v>3.8056680161943322E-2</v>
      </c>
      <c r="CC514" s="130">
        <f t="shared" ref="CC514" si="9311">U514/U529</f>
        <v>6.2984496124031009E-2</v>
      </c>
      <c r="CD514" s="131">
        <f t="shared" ref="CD514" si="9312">V514/V529</f>
        <v>5.2514643506362348E-2</v>
      </c>
      <c r="CE514" s="132">
        <f t="shared" ref="CE514" si="9313">W514/W529</f>
        <v>5.775333192299556E-2</v>
      </c>
      <c r="CF514" s="129">
        <f t="shared" ref="CF514" si="9314">X514/X529</f>
        <v>3.8492381716118684E-2</v>
      </c>
      <c r="CG514" s="130">
        <f t="shared" ref="CG514" si="9315">Y514/Y529</f>
        <v>4.2339433082167206E-2</v>
      </c>
      <c r="CH514" s="131">
        <f t="shared" ref="CH514" si="9316">Z514/Z529</f>
        <v>6.1770566467406772E-2</v>
      </c>
      <c r="CI514" s="129">
        <f t="shared" ref="CI514" si="9317">AA514/AA529</f>
        <v>6.0574229691876751E-2</v>
      </c>
      <c r="CJ514" s="135">
        <f t="shared" ref="CJ514" si="9318">AB514/AB529</f>
        <v>5.3300327447631878E-2</v>
      </c>
      <c r="CK514" s="136">
        <f t="shared" ref="CK514" si="9319">AC514/AC529</f>
        <v>5.4520044595889015E-2</v>
      </c>
    </row>
    <row r="515" spans="1:89" ht="14" thickBot="1" x14ac:dyDescent="0.2">
      <c r="A515" s="146" t="s">
        <v>26</v>
      </c>
      <c r="B515" s="203">
        <v>217</v>
      </c>
      <c r="C515" s="197">
        <v>325</v>
      </c>
      <c r="D515" s="198">
        <v>155</v>
      </c>
      <c r="E515" s="199">
        <v>228</v>
      </c>
      <c r="F515" s="196">
        <v>302</v>
      </c>
      <c r="G515" s="200">
        <v>210</v>
      </c>
      <c r="H515" s="198">
        <v>475</v>
      </c>
      <c r="I515" s="199">
        <v>441</v>
      </c>
      <c r="J515" s="196">
        <v>111</v>
      </c>
      <c r="K515" s="197">
        <v>72</v>
      </c>
      <c r="L515" s="198">
        <v>167</v>
      </c>
      <c r="M515" s="196">
        <v>208</v>
      </c>
      <c r="N515" s="201">
        <v>391</v>
      </c>
      <c r="O515" s="204">
        <v>318</v>
      </c>
      <c r="P515" s="196">
        <v>198</v>
      </c>
      <c r="Q515" s="197">
        <v>174</v>
      </c>
      <c r="R515" s="198">
        <v>278</v>
      </c>
      <c r="S515" s="199">
        <v>272</v>
      </c>
      <c r="T515" s="196">
        <v>54</v>
      </c>
      <c r="U515" s="200">
        <v>46</v>
      </c>
      <c r="V515" s="198">
        <v>228</v>
      </c>
      <c r="W515" s="205">
        <v>258</v>
      </c>
      <c r="X515" s="196">
        <v>176</v>
      </c>
      <c r="Y515" s="200">
        <v>121</v>
      </c>
      <c r="Z515" s="198">
        <v>419</v>
      </c>
      <c r="AA515" s="196">
        <v>548</v>
      </c>
      <c r="AB515" s="172">
        <f t="shared" si="9072"/>
        <v>3171</v>
      </c>
      <c r="AC515" s="173">
        <f t="shared" si="9073"/>
        <v>3221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3.8312146892655365E-2</v>
      </c>
      <c r="BK515" s="130">
        <f t="shared" ref="BK515" si="9320">C515/C529</f>
        <v>5.1900351325455125E-2</v>
      </c>
      <c r="BL515" s="131">
        <f t="shared" ref="BL515" si="9321">D515/D529</f>
        <v>4.4591484464902187E-2</v>
      </c>
      <c r="BM515" s="132">
        <f t="shared" ref="BM515" si="9322">E515/E529</f>
        <v>5.5732094842336835E-2</v>
      </c>
      <c r="BN515" s="129">
        <f t="shared" ref="BN515" si="9323">F515/F529</f>
        <v>5.3422961259508225E-2</v>
      </c>
      <c r="BO515" s="130">
        <f t="shared" ref="BO515" si="9324">G515/G529</f>
        <v>4.2691603984549707E-2</v>
      </c>
      <c r="BP515" s="131">
        <f t="shared" ref="BP515" si="9325">H515/H529</f>
        <v>5.465424001840985E-2</v>
      </c>
      <c r="BQ515" s="132">
        <f t="shared" ref="BQ515" si="9326">I515/I529</f>
        <v>5.1500642298259958E-2</v>
      </c>
      <c r="BR515" s="129">
        <f t="shared" ref="BR515" si="9327">J515/J529</f>
        <v>5.9105431309904151E-2</v>
      </c>
      <c r="BS515" s="130">
        <f t="shared" ref="BS515" si="9328">K515/K529</f>
        <v>4.4117647058823532E-2</v>
      </c>
      <c r="BT515" s="131">
        <f t="shared" ref="BT515" si="9329">L515/L529</f>
        <v>4.1204046385393538E-2</v>
      </c>
      <c r="BU515" s="129">
        <f t="shared" ref="BU515" si="9330">M515/M529</f>
        <v>5.4279749478079335E-2</v>
      </c>
      <c r="BV515" s="133">
        <f t="shared" ref="BV515" si="9331">N515/N529</f>
        <v>4.9669715447154469E-2</v>
      </c>
      <c r="BW515" s="134">
        <f t="shared" ref="BW515" si="9332">O515/O529</f>
        <v>4.0339972091843208E-2</v>
      </c>
      <c r="BX515" s="129">
        <f t="shared" ref="BX515" si="9333">P515/P529</f>
        <v>4.5569620253164557E-2</v>
      </c>
      <c r="BY515" s="130">
        <f t="shared" ref="BY515" si="9334">Q515/Q529</f>
        <v>4.1105598866052445E-2</v>
      </c>
      <c r="BZ515" s="131">
        <f t="shared" ref="BZ515" si="9335">R515/R529</f>
        <v>5.3033193437619232E-2</v>
      </c>
      <c r="CA515" s="132">
        <f t="shared" ref="CA515" si="9336">S515/S529</f>
        <v>5.2774544043461387E-2</v>
      </c>
      <c r="CB515" s="129">
        <f t="shared" ref="CB515" si="9337">T515/T529</f>
        <v>4.3724696356275301E-2</v>
      </c>
      <c r="CC515" s="130">
        <f t="shared" ref="CC515" si="9338">U515/U529</f>
        <v>4.4573643410852716E-2</v>
      </c>
      <c r="CD515" s="131">
        <f t="shared" ref="CD515" si="9339">V515/V529</f>
        <v>4.6051302767117754E-2</v>
      </c>
      <c r="CE515" s="132">
        <f t="shared" ref="CE515" si="9340">W515/W529</f>
        <v>5.4580071927226574E-2</v>
      </c>
      <c r="CF515" s="129">
        <f t="shared" ref="CF515" si="9341">X515/X529</f>
        <v>4.7046244319700614E-2</v>
      </c>
      <c r="CG515" s="130">
        <f t="shared" ref="CG515" si="9342">Y515/Y529</f>
        <v>4.3415859346968066E-2</v>
      </c>
      <c r="CH515" s="131">
        <f t="shared" ref="CH515" si="9343">Z515/Z529</f>
        <v>5.9635639054938801E-2</v>
      </c>
      <c r="CI515" s="129">
        <f t="shared" ref="CI515" si="9344">AA515/AA529</f>
        <v>6.3958916900093365E-2</v>
      </c>
      <c r="CJ515" s="135">
        <f t="shared" ref="CJ515" si="9345">AB515/AB529</f>
        <v>4.9681169411064284E-2</v>
      </c>
      <c r="CK515" s="136">
        <f t="shared" ref="CK515" si="9346">AC515/AC529</f>
        <v>5.0578647362718464E-2</v>
      </c>
    </row>
    <row r="516" spans="1:89" ht="15" thickTop="1" thickBot="1" x14ac:dyDescent="0.2">
      <c r="A516" s="137" t="s">
        <v>27</v>
      </c>
      <c r="B516" s="206">
        <v>215</v>
      </c>
      <c r="C516" s="190">
        <v>396</v>
      </c>
      <c r="D516" s="191">
        <v>158</v>
      </c>
      <c r="E516" s="192">
        <v>284</v>
      </c>
      <c r="F516" s="189">
        <v>306</v>
      </c>
      <c r="G516" s="193">
        <v>205</v>
      </c>
      <c r="H516" s="191">
        <v>427</v>
      </c>
      <c r="I516" s="192">
        <v>423</v>
      </c>
      <c r="J516" s="189">
        <v>122</v>
      </c>
      <c r="K516" s="190">
        <v>70</v>
      </c>
      <c r="L516" s="191">
        <v>222</v>
      </c>
      <c r="M516" s="189">
        <v>185</v>
      </c>
      <c r="N516" s="194">
        <v>419</v>
      </c>
      <c r="O516" s="207">
        <v>316</v>
      </c>
      <c r="P516" s="189">
        <v>210</v>
      </c>
      <c r="Q516" s="190">
        <v>208</v>
      </c>
      <c r="R516" s="191">
        <v>282</v>
      </c>
      <c r="S516" s="192">
        <v>298</v>
      </c>
      <c r="T516" s="189">
        <v>75</v>
      </c>
      <c r="U516" s="193">
        <v>49</v>
      </c>
      <c r="V516" s="191">
        <v>276</v>
      </c>
      <c r="W516" s="208">
        <v>235</v>
      </c>
      <c r="X516" s="189">
        <v>172</v>
      </c>
      <c r="Y516" s="193">
        <v>124</v>
      </c>
      <c r="Z516" s="191">
        <v>408</v>
      </c>
      <c r="AA516" s="189">
        <v>565</v>
      </c>
      <c r="AB516" s="172">
        <f t="shared" si="9072"/>
        <v>3292</v>
      </c>
      <c r="AC516" s="173">
        <f t="shared" si="9073"/>
        <v>3358</v>
      </c>
      <c r="AE516" s="269" t="s">
        <v>13</v>
      </c>
      <c r="AF516" s="20">
        <f t="shared" ref="AF516:BG516" si="9347">SUM(AF513:AF515)</f>
        <v>768</v>
      </c>
      <c r="AG516" s="21">
        <f t="shared" si="9347"/>
        <v>1199</v>
      </c>
      <c r="AH516" s="20">
        <f t="shared" si="9347"/>
        <v>439</v>
      </c>
      <c r="AI516" s="21">
        <f t="shared" si="9347"/>
        <v>627</v>
      </c>
      <c r="AJ516" s="20">
        <f t="shared" si="9347"/>
        <v>625</v>
      </c>
      <c r="AK516" s="21">
        <f t="shared" si="9347"/>
        <v>1077</v>
      </c>
      <c r="AL516" s="20">
        <f t="shared" si="9347"/>
        <v>1310</v>
      </c>
      <c r="AM516" s="21">
        <f t="shared" si="9347"/>
        <v>1315</v>
      </c>
      <c r="AN516" s="20">
        <f t="shared" si="9347"/>
        <v>355</v>
      </c>
      <c r="AO516" s="21">
        <f t="shared" si="9347"/>
        <v>94</v>
      </c>
      <c r="AP516" s="20">
        <f t="shared" si="9347"/>
        <v>816</v>
      </c>
      <c r="AQ516" s="21">
        <f t="shared" si="9347"/>
        <v>252</v>
      </c>
      <c r="AR516" s="20">
        <f t="shared" si="9347"/>
        <v>1071</v>
      </c>
      <c r="AS516" s="21">
        <f t="shared" si="9347"/>
        <v>885</v>
      </c>
      <c r="AT516" s="20">
        <f t="shared" si="9347"/>
        <v>662</v>
      </c>
      <c r="AU516" s="21">
        <f t="shared" si="9347"/>
        <v>653</v>
      </c>
      <c r="AV516" s="20">
        <f t="shared" si="9347"/>
        <v>635</v>
      </c>
      <c r="AW516" s="21">
        <f t="shared" si="9347"/>
        <v>830</v>
      </c>
      <c r="AX516" s="20">
        <f t="shared" si="9347"/>
        <v>237</v>
      </c>
      <c r="AY516" s="21">
        <f t="shared" si="9347"/>
        <v>41</v>
      </c>
      <c r="AZ516" s="20">
        <f t="shared" si="9347"/>
        <v>889</v>
      </c>
      <c r="BA516" s="21">
        <f t="shared" si="9347"/>
        <v>472</v>
      </c>
      <c r="BB516" s="20">
        <f t="shared" si="9347"/>
        <v>667</v>
      </c>
      <c r="BC516" s="21">
        <f t="shared" si="9347"/>
        <v>379</v>
      </c>
      <c r="BD516" s="20">
        <f t="shared" si="9347"/>
        <v>879</v>
      </c>
      <c r="BE516" s="21">
        <f t="shared" si="9347"/>
        <v>1327</v>
      </c>
      <c r="BF516" s="174">
        <f t="shared" si="9347"/>
        <v>9353</v>
      </c>
      <c r="BG516" s="175">
        <f t="shared" si="9347"/>
        <v>9151</v>
      </c>
      <c r="BI516" s="137" t="s">
        <v>27</v>
      </c>
      <c r="BJ516" s="129">
        <f>B516/B529</f>
        <v>3.7959039548022599E-2</v>
      </c>
      <c r="BK516" s="130">
        <f t="shared" ref="BK516" si="9348">C516/C529</f>
        <v>6.3238581922708398E-2</v>
      </c>
      <c r="BL516" s="131">
        <f t="shared" ref="BL516" si="9349">D516/D529</f>
        <v>4.5454545454545456E-2</v>
      </c>
      <c r="BM516" s="132">
        <f t="shared" ref="BM516" si="9350">E516/E529</f>
        <v>6.9420679540454652E-2</v>
      </c>
      <c r="BN516" s="129">
        <f t="shared" ref="BN516" si="9351">F516/F529</f>
        <v>5.4130550150362639E-2</v>
      </c>
      <c r="BO516" s="130">
        <f t="shared" ref="BO516" si="9352">G516/G529</f>
        <v>4.1675137223012811E-2</v>
      </c>
      <c r="BP516" s="131">
        <f t="shared" ref="BP516" si="9353">H516/H529</f>
        <v>4.9131285237602115E-2</v>
      </c>
      <c r="BQ516" s="132">
        <f t="shared" ref="BQ516" si="9354">I516/I529</f>
        <v>4.9398575265677917E-2</v>
      </c>
      <c r="BR516" s="129">
        <f t="shared" ref="BR516" si="9355">J516/J529</f>
        <v>6.4962726304579346E-2</v>
      </c>
      <c r="BS516" s="130">
        <f t="shared" ref="BS516" si="9356">K516/K529</f>
        <v>4.2892156862745098E-2</v>
      </c>
      <c r="BT516" s="131">
        <f t="shared" ref="BT516" si="9357">L516/L529</f>
        <v>5.477424130273871E-2</v>
      </c>
      <c r="BU516" s="129">
        <f t="shared" ref="BU516" si="9358">M516/M529</f>
        <v>4.8277661795407101E-2</v>
      </c>
      <c r="BV516" s="133">
        <f t="shared" ref="BV516" si="9359">N516/N529</f>
        <v>5.3226626016260166E-2</v>
      </c>
      <c r="BW516" s="134">
        <f t="shared" ref="BW516" si="9360">O516/O529</f>
        <v>4.0086261575542306E-2</v>
      </c>
      <c r="BX516" s="129">
        <f t="shared" ref="BX516" si="9361">P516/P529</f>
        <v>4.8331415420023012E-2</v>
      </c>
      <c r="BY516" s="130">
        <f t="shared" ref="BY516" si="9362">Q516/Q529</f>
        <v>4.9137727380108673E-2</v>
      </c>
      <c r="BZ516" s="131">
        <f t="shared" ref="BZ516" si="9363">R516/R529</f>
        <v>5.3796260969095767E-2</v>
      </c>
      <c r="CA516" s="132">
        <f t="shared" ref="CA516" si="9364">S516/S529</f>
        <v>5.7819169577027554E-2</v>
      </c>
      <c r="CB516" s="129">
        <f t="shared" ref="CB516" si="9365">T516/T529</f>
        <v>6.0728744939271252E-2</v>
      </c>
      <c r="CC516" s="130">
        <f t="shared" ref="CC516" si="9366">U516/U529</f>
        <v>4.7480620155038761E-2</v>
      </c>
      <c r="CD516" s="131">
        <f t="shared" ref="CD516" si="9367">V516/V529</f>
        <v>5.5746313875984652E-2</v>
      </c>
      <c r="CE516" s="132">
        <f t="shared" ref="CE516" si="9368">W516/W529</f>
        <v>4.9714406600380789E-2</v>
      </c>
      <c r="CF516" s="129">
        <f t="shared" ref="CF516" si="9369">X516/X529</f>
        <v>4.5977011494252873E-2</v>
      </c>
      <c r="CG516" s="130">
        <f t="shared" ref="CG516" si="9370">Y516/Y529</f>
        <v>4.4492285611768927E-2</v>
      </c>
      <c r="CH516" s="131">
        <f t="shared" ref="CH516" si="9371">Z516/Z529</f>
        <v>5.8070025619128947E-2</v>
      </c>
      <c r="CI516" s="129">
        <f t="shared" ref="CI516" si="9372">AA516/AA529</f>
        <v>6.5943043884220356E-2</v>
      </c>
      <c r="CJ516" s="135">
        <f t="shared" ref="CJ516" si="9373">AB516/AB529</f>
        <v>5.157691885879017E-2</v>
      </c>
      <c r="CK516" s="136">
        <f t="shared" ref="CK516" si="9374">AC516/AC529</f>
        <v>5.2729927924249798E-2</v>
      </c>
    </row>
    <row r="517" spans="1:89" ht="14" thickTop="1" x14ac:dyDescent="0.15">
      <c r="A517" s="146" t="s">
        <v>28</v>
      </c>
      <c r="B517" s="203">
        <v>226</v>
      </c>
      <c r="C517" s="197">
        <v>464</v>
      </c>
      <c r="D517" s="198">
        <v>164</v>
      </c>
      <c r="E517" s="199">
        <v>325</v>
      </c>
      <c r="F517" s="196">
        <v>283</v>
      </c>
      <c r="G517" s="200">
        <v>283</v>
      </c>
      <c r="H517" s="198">
        <v>543</v>
      </c>
      <c r="I517" s="199">
        <v>546</v>
      </c>
      <c r="J517" s="196">
        <v>117</v>
      </c>
      <c r="K517" s="197">
        <v>42</v>
      </c>
      <c r="L517" s="198">
        <v>348</v>
      </c>
      <c r="M517" s="196">
        <v>152</v>
      </c>
      <c r="N517" s="201">
        <v>563</v>
      </c>
      <c r="O517" s="204">
        <v>388</v>
      </c>
      <c r="P517" s="196">
        <v>275</v>
      </c>
      <c r="Q517" s="197">
        <v>209</v>
      </c>
      <c r="R517" s="198">
        <v>260</v>
      </c>
      <c r="S517" s="199">
        <v>348</v>
      </c>
      <c r="T517" s="196">
        <v>113</v>
      </c>
      <c r="U517" s="200">
        <v>40</v>
      </c>
      <c r="V517" s="198">
        <v>350</v>
      </c>
      <c r="W517" s="205">
        <v>291</v>
      </c>
      <c r="X517" s="196">
        <v>245</v>
      </c>
      <c r="Y517" s="200">
        <v>88</v>
      </c>
      <c r="Z517" s="198">
        <v>466</v>
      </c>
      <c r="AA517" s="196">
        <v>449</v>
      </c>
      <c r="AB517" s="172">
        <f t="shared" si="9072"/>
        <v>3953</v>
      </c>
      <c r="AC517" s="173">
        <f t="shared" si="9073"/>
        <v>3625</v>
      </c>
      <c r="BI517" s="146" t="s">
        <v>28</v>
      </c>
      <c r="BJ517" s="129">
        <f>B517/B529</f>
        <v>3.9901129943502825E-2</v>
      </c>
      <c r="BK517" s="130">
        <f t="shared" ref="BK517" si="9375">C517/C529</f>
        <v>7.4097732353880549E-2</v>
      </c>
      <c r="BL517" s="131">
        <f t="shared" ref="BL517" si="9376">D517/D529</f>
        <v>4.7180667433831994E-2</v>
      </c>
      <c r="BM517" s="132">
        <f t="shared" ref="BM517" si="9377">E517/E529</f>
        <v>7.9442679051576634E-2</v>
      </c>
      <c r="BN517" s="129">
        <f t="shared" ref="BN517" si="9378">F517/F529</f>
        <v>5.006191402794976E-2</v>
      </c>
      <c r="BO517" s="130">
        <f t="shared" ref="BO517" si="9379">G517/G529</f>
        <v>5.7532018702988415E-2</v>
      </c>
      <c r="BP517" s="131">
        <f t="shared" ref="BP517" si="9380">H517/H529</f>
        <v>6.2478425957887468E-2</v>
      </c>
      <c r="BQ517" s="132">
        <f t="shared" ref="BQ517" si="9381">I517/I529</f>
        <v>6.3762699988321847E-2</v>
      </c>
      <c r="BR517" s="129">
        <f t="shared" ref="BR517" si="9382">J517/J529</f>
        <v>6.2300319488817889E-2</v>
      </c>
      <c r="BS517" s="130">
        <f t="shared" ref="BS517" si="9383">K517/K529</f>
        <v>2.5735294117647058E-2</v>
      </c>
      <c r="BT517" s="131">
        <f t="shared" ref="BT517" si="9384">L517/L529</f>
        <v>8.5862324204293114E-2</v>
      </c>
      <c r="BU517" s="129">
        <f t="shared" ref="BU517" si="9385">M517/M529</f>
        <v>3.9665970772442591E-2</v>
      </c>
      <c r="BV517" s="133">
        <f t="shared" ref="BV517" si="9386">N517/N529</f>
        <v>7.151930894308943E-2</v>
      </c>
      <c r="BW517" s="134">
        <f t="shared" ref="BW517" si="9387">O517/O529</f>
        <v>4.9219840162374733E-2</v>
      </c>
      <c r="BX517" s="129">
        <f t="shared" ref="BX517" si="9388">P517/P529</f>
        <v>6.3291139240506333E-2</v>
      </c>
      <c r="BY517" s="130">
        <f t="shared" ref="BY517" si="9389">Q517/Q529</f>
        <v>4.9373966454051503E-2</v>
      </c>
      <c r="BZ517" s="131">
        <f t="shared" ref="BZ517" si="9390">R517/R529</f>
        <v>4.9599389545974822E-2</v>
      </c>
      <c r="CA517" s="132">
        <f t="shared" ref="CA517" si="9391">S517/S529</f>
        <v>6.7520372526193251E-2</v>
      </c>
      <c r="CB517" s="129">
        <f t="shared" ref="CB517" si="9392">T517/T529</f>
        <v>9.149797570850203E-2</v>
      </c>
      <c r="CC517" s="130">
        <f t="shared" ref="CC517" si="9393">U517/U529</f>
        <v>3.875968992248062E-2</v>
      </c>
      <c r="CD517" s="131">
        <f t="shared" ref="CD517" si="9394">V517/V529</f>
        <v>7.0692789335487782E-2</v>
      </c>
      <c r="CE517" s="132">
        <f t="shared" ref="CE517" si="9395">W517/W529</f>
        <v>6.156124391791834E-2</v>
      </c>
      <c r="CF517" s="129">
        <f t="shared" ref="CF517" si="9396">X517/X529</f>
        <v>6.549051055867415E-2</v>
      </c>
      <c r="CG517" s="130">
        <f t="shared" ref="CG517" si="9397">Y517/Y529</f>
        <v>3.1575170434158591E-2</v>
      </c>
      <c r="CH517" s="131">
        <f t="shared" ref="CH517" si="9398">Z517/Z529</f>
        <v>6.6325078280671787E-2</v>
      </c>
      <c r="CI517" s="129">
        <f t="shared" ref="CI517" si="9399">AA517/AA529</f>
        <v>5.2404295051353876E-2</v>
      </c>
      <c r="CJ517" s="135">
        <f t="shared" ref="CJ517" si="9400">AB517/AB529</f>
        <v>6.1933037742648099E-2</v>
      </c>
      <c r="CK517" s="136">
        <f t="shared" ref="CK517" si="9401">AC517/AC529</f>
        <v>5.6922569602562693E-2</v>
      </c>
    </row>
    <row r="518" spans="1:89" x14ac:dyDescent="0.15">
      <c r="A518" s="137" t="s">
        <v>29</v>
      </c>
      <c r="B518" s="206">
        <v>285</v>
      </c>
      <c r="C518" s="190">
        <v>472</v>
      </c>
      <c r="D518" s="191">
        <v>214</v>
      </c>
      <c r="E518" s="192">
        <v>336</v>
      </c>
      <c r="F518" s="189">
        <v>347</v>
      </c>
      <c r="G518" s="193">
        <v>456</v>
      </c>
      <c r="H518" s="191">
        <v>601</v>
      </c>
      <c r="I518" s="192">
        <v>759</v>
      </c>
      <c r="J518" s="189">
        <v>193</v>
      </c>
      <c r="K518" s="190">
        <v>56</v>
      </c>
      <c r="L518" s="191">
        <v>437</v>
      </c>
      <c r="M518" s="189">
        <v>170</v>
      </c>
      <c r="N518" s="194">
        <v>621</v>
      </c>
      <c r="O518" s="207">
        <v>428</v>
      </c>
      <c r="P518" s="189">
        <v>344</v>
      </c>
      <c r="Q518" s="190">
        <v>268</v>
      </c>
      <c r="R518" s="191">
        <v>325</v>
      </c>
      <c r="S518" s="192">
        <v>394</v>
      </c>
      <c r="T518" s="189">
        <v>189</v>
      </c>
      <c r="U518" s="193">
        <v>28</v>
      </c>
      <c r="V518" s="191">
        <v>449</v>
      </c>
      <c r="W518" s="208">
        <v>251</v>
      </c>
      <c r="X518" s="189">
        <v>373</v>
      </c>
      <c r="Y518" s="193">
        <v>136</v>
      </c>
      <c r="Z518" s="191">
        <v>536</v>
      </c>
      <c r="AA518" s="189">
        <v>561</v>
      </c>
      <c r="AB518" s="172">
        <f t="shared" si="9072"/>
        <v>4914</v>
      </c>
      <c r="AC518" s="173">
        <f t="shared" si="9073"/>
        <v>4315</v>
      </c>
      <c r="BI518" s="137" t="s">
        <v>29</v>
      </c>
      <c r="BJ518" s="129">
        <f>B518/B529</f>
        <v>5.0317796610169489E-2</v>
      </c>
      <c r="BK518" s="130">
        <f t="shared" ref="BK518" si="9402">C518/C529</f>
        <v>7.5375279463430214E-2</v>
      </c>
      <c r="BL518" s="131">
        <f t="shared" ref="BL518" si="9403">D518/D529</f>
        <v>6.1565017261219795E-2</v>
      </c>
      <c r="BM518" s="132">
        <f t="shared" ref="BM518" si="9404">E518/E529</f>
        <v>8.2131508188706917E-2</v>
      </c>
      <c r="BN518" s="129">
        <f t="shared" ref="BN518" si="9405">F518/F529</f>
        <v>6.1383336281620376E-2</v>
      </c>
      <c r="BO518" s="130">
        <f t="shared" ref="BO518" si="9406">G518/G529</f>
        <v>9.2701768652165076E-2</v>
      </c>
      <c r="BP518" s="131">
        <f t="shared" ref="BP518" si="9407">H518/H529</f>
        <v>6.9151996318030151E-2</v>
      </c>
      <c r="BQ518" s="132">
        <f t="shared" ref="BQ518" si="9408">I518/I529</f>
        <v>8.8637159873875979E-2</v>
      </c>
      <c r="BR518" s="129">
        <f t="shared" ref="BR518" si="9409">J518/J529</f>
        <v>0.1027689030883919</v>
      </c>
      <c r="BS518" s="130">
        <f t="shared" ref="BS518" si="9410">K518/K529</f>
        <v>3.4313725490196081E-2</v>
      </c>
      <c r="BT518" s="131">
        <f t="shared" ref="BT518" si="9411">L518/L529</f>
        <v>0.1078213668887244</v>
      </c>
      <c r="BU518" s="129">
        <f t="shared" ref="BU518" si="9412">M518/M529</f>
        <v>4.4363256784968684E-2</v>
      </c>
      <c r="BV518" s="133">
        <f t="shared" ref="BV518" si="9413">N518/N529</f>
        <v>7.888719512195122E-2</v>
      </c>
      <c r="BW518" s="134">
        <f t="shared" ref="BW518" si="9414">O518/O529</f>
        <v>5.4294050488392746E-2</v>
      </c>
      <c r="BX518" s="129">
        <f t="shared" ref="BX518" si="9415">P518/P529</f>
        <v>7.9171461449942457E-2</v>
      </c>
      <c r="BY518" s="130">
        <f t="shared" ref="BY518" si="9416">Q518/Q529</f>
        <v>6.3312071816678472E-2</v>
      </c>
      <c r="BZ518" s="131">
        <f t="shared" ref="BZ518" si="9417">R518/R529</f>
        <v>6.1999236932468525E-2</v>
      </c>
      <c r="CA518" s="132">
        <f t="shared" ref="CA518" si="9418">S518/S529</f>
        <v>7.6445479239425684E-2</v>
      </c>
      <c r="CB518" s="129">
        <f t="shared" ref="CB518" si="9419">T518/T529</f>
        <v>0.15303643724696356</v>
      </c>
      <c r="CC518" s="130">
        <f t="shared" ref="CC518" si="9420">U518/U529</f>
        <v>2.7131782945736434E-2</v>
      </c>
      <c r="CD518" s="131">
        <f t="shared" ref="CD518" si="9421">V518/V529</f>
        <v>9.0688749747525749E-2</v>
      </c>
      <c r="CE518" s="132">
        <f t="shared" ref="CE518" si="9422">W518/W529</f>
        <v>5.309921726253438E-2</v>
      </c>
      <c r="CF518" s="129">
        <f t="shared" ref="CF518" si="9423">X518/X529</f>
        <v>9.970596097300187E-2</v>
      </c>
      <c r="CG518" s="130">
        <f t="shared" ref="CG518" si="9424">Y518/Y529</f>
        <v>4.8797990670972374E-2</v>
      </c>
      <c r="CH518" s="131">
        <f t="shared" ref="CH518" si="9425">Z518/Z529</f>
        <v>7.6288072872189014E-2</v>
      </c>
      <c r="CI518" s="129">
        <f t="shared" ref="CI518" si="9426">AA518/AA529</f>
        <v>6.5476190476190479E-2</v>
      </c>
      <c r="CJ518" s="135">
        <f t="shared" ref="CJ518" si="9427">AB518/AB529</f>
        <v>7.6989361868801606E-2</v>
      </c>
      <c r="CK518" s="136">
        <f t="shared" ref="CK518" si="9428">AC518/AC529</f>
        <v>6.7757486299326347E-2</v>
      </c>
    </row>
    <row r="519" spans="1:89" x14ac:dyDescent="0.15">
      <c r="A519" s="146" t="s">
        <v>30</v>
      </c>
      <c r="B519" s="203">
        <v>367</v>
      </c>
      <c r="C519" s="197">
        <v>697</v>
      </c>
      <c r="D519" s="198">
        <v>248</v>
      </c>
      <c r="E519" s="199">
        <v>330</v>
      </c>
      <c r="F519" s="196">
        <v>361</v>
      </c>
      <c r="G519" s="200">
        <v>512</v>
      </c>
      <c r="H519" s="198">
        <v>654</v>
      </c>
      <c r="I519" s="199">
        <v>658</v>
      </c>
      <c r="J519" s="196">
        <v>194</v>
      </c>
      <c r="K519" s="197">
        <v>55</v>
      </c>
      <c r="L519" s="198">
        <v>384</v>
      </c>
      <c r="M519" s="196">
        <v>137</v>
      </c>
      <c r="N519" s="201">
        <v>639</v>
      </c>
      <c r="O519" s="204">
        <v>472</v>
      </c>
      <c r="P519" s="196">
        <v>354</v>
      </c>
      <c r="Q519" s="197">
        <v>321</v>
      </c>
      <c r="R519" s="198">
        <v>324</v>
      </c>
      <c r="S519" s="199">
        <v>404</v>
      </c>
      <c r="T519" s="196">
        <v>150</v>
      </c>
      <c r="U519" s="200">
        <v>17</v>
      </c>
      <c r="V519" s="198">
        <v>437</v>
      </c>
      <c r="W519" s="205">
        <v>219</v>
      </c>
      <c r="X519" s="196">
        <v>342</v>
      </c>
      <c r="Y519" s="200">
        <v>203</v>
      </c>
      <c r="Z519" s="198">
        <v>516</v>
      </c>
      <c r="AA519" s="196">
        <v>656</v>
      </c>
      <c r="AB519" s="172">
        <f t="shared" si="9072"/>
        <v>4970</v>
      </c>
      <c r="AC519" s="173">
        <f t="shared" si="9073"/>
        <v>4681</v>
      </c>
      <c r="BI519" s="146" t="s">
        <v>30</v>
      </c>
      <c r="BJ519" s="129">
        <f>B519/B529</f>
        <v>6.4795197740112997E-2</v>
      </c>
      <c r="BK519" s="130">
        <f t="shared" ref="BK519" si="9429">C519/C529</f>
        <v>0.11130629191951454</v>
      </c>
      <c r="BL519" s="131">
        <f t="shared" ref="BL519" si="9430">D519/D529</f>
        <v>7.1346375143843496E-2</v>
      </c>
      <c r="BM519" s="132">
        <f t="shared" ref="BM519" si="9431">E519/E529</f>
        <v>8.0664874113908575E-2</v>
      </c>
      <c r="BN519" s="129">
        <f t="shared" ref="BN519" si="9432">F519/F529</f>
        <v>6.3859897399610829E-2</v>
      </c>
      <c r="BO519" s="130">
        <f t="shared" ref="BO519" si="9433">G519/G529</f>
        <v>0.10408619638137832</v>
      </c>
      <c r="BP519" s="131">
        <f t="shared" ref="BP519" si="9434">H519/H529</f>
        <v>7.5250258888505353E-2</v>
      </c>
      <c r="BQ519" s="132">
        <f t="shared" ref="BQ519" si="9435">I519/I529</f>
        <v>7.6842228191054532E-2</v>
      </c>
      <c r="BR519" s="129">
        <f t="shared" ref="BR519" si="9436">J519/J529</f>
        <v>0.1033013844515442</v>
      </c>
      <c r="BS519" s="130">
        <f t="shared" ref="BS519" si="9437">K519/K529</f>
        <v>3.3700980392156861E-2</v>
      </c>
      <c r="BT519" s="131">
        <f t="shared" ref="BT519" si="9438">L519/L529</f>
        <v>9.4744633604737227E-2</v>
      </c>
      <c r="BU519" s="129">
        <f t="shared" ref="BU519" si="9439">M519/M529</f>
        <v>3.5751565762004174E-2</v>
      </c>
      <c r="BV519" s="133">
        <f t="shared" ref="BV519" si="9440">N519/N529</f>
        <v>8.1173780487804881E-2</v>
      </c>
      <c r="BW519" s="134">
        <f t="shared" ref="BW519" si="9441">O519/O529</f>
        <v>5.9875681847012557E-2</v>
      </c>
      <c r="BX519" s="129">
        <f t="shared" ref="BX519" si="9442">P519/P529</f>
        <v>8.1472957422324507E-2</v>
      </c>
      <c r="BY519" s="130">
        <f t="shared" ref="BY519" si="9443">Q519/Q529</f>
        <v>7.5832742735648481E-2</v>
      </c>
      <c r="BZ519" s="131">
        <f t="shared" ref="BZ519" si="9444">R519/R529</f>
        <v>6.1808470049599391E-2</v>
      </c>
      <c r="CA519" s="132">
        <f t="shared" ref="CA519" si="9445">S519/S529</f>
        <v>7.8385719829258835E-2</v>
      </c>
      <c r="CB519" s="129">
        <f t="shared" ref="CB519" si="9446">T519/T529</f>
        <v>0.1214574898785425</v>
      </c>
      <c r="CC519" s="130">
        <f t="shared" ref="CC519" si="9447">U519/U529</f>
        <v>1.6472868217054265E-2</v>
      </c>
      <c r="CD519" s="131">
        <f t="shared" ref="CD519" si="9448">V519/V529</f>
        <v>8.8264996970309026E-2</v>
      </c>
      <c r="CE519" s="132">
        <f t="shared" ref="CE519" si="9449">W519/W529</f>
        <v>4.6329595938227205E-2</v>
      </c>
      <c r="CF519" s="129">
        <f t="shared" ref="CF519" si="9450">X519/X529</f>
        <v>9.1419406575781875E-2</v>
      </c>
      <c r="CG519" s="130">
        <f t="shared" ref="CG519" si="9451">Y519/Y529</f>
        <v>7.2838177251524944E-2</v>
      </c>
      <c r="CH519" s="131">
        <f t="shared" ref="CH519" si="9452">Z519/Z529</f>
        <v>7.3441502988898372E-2</v>
      </c>
      <c r="CI519" s="129">
        <f t="shared" ref="CI519" si="9453">AA519/AA529</f>
        <v>7.6563958916900099E-2</v>
      </c>
      <c r="CJ519" s="135">
        <f t="shared" ref="CJ519" si="9454">AB519/AB529</f>
        <v>7.7866733514030118E-2</v>
      </c>
      <c r="CK519" s="136">
        <f t="shared" ref="CK519" si="9455">AC519/AC529</f>
        <v>7.3504702981957507E-2</v>
      </c>
    </row>
    <row r="520" spans="1:89" x14ac:dyDescent="0.15">
      <c r="A520" s="137" t="s">
        <v>31</v>
      </c>
      <c r="B520" s="206">
        <v>401</v>
      </c>
      <c r="C520" s="190">
        <v>502</v>
      </c>
      <c r="D520" s="191">
        <v>191</v>
      </c>
      <c r="E520" s="192">
        <v>297</v>
      </c>
      <c r="F520" s="189">
        <v>264</v>
      </c>
      <c r="G520" s="193">
        <v>565</v>
      </c>
      <c r="H520" s="191">
        <v>656</v>
      </c>
      <c r="I520" s="192">
        <v>657</v>
      </c>
      <c r="J520" s="189">
        <v>161</v>
      </c>
      <c r="K520" s="190">
        <v>39</v>
      </c>
      <c r="L520" s="191">
        <v>432</v>
      </c>
      <c r="M520" s="189">
        <v>115</v>
      </c>
      <c r="N520" s="194">
        <v>432</v>
      </c>
      <c r="O520" s="207">
        <v>413</v>
      </c>
      <c r="P520" s="189">
        <v>308</v>
      </c>
      <c r="Q520" s="190">
        <v>332</v>
      </c>
      <c r="R520" s="191">
        <v>311</v>
      </c>
      <c r="S520" s="192">
        <v>426</v>
      </c>
      <c r="T520" s="189">
        <v>87</v>
      </c>
      <c r="U520" s="193">
        <v>24</v>
      </c>
      <c r="V520" s="191">
        <v>452</v>
      </c>
      <c r="W520" s="208">
        <v>253</v>
      </c>
      <c r="X520" s="189">
        <v>325</v>
      </c>
      <c r="Y520" s="193">
        <v>176</v>
      </c>
      <c r="Z520" s="191">
        <v>363</v>
      </c>
      <c r="AA520" s="189">
        <v>671</v>
      </c>
      <c r="AB520" s="172">
        <f t="shared" si="9072"/>
        <v>4383</v>
      </c>
      <c r="AC520" s="173">
        <f t="shared" si="9073"/>
        <v>4470</v>
      </c>
      <c r="BI520" s="137" t="s">
        <v>31</v>
      </c>
      <c r="BJ520" s="129">
        <f>B520/B529</f>
        <v>7.0798022598870053E-2</v>
      </c>
      <c r="BK520" s="130">
        <f t="shared" ref="BK520" si="9456">C520/C529</f>
        <v>8.0166081124241451E-2</v>
      </c>
      <c r="BL520" s="131">
        <f t="shared" ref="BL520" si="9457">D520/D529</f>
        <v>5.4948216340621407E-2</v>
      </c>
      <c r="BM520" s="132">
        <f t="shared" ref="BM520" si="9458">E520/E529</f>
        <v>7.2598386702517725E-2</v>
      </c>
      <c r="BN520" s="129">
        <f t="shared" ref="BN520" si="9459">F520/F529</f>
        <v>4.6700866796391294E-2</v>
      </c>
      <c r="BO520" s="130">
        <f t="shared" ref="BO520" si="9460">G520/G529</f>
        <v>0.11486074405366944</v>
      </c>
      <c r="BP520" s="131">
        <f t="shared" ref="BP520" si="9461">H520/H529</f>
        <v>7.5480382004372334E-2</v>
      </c>
      <c r="BQ520" s="132">
        <f t="shared" ref="BQ520" si="9462">I520/I529</f>
        <v>7.6725446689244428E-2</v>
      </c>
      <c r="BR520" s="129">
        <f t="shared" ref="BR520" si="9463">J520/J529</f>
        <v>8.5729499467518636E-2</v>
      </c>
      <c r="BS520" s="130">
        <f t="shared" ref="BS520" si="9464">K520/K529</f>
        <v>2.389705882352941E-2</v>
      </c>
      <c r="BT520" s="131">
        <f t="shared" ref="BT520" si="9465">L520/L529</f>
        <v>0.10658771280532939</v>
      </c>
      <c r="BU520" s="129">
        <f t="shared" ref="BU520" si="9466">M520/M529</f>
        <v>3.0010438413361169E-2</v>
      </c>
      <c r="BV520" s="133">
        <f t="shared" ref="BV520" si="9467">N520/N529</f>
        <v>5.4878048780487805E-2</v>
      </c>
      <c r="BW520" s="134">
        <f t="shared" ref="BW520" si="9468">O520/O529</f>
        <v>5.2391221616135991E-2</v>
      </c>
      <c r="BX520" s="129">
        <f t="shared" ref="BX520" si="9469">P520/P529</f>
        <v>7.0886075949367092E-2</v>
      </c>
      <c r="BY520" s="130">
        <f t="shared" ref="BY520" si="9470">Q520/Q529</f>
        <v>7.8431372549019607E-2</v>
      </c>
      <c r="BZ520" s="131">
        <f t="shared" ref="BZ520" si="9471">R520/R529</f>
        <v>5.9328500572300651E-2</v>
      </c>
      <c r="CA520" s="132">
        <f t="shared" ref="CA520" si="9472">S520/S529</f>
        <v>8.2654249126891732E-2</v>
      </c>
      <c r="CB520" s="129">
        <f t="shared" ref="CB520" si="9473">T520/T529</f>
        <v>7.0445344129554652E-2</v>
      </c>
      <c r="CC520" s="130">
        <f t="shared" ref="CC520" si="9474">U520/U529</f>
        <v>2.3255813953488372E-2</v>
      </c>
      <c r="CD520" s="131">
        <f t="shared" ref="CD520" si="9475">V520/V529</f>
        <v>9.1294687941829933E-2</v>
      </c>
      <c r="CE520" s="132">
        <f t="shared" ref="CE520" si="9476">W520/W529</f>
        <v>5.3522318595303577E-2</v>
      </c>
      <c r="CF520" s="129">
        <f t="shared" ref="CF520" si="9477">X520/X529</f>
        <v>8.6875167067628975E-2</v>
      </c>
      <c r="CG520" s="130">
        <f t="shared" ref="CG520" si="9478">Y520/Y529</f>
        <v>6.3150340868317181E-2</v>
      </c>
      <c r="CH520" s="131">
        <f t="shared" ref="CH520" si="9479">Z520/Z529</f>
        <v>5.1665243381725019E-2</v>
      </c>
      <c r="CI520" s="129">
        <f t="shared" ref="CI520" si="9480">AA520/AA529</f>
        <v>7.8314659197012138E-2</v>
      </c>
      <c r="CJ520" s="135">
        <f t="shared" ref="CJ520" si="9481">AB520/AB529</f>
        <v>6.8669998589938427E-2</v>
      </c>
      <c r="CK520" s="136">
        <f t="shared" ref="CK520" si="9482">AC520/AC529</f>
        <v>7.0191416861642819E-2</v>
      </c>
    </row>
    <row r="521" spans="1:89" x14ac:dyDescent="0.15">
      <c r="A521" s="146" t="s">
        <v>32</v>
      </c>
      <c r="B521" s="203">
        <v>379</v>
      </c>
      <c r="C521" s="197">
        <v>517</v>
      </c>
      <c r="D521" s="198">
        <v>106</v>
      </c>
      <c r="E521" s="199">
        <v>319</v>
      </c>
      <c r="F521" s="196">
        <v>197</v>
      </c>
      <c r="G521" s="200">
        <v>534</v>
      </c>
      <c r="H521" s="198">
        <v>564</v>
      </c>
      <c r="I521" s="199">
        <v>832</v>
      </c>
      <c r="J521" s="196">
        <v>126</v>
      </c>
      <c r="K521" s="197">
        <v>48</v>
      </c>
      <c r="L521" s="198">
        <v>344</v>
      </c>
      <c r="M521" s="196">
        <v>124</v>
      </c>
      <c r="N521" s="201">
        <v>662</v>
      </c>
      <c r="O521" s="204">
        <v>505</v>
      </c>
      <c r="P521" s="196">
        <v>191</v>
      </c>
      <c r="Q521" s="197">
        <v>371</v>
      </c>
      <c r="R521" s="198">
        <v>233</v>
      </c>
      <c r="S521" s="199">
        <v>505</v>
      </c>
      <c r="T521" s="196">
        <v>47</v>
      </c>
      <c r="U521" s="200">
        <v>26</v>
      </c>
      <c r="V521" s="198">
        <v>456</v>
      </c>
      <c r="W521" s="205">
        <v>261</v>
      </c>
      <c r="X521" s="196">
        <v>228</v>
      </c>
      <c r="Y521" s="200">
        <v>178</v>
      </c>
      <c r="Z521" s="198">
        <v>284</v>
      </c>
      <c r="AA521" s="196">
        <v>632</v>
      </c>
      <c r="AB521" s="172">
        <f t="shared" si="9072"/>
        <v>3817</v>
      </c>
      <c r="AC521" s="173">
        <f t="shared" si="9073"/>
        <v>4852</v>
      </c>
      <c r="BI521" s="146" t="s">
        <v>32</v>
      </c>
      <c r="BJ521" s="129">
        <f>B521/B529</f>
        <v>6.6913841807909602E-2</v>
      </c>
      <c r="BK521" s="130">
        <f t="shared" ref="BK521" si="9483">C521/C529</f>
        <v>8.2561481954647076E-2</v>
      </c>
      <c r="BL521" s="131">
        <f t="shared" ref="BL521" si="9484">D521/D529</f>
        <v>3.0494821634062141E-2</v>
      </c>
      <c r="BM521" s="132">
        <f t="shared" ref="BM521" si="9485">E521/E529</f>
        <v>7.7976044976778291E-2</v>
      </c>
      <c r="BN521" s="129">
        <f t="shared" ref="BN521" si="9486">F521/F529</f>
        <v>3.4848752874579871E-2</v>
      </c>
      <c r="BO521" s="130">
        <f t="shared" ref="BO521" si="9487">G521/G529</f>
        <v>0.10855865013214068</v>
      </c>
      <c r="BP521" s="131">
        <f t="shared" ref="BP521" si="9488">H521/H529</f>
        <v>6.4894718674490856E-2</v>
      </c>
      <c r="BQ521" s="132">
        <f t="shared" ref="BQ521" si="9489">I521/I529</f>
        <v>9.7162209506014244E-2</v>
      </c>
      <c r="BR521" s="129">
        <f t="shared" ref="BR521" si="9490">J521/J529</f>
        <v>6.7092651757188496E-2</v>
      </c>
      <c r="BS521" s="130">
        <f t="shared" ref="BS521" si="9491">K521/K529</f>
        <v>2.9411764705882353E-2</v>
      </c>
      <c r="BT521" s="131">
        <f t="shared" ref="BT521" si="9492">L521/L529</f>
        <v>8.4875400937577103E-2</v>
      </c>
      <c r="BU521" s="129">
        <f t="shared" ref="BU521" si="9493">M521/M529</f>
        <v>3.2359081419624215E-2</v>
      </c>
      <c r="BV521" s="133">
        <f t="shared" ref="BV521" si="9494">N521/N529</f>
        <v>8.4095528455284549E-2</v>
      </c>
      <c r="BW521" s="134">
        <f t="shared" ref="BW521" si="9495">O521/O529</f>
        <v>6.4061905365977417E-2</v>
      </c>
      <c r="BX521" s="129">
        <f t="shared" ref="BX521" si="9496">P521/P529</f>
        <v>4.395857307249712E-2</v>
      </c>
      <c r="BY521" s="130">
        <f t="shared" ref="BY521" si="9497">Q521/Q529</f>
        <v>8.7644696432789979E-2</v>
      </c>
      <c r="BZ521" s="131">
        <f t="shared" ref="BZ521" si="9498">R521/R529</f>
        <v>4.4448683708508206E-2</v>
      </c>
      <c r="CA521" s="132">
        <f t="shared" ref="CA521" si="9499">S521/S529</f>
        <v>9.7982149786573533E-2</v>
      </c>
      <c r="CB521" s="129">
        <f t="shared" ref="CB521" si="9500">T521/T529</f>
        <v>3.8056680161943322E-2</v>
      </c>
      <c r="CC521" s="130">
        <f t="shared" ref="CC521" si="9501">U521/U529</f>
        <v>2.5193798449612403E-2</v>
      </c>
      <c r="CD521" s="131">
        <f t="shared" ref="CD521" si="9502">V521/V529</f>
        <v>9.2102605534235507E-2</v>
      </c>
      <c r="CE521" s="132">
        <f t="shared" ref="CE521" si="9503">W521/W529</f>
        <v>5.5214723926380369E-2</v>
      </c>
      <c r="CF521" s="129">
        <f t="shared" ref="CF521" si="9504">X521/X529</f>
        <v>6.094627105052125E-2</v>
      </c>
      <c r="CG521" s="130">
        <f t="shared" ref="CG521" si="9505">Y521/Y529</f>
        <v>6.3867958378184431E-2</v>
      </c>
      <c r="CH521" s="131">
        <f t="shared" ref="CH521" si="9506">Z521/Z529</f>
        <v>4.0421292342727011E-2</v>
      </c>
      <c r="CI521" s="129">
        <f t="shared" ref="CI521" si="9507">AA521/AA529</f>
        <v>7.3762838468720823E-2</v>
      </c>
      <c r="CJ521" s="135">
        <f t="shared" ref="CJ521" si="9508">AB521/AB529</f>
        <v>5.9802278032807431E-2</v>
      </c>
      <c r="CK521" s="136">
        <f t="shared" ref="CK521" si="9509">AC521/AC529</f>
        <v>7.618987798941633E-2</v>
      </c>
    </row>
    <row r="522" spans="1:89" x14ac:dyDescent="0.15">
      <c r="A522" s="137" t="s">
        <v>33</v>
      </c>
      <c r="B522" s="206">
        <v>206</v>
      </c>
      <c r="C522" s="190">
        <v>284</v>
      </c>
      <c r="D522" s="191">
        <v>48</v>
      </c>
      <c r="E522" s="192">
        <v>229</v>
      </c>
      <c r="F522" s="189">
        <v>124</v>
      </c>
      <c r="G522" s="193">
        <v>403</v>
      </c>
      <c r="H522" s="191">
        <v>365</v>
      </c>
      <c r="I522" s="192">
        <v>447</v>
      </c>
      <c r="J522" s="189">
        <v>48</v>
      </c>
      <c r="K522" s="190">
        <v>41</v>
      </c>
      <c r="L522" s="191">
        <v>273</v>
      </c>
      <c r="M522" s="189">
        <v>107</v>
      </c>
      <c r="N522" s="194">
        <v>330</v>
      </c>
      <c r="O522" s="207">
        <v>344</v>
      </c>
      <c r="P522" s="189">
        <v>107</v>
      </c>
      <c r="Q522" s="190">
        <v>240</v>
      </c>
      <c r="R522" s="191">
        <v>147</v>
      </c>
      <c r="S522" s="192">
        <v>252</v>
      </c>
      <c r="T522" s="189">
        <v>26</v>
      </c>
      <c r="U522" s="193">
        <v>36</v>
      </c>
      <c r="V522" s="191">
        <v>378</v>
      </c>
      <c r="W522" s="208">
        <v>136</v>
      </c>
      <c r="X522" s="189">
        <v>133</v>
      </c>
      <c r="Y522" s="193">
        <v>109</v>
      </c>
      <c r="Z522" s="191">
        <v>211</v>
      </c>
      <c r="AA522" s="189">
        <v>461</v>
      </c>
      <c r="AB522" s="172">
        <f t="shared" si="9072"/>
        <v>2396</v>
      </c>
      <c r="AC522" s="173">
        <f t="shared" si="9073"/>
        <v>3089</v>
      </c>
      <c r="BI522" s="137" t="s">
        <v>33</v>
      </c>
      <c r="BJ522" s="129">
        <f>B522/B529</f>
        <v>3.6370056497175139E-2</v>
      </c>
      <c r="BK522" s="130">
        <f t="shared" ref="BK522" si="9510">C522/C529</f>
        <v>4.5352922389013096E-2</v>
      </c>
      <c r="BL522" s="131">
        <f t="shared" ref="BL522" si="9511">D522/D529</f>
        <v>1.3808975834292289E-2</v>
      </c>
      <c r="BM522" s="132">
        <f t="shared" ref="BM522" si="9512">E522/E529</f>
        <v>5.5976533854803223E-2</v>
      </c>
      <c r="BN522" s="129">
        <f t="shared" ref="BN522" si="9513">F522/F529</f>
        <v>2.1935255616486821E-2</v>
      </c>
      <c r="BO522" s="130">
        <f t="shared" ref="BO522" si="9514">G522/G529</f>
        <v>8.1927220979873955E-2</v>
      </c>
      <c r="BP522" s="131">
        <f t="shared" ref="BP522" si="9515">H522/H529</f>
        <v>4.1997468645725462E-2</v>
      </c>
      <c r="BQ522" s="132">
        <f t="shared" ref="BQ522" si="9516">I522/I529</f>
        <v>5.2201331309120635E-2</v>
      </c>
      <c r="BR522" s="129">
        <f t="shared" ref="BR522" si="9517">J522/J529</f>
        <v>2.5559105431309903E-2</v>
      </c>
      <c r="BS522" s="130">
        <f t="shared" ref="BS522" si="9518">K522/K529</f>
        <v>2.5122549019607844E-2</v>
      </c>
      <c r="BT522" s="131">
        <f t="shared" ref="BT522" si="9519">L522/L529</f>
        <v>6.7357512953367879E-2</v>
      </c>
      <c r="BU522" s="129">
        <f t="shared" ref="BU522" si="9520">M522/M529</f>
        <v>2.7922755741127347E-2</v>
      </c>
      <c r="BV522" s="133">
        <f t="shared" ref="BV522" si="9521">N522/N529</f>
        <v>4.1920731707317076E-2</v>
      </c>
      <c r="BW522" s="134">
        <f t="shared" ref="BW522" si="9522">O522/O529</f>
        <v>4.3638208803754915E-2</v>
      </c>
      <c r="BX522" s="129">
        <f t="shared" ref="BX522" si="9523">P522/P529</f>
        <v>2.4626006904487917E-2</v>
      </c>
      <c r="BY522" s="130">
        <f t="shared" ref="BY522" si="9524">Q522/Q529</f>
        <v>5.6697377746279233E-2</v>
      </c>
      <c r="BZ522" s="131">
        <f t="shared" ref="BZ522" si="9525">R522/R529</f>
        <v>2.8042731781762687E-2</v>
      </c>
      <c r="CA522" s="132">
        <f t="shared" ref="CA522" si="9526">S522/S529</f>
        <v>4.8894062863795114E-2</v>
      </c>
      <c r="CB522" s="129">
        <f t="shared" ref="CB522" si="9527">T522/T529</f>
        <v>2.1052631578947368E-2</v>
      </c>
      <c r="CC522" s="130">
        <f t="shared" ref="CC522" si="9528">U522/U529</f>
        <v>3.4883720930232558E-2</v>
      </c>
      <c r="CD522" s="131">
        <f t="shared" ref="CD522" si="9529">V522/V529</f>
        <v>7.6348212482326802E-2</v>
      </c>
      <c r="CE522" s="132">
        <f t="shared" ref="CE522" si="9530">W522/W529</f>
        <v>2.8770890628305477E-2</v>
      </c>
      <c r="CF522" s="129">
        <f t="shared" ref="CF522" si="9531">X522/X529</f>
        <v>3.5551991446137396E-2</v>
      </c>
      <c r="CG522" s="130">
        <f t="shared" ref="CG522" si="9532">Y522/Y529</f>
        <v>3.9110154287764619E-2</v>
      </c>
      <c r="CH522" s="131">
        <f t="shared" ref="CH522" si="9533">Z522/Z529</f>
        <v>3.0031312268716196E-2</v>
      </c>
      <c r="CI522" s="129">
        <f t="shared" ref="CI522" si="9534">AA522/AA529</f>
        <v>5.3804855275443514E-2</v>
      </c>
      <c r="CJ522" s="135">
        <f t="shared" ref="CJ522" si="9535">AB522/AB529</f>
        <v>3.7538972535134031E-2</v>
      </c>
      <c r="CK522" s="136">
        <f t="shared" ref="CK522" si="9536">AC522/AC529</f>
        <v>4.8505880690294115E-2</v>
      </c>
    </row>
    <row r="523" spans="1:89" x14ac:dyDescent="0.15">
      <c r="A523" s="146" t="s">
        <v>34</v>
      </c>
      <c r="B523" s="203">
        <v>3</v>
      </c>
      <c r="C523" s="197">
        <v>153</v>
      </c>
      <c r="D523" s="198">
        <v>7</v>
      </c>
      <c r="E523" s="199">
        <v>132</v>
      </c>
      <c r="F523" s="196">
        <v>31</v>
      </c>
      <c r="G523" s="200">
        <v>143</v>
      </c>
      <c r="H523" s="198">
        <v>60</v>
      </c>
      <c r="I523" s="199">
        <v>148</v>
      </c>
      <c r="J523" s="196">
        <v>7</v>
      </c>
      <c r="K523" s="197">
        <v>24</v>
      </c>
      <c r="L523" s="198">
        <v>92</v>
      </c>
      <c r="M523" s="196">
        <v>46</v>
      </c>
      <c r="N523" s="201">
        <v>81</v>
      </c>
      <c r="O523" s="204">
        <v>113</v>
      </c>
      <c r="P523" s="196">
        <v>50</v>
      </c>
      <c r="Q523" s="197">
        <v>82</v>
      </c>
      <c r="R523" s="198">
        <v>56</v>
      </c>
      <c r="S523" s="199">
        <v>132</v>
      </c>
      <c r="T523" s="196">
        <v>23</v>
      </c>
      <c r="U523" s="200">
        <v>36</v>
      </c>
      <c r="V523" s="198">
        <v>89</v>
      </c>
      <c r="W523" s="205">
        <v>59</v>
      </c>
      <c r="X523" s="196">
        <v>39</v>
      </c>
      <c r="Y523" s="200">
        <v>83</v>
      </c>
      <c r="Z523" s="198">
        <v>115</v>
      </c>
      <c r="AA523" s="196">
        <v>274</v>
      </c>
      <c r="AB523" s="172">
        <f t="shared" si="9072"/>
        <v>653</v>
      </c>
      <c r="AC523" s="173">
        <f t="shared" si="9073"/>
        <v>1425</v>
      </c>
      <c r="BI523" s="146" t="s">
        <v>34</v>
      </c>
      <c r="BJ523" s="129">
        <f>B523/B529</f>
        <v>5.2966101694915254E-4</v>
      </c>
      <c r="BK523" s="130">
        <f t="shared" ref="BK523" si="9537">C523/C529</f>
        <v>2.4433088470137337E-2</v>
      </c>
      <c r="BL523" s="131">
        <f t="shared" ref="BL523" si="9538">D523/D529</f>
        <v>2.0138089758342925E-3</v>
      </c>
      <c r="BM523" s="132">
        <f t="shared" ref="BM523" si="9539">E523/E529</f>
        <v>3.2265949645563431E-2</v>
      </c>
      <c r="BN523" s="129">
        <f t="shared" ref="BN523" si="9540">F523/F529</f>
        <v>5.4838139041217052E-3</v>
      </c>
      <c r="BO523" s="130">
        <f t="shared" ref="BO523" si="9541">G523/G529</f>
        <v>2.9070949379955274E-2</v>
      </c>
      <c r="BP523" s="131">
        <f t="shared" ref="BP523" si="9542">H523/H529</f>
        <v>6.9036934760096655E-3</v>
      </c>
      <c r="BQ523" s="132">
        <f t="shared" ref="BQ523" si="9543">I523/I529</f>
        <v>1.7283662267896766E-2</v>
      </c>
      <c r="BR523" s="129">
        <f t="shared" ref="BR523" si="9544">J523/J529</f>
        <v>3.7273695420660278E-3</v>
      </c>
      <c r="BS523" s="130">
        <f t="shared" ref="BS523" si="9545">K523/K529</f>
        <v>1.4705882352941176E-2</v>
      </c>
      <c r="BT523" s="131">
        <f t="shared" ref="BT523" si="9546">L523/L529</f>
        <v>2.2699235134468296E-2</v>
      </c>
      <c r="BU523" s="129">
        <f t="shared" ref="BU523" si="9547">M523/M529</f>
        <v>1.2004175365344467E-2</v>
      </c>
      <c r="BV523" s="133">
        <f t="shared" ref="BV523" si="9548">N523/N529</f>
        <v>1.0289634146341464E-2</v>
      </c>
      <c r="BW523" s="134">
        <f t="shared" ref="BW523" si="9549">O523/O529</f>
        <v>1.4334644171000888E-2</v>
      </c>
      <c r="BX523" s="129">
        <f t="shared" ref="BX523" si="9550">P523/P529</f>
        <v>1.1507479861910242E-2</v>
      </c>
      <c r="BY523" s="130">
        <f t="shared" ref="BY523" si="9551">Q523/Q529</f>
        <v>1.9371604063312071E-2</v>
      </c>
      <c r="BZ523" s="131">
        <f t="shared" ref="BZ523" si="9552">R523/R529</f>
        <v>1.06829454406715E-2</v>
      </c>
      <c r="CA523" s="132">
        <f t="shared" ref="CA523" si="9553">S523/S529</f>
        <v>2.5611175785797437E-2</v>
      </c>
      <c r="CB523" s="129">
        <f t="shared" ref="CB523" si="9554">T523/T529</f>
        <v>1.862348178137652E-2</v>
      </c>
      <c r="CC523" s="130">
        <f t="shared" ref="CC523" si="9555">U523/U529</f>
        <v>3.4883720930232558E-2</v>
      </c>
      <c r="CD523" s="131">
        <f t="shared" ref="CD523" si="9556">V523/V529</f>
        <v>1.7976166431024034E-2</v>
      </c>
      <c r="CE523" s="132">
        <f t="shared" ref="CE523" si="9557">W523/W529</f>
        <v>1.2481489316691347E-2</v>
      </c>
      <c r="CF523" s="129">
        <f t="shared" ref="CF523" si="9558">X523/X529</f>
        <v>1.0425020048115477E-2</v>
      </c>
      <c r="CG523" s="130">
        <f t="shared" ref="CG523" si="9559">Y523/Y529</f>
        <v>2.9781126659490492E-2</v>
      </c>
      <c r="CH523" s="131">
        <f t="shared" ref="CH523" si="9560">Z523/Z529</f>
        <v>1.6367776828921151E-2</v>
      </c>
      <c r="CI523" s="129">
        <f t="shared" ref="CI523" si="9561">AA523/AA529</f>
        <v>3.1979458450046683E-2</v>
      </c>
      <c r="CJ523" s="135">
        <f t="shared" ref="CJ523" si="9562">AB523/AB529</f>
        <v>1.0230780077396712E-2</v>
      </c>
      <c r="CK523" s="136">
        <f t="shared" ref="CK523" si="9563">AC523/AC529</f>
        <v>2.2376458395490163E-2</v>
      </c>
    </row>
    <row r="524" spans="1:89" x14ac:dyDescent="0.15">
      <c r="A524" s="137" t="s">
        <v>35</v>
      </c>
      <c r="B524" s="206">
        <v>0</v>
      </c>
      <c r="C524" s="190">
        <v>35</v>
      </c>
      <c r="D524" s="191">
        <v>2</v>
      </c>
      <c r="E524" s="192">
        <v>36</v>
      </c>
      <c r="F524" s="189">
        <v>1</v>
      </c>
      <c r="G524" s="193">
        <v>7</v>
      </c>
      <c r="H524" s="191">
        <v>7</v>
      </c>
      <c r="I524" s="192">
        <v>28</v>
      </c>
      <c r="J524" s="189">
        <v>1</v>
      </c>
      <c r="K524" s="190">
        <v>4</v>
      </c>
      <c r="L524" s="191">
        <v>13</v>
      </c>
      <c r="M524" s="189">
        <v>4</v>
      </c>
      <c r="N524" s="194">
        <v>7</v>
      </c>
      <c r="O524" s="207">
        <v>14</v>
      </c>
      <c r="P524" s="189">
        <v>4</v>
      </c>
      <c r="Q524" s="190">
        <v>6</v>
      </c>
      <c r="R524" s="191">
        <v>6</v>
      </c>
      <c r="S524" s="192">
        <v>5</v>
      </c>
      <c r="T524" s="189">
        <v>4</v>
      </c>
      <c r="U524" s="193">
        <v>8</v>
      </c>
      <c r="V524" s="191">
        <v>5</v>
      </c>
      <c r="W524" s="208">
        <v>6</v>
      </c>
      <c r="X524" s="189">
        <v>3</v>
      </c>
      <c r="Y524" s="193">
        <v>14</v>
      </c>
      <c r="Z524" s="191">
        <v>15</v>
      </c>
      <c r="AA524" s="189">
        <v>59</v>
      </c>
      <c r="AB524" s="172">
        <f t="shared" si="9072"/>
        <v>68</v>
      </c>
      <c r="AC524" s="173">
        <f t="shared" si="9073"/>
        <v>226</v>
      </c>
      <c r="BI524" s="137" t="s">
        <v>35</v>
      </c>
      <c r="BJ524" s="129">
        <f>B524/B529</f>
        <v>0</v>
      </c>
      <c r="BK524" s="130">
        <f t="shared" ref="BK524" si="9564">C524/C529</f>
        <v>5.589268604279783E-3</v>
      </c>
      <c r="BL524" s="131">
        <f t="shared" ref="BL524" si="9565">D524/D529</f>
        <v>5.7537399309551208E-4</v>
      </c>
      <c r="BM524" s="132">
        <f t="shared" ref="BM524" si="9566">E524/E529</f>
        <v>8.7998044487900273E-3</v>
      </c>
      <c r="BN524" s="129">
        <f t="shared" ref="BN524" si="9567">F524/F529</f>
        <v>1.7689722271360339E-4</v>
      </c>
      <c r="BO524" s="130">
        <f t="shared" ref="BO524" si="9568">G524/G529</f>
        <v>1.4230534661516568E-3</v>
      </c>
      <c r="BP524" s="131">
        <f t="shared" ref="BP524" si="9569">H524/H529</f>
        <v>8.0543090553446088E-4</v>
      </c>
      <c r="BQ524" s="132">
        <f t="shared" ref="BQ524" si="9570">I524/I529</f>
        <v>3.2698820506831716E-3</v>
      </c>
      <c r="BR524" s="129">
        <f t="shared" ref="BR524" si="9571">J524/J529</f>
        <v>5.3248136315228972E-4</v>
      </c>
      <c r="BS524" s="130">
        <f t="shared" ref="BS524" si="9572">K524/K529</f>
        <v>2.4509803921568627E-3</v>
      </c>
      <c r="BT524" s="131">
        <f t="shared" ref="BT524" si="9573">L524/L529</f>
        <v>3.2075006168270415E-3</v>
      </c>
      <c r="BU524" s="129">
        <f t="shared" ref="BU524" si="9574">M524/M529</f>
        <v>1.0438413361169101E-3</v>
      </c>
      <c r="BV524" s="133">
        <f t="shared" ref="BV524" si="9575">N524/N529</f>
        <v>8.8922764227642272E-4</v>
      </c>
      <c r="BW524" s="134">
        <f t="shared" ref="BW524" si="9576">O524/O529</f>
        <v>1.7759736141063048E-3</v>
      </c>
      <c r="BX524" s="129">
        <f t="shared" ref="BX524" si="9577">P524/P529</f>
        <v>9.2059838895281929E-4</v>
      </c>
      <c r="BY524" s="130">
        <f t="shared" ref="BY524" si="9578">Q524/Q529</f>
        <v>1.4174344436569809E-3</v>
      </c>
      <c r="BZ524" s="131">
        <f t="shared" ref="BZ524" si="9579">R524/R529</f>
        <v>1.1446012972148034E-3</v>
      </c>
      <c r="CA524" s="132">
        <f t="shared" ref="CA524" si="9580">S524/S529</f>
        <v>9.7012029491656967E-4</v>
      </c>
      <c r="CB524" s="129">
        <f t="shared" ref="CB524" si="9581">T524/T529</f>
        <v>3.2388663967611335E-3</v>
      </c>
      <c r="CC524" s="130">
        <f t="shared" ref="CC524" si="9582">U524/U529</f>
        <v>7.7519379844961239E-3</v>
      </c>
      <c r="CD524" s="131">
        <f t="shared" ref="CD524" si="9583">V524/V529</f>
        <v>1.0098969905069683E-3</v>
      </c>
      <c r="CE524" s="132">
        <f t="shared" ref="CE524" si="9584">W524/W529</f>
        <v>1.2693039983075946E-3</v>
      </c>
      <c r="CF524" s="129">
        <f t="shared" ref="CF524" si="9585">X524/X529</f>
        <v>8.0192461908580592E-4</v>
      </c>
      <c r="CG524" s="130">
        <f t="shared" ref="CG524" si="9586">Y524/Y529</f>
        <v>5.0233225690706857E-3</v>
      </c>
      <c r="CH524" s="131">
        <f t="shared" ref="CH524" si="9587">Z524/Z529</f>
        <v>2.134927412467976E-3</v>
      </c>
      <c r="CI524" s="129">
        <f t="shared" ref="CI524" si="9588">AA524/AA529</f>
        <v>6.8860877684407094E-3</v>
      </c>
      <c r="CJ524" s="135">
        <f t="shared" ref="CJ524" si="9589">AB524/AB529</f>
        <v>1.0653798549203316E-3</v>
      </c>
      <c r="CK524" s="136">
        <f t="shared" ref="CK524" si="9590">AC524/AC529</f>
        <v>3.5488277876356326E-3</v>
      </c>
    </row>
    <row r="525" spans="1:89" x14ac:dyDescent="0.15">
      <c r="A525" s="146" t="s">
        <v>36</v>
      </c>
      <c r="B525" s="203">
        <v>0</v>
      </c>
      <c r="C525" s="197">
        <v>5</v>
      </c>
      <c r="D525" s="198">
        <v>0</v>
      </c>
      <c r="E525" s="199">
        <v>1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2"/>
        <v>0</v>
      </c>
      <c r="AC525" s="173">
        <f t="shared" si="9073"/>
        <v>6</v>
      </c>
      <c r="BI525" s="146" t="s">
        <v>36</v>
      </c>
      <c r="BJ525" s="129">
        <f>B525/B529</f>
        <v>0</v>
      </c>
      <c r="BK525" s="130">
        <f t="shared" ref="BK525" si="9591">C525/C529</f>
        <v>7.9846694346854044E-4</v>
      </c>
      <c r="BL525" s="131">
        <f t="shared" ref="BL525" si="9592">D525/D529</f>
        <v>0</v>
      </c>
      <c r="BM525" s="132">
        <f t="shared" ref="BM525" si="9593">E525/E529</f>
        <v>2.4443901246638962E-4</v>
      </c>
      <c r="BN525" s="129">
        <f t="shared" ref="BN525" si="9594">F525/F529</f>
        <v>0</v>
      </c>
      <c r="BO525" s="130">
        <f t="shared" ref="BO525" si="9595">G525/G529</f>
        <v>0</v>
      </c>
      <c r="BP525" s="131">
        <f t="shared" ref="BP525" si="9596">H525/H529</f>
        <v>0</v>
      </c>
      <c r="BQ525" s="132">
        <f t="shared" ref="BQ525" si="9597">I525/I529</f>
        <v>0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9.4216666928379636E-5</v>
      </c>
    </row>
    <row r="526" spans="1:89" x14ac:dyDescent="0.15">
      <c r="A526" s="137" t="s">
        <v>37</v>
      </c>
      <c r="B526" s="59">
        <v>0</v>
      </c>
      <c r="C526" s="60">
        <v>0</v>
      </c>
      <c r="D526" s="139">
        <v>0</v>
      </c>
      <c r="E526" s="140">
        <v>0</v>
      </c>
      <c r="F526" s="138">
        <v>0</v>
      </c>
      <c r="G526" s="141">
        <v>0</v>
      </c>
      <c r="H526" s="139">
        <v>0</v>
      </c>
      <c r="I526" s="140">
        <v>0</v>
      </c>
      <c r="J526" s="138">
        <v>0</v>
      </c>
      <c r="K526" s="141">
        <v>0</v>
      </c>
      <c r="L526" s="139">
        <v>0</v>
      </c>
      <c r="M526" s="138">
        <v>0</v>
      </c>
      <c r="N526" s="142">
        <v>0</v>
      </c>
      <c r="O526" s="143">
        <v>0</v>
      </c>
      <c r="P526" s="138">
        <v>0</v>
      </c>
      <c r="Q526" s="141">
        <v>0</v>
      </c>
      <c r="R526" s="139"/>
      <c r="S526" s="140">
        <v>0</v>
      </c>
      <c r="T526" s="138">
        <v>0</v>
      </c>
      <c r="U526" s="141">
        <v>0</v>
      </c>
      <c r="V526" s="139">
        <v>0</v>
      </c>
      <c r="W526" s="140">
        <v>0</v>
      </c>
      <c r="X526" s="138">
        <v>0</v>
      </c>
      <c r="Y526" s="141">
        <v>0</v>
      </c>
      <c r="Z526" s="144">
        <v>0</v>
      </c>
      <c r="AA526" s="145">
        <v>0</v>
      </c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15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4" thickBot="1" x14ac:dyDescent="0.2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5" thickTop="1" thickBot="1" x14ac:dyDescent="0.2">
      <c r="A529" s="269" t="s">
        <v>13</v>
      </c>
      <c r="B529" s="20">
        <f t="shared" ref="B529:AA529" si="9699">SUM(B506:B528)</f>
        <v>5664</v>
      </c>
      <c r="C529" s="21">
        <f t="shared" si="9699"/>
        <v>6262</v>
      </c>
      <c r="D529" s="20">
        <f t="shared" si="9699"/>
        <v>3476</v>
      </c>
      <c r="E529" s="21">
        <f t="shared" si="9699"/>
        <v>4091</v>
      </c>
      <c r="F529" s="20">
        <f t="shared" si="9699"/>
        <v>5653</v>
      </c>
      <c r="G529" s="21">
        <f t="shared" si="9699"/>
        <v>4919</v>
      </c>
      <c r="H529" s="20">
        <f t="shared" si="9699"/>
        <v>8691</v>
      </c>
      <c r="I529" s="21">
        <f t="shared" si="9699"/>
        <v>8563</v>
      </c>
      <c r="J529" s="20">
        <f t="shared" si="9699"/>
        <v>1878</v>
      </c>
      <c r="K529" s="21">
        <f t="shared" si="9699"/>
        <v>1632</v>
      </c>
      <c r="L529" s="20">
        <f t="shared" si="9699"/>
        <v>4053</v>
      </c>
      <c r="M529" s="21">
        <f t="shared" si="9699"/>
        <v>3832</v>
      </c>
      <c r="N529" s="20">
        <f t="shared" si="9699"/>
        <v>7872</v>
      </c>
      <c r="O529" s="21">
        <f t="shared" si="9699"/>
        <v>7883</v>
      </c>
      <c r="P529" s="20">
        <f t="shared" si="9699"/>
        <v>4345</v>
      </c>
      <c r="Q529" s="21">
        <f t="shared" si="9699"/>
        <v>4233</v>
      </c>
      <c r="R529" s="20">
        <f t="shared" si="9699"/>
        <v>5242</v>
      </c>
      <c r="S529" s="21">
        <f t="shared" si="9699"/>
        <v>5154</v>
      </c>
      <c r="T529" s="20">
        <f t="shared" si="9699"/>
        <v>1235</v>
      </c>
      <c r="U529" s="21">
        <f t="shared" si="9699"/>
        <v>1032</v>
      </c>
      <c r="V529" s="20">
        <f t="shared" si="9699"/>
        <v>4951</v>
      </c>
      <c r="W529" s="21">
        <f t="shared" si="9699"/>
        <v>4727</v>
      </c>
      <c r="X529" s="20">
        <f t="shared" si="9699"/>
        <v>3741</v>
      </c>
      <c r="Y529" s="21">
        <f t="shared" si="9699"/>
        <v>2787</v>
      </c>
      <c r="Z529" s="20">
        <f t="shared" si="9699"/>
        <v>7026</v>
      </c>
      <c r="AA529" s="21">
        <f t="shared" si="9699"/>
        <v>8568</v>
      </c>
      <c r="AB529" s="174">
        <f t="shared" ref="AB529:AC529" si="9700">SUM(AB505:AB528)</f>
        <v>63827</v>
      </c>
      <c r="AC529" s="175">
        <f t="shared" si="9700"/>
        <v>63683</v>
      </c>
      <c r="BI529" s="269" t="s">
        <v>13</v>
      </c>
      <c r="BJ529" s="155">
        <f>SUM(BJ505:BJ528)</f>
        <v>1</v>
      </c>
      <c r="BK529" s="156">
        <f t="shared" ref="BK529:CK529" si="9701">SUM(BK505:BK528)</f>
        <v>1.0000000000000002</v>
      </c>
      <c r="BL529" s="155">
        <f t="shared" si="9701"/>
        <v>0.99999999999999989</v>
      </c>
      <c r="BM529" s="156">
        <f t="shared" si="9701"/>
        <v>1</v>
      </c>
      <c r="BN529" s="155">
        <f t="shared" si="9701"/>
        <v>0.99999999999999989</v>
      </c>
      <c r="BO529" s="156">
        <f t="shared" si="9701"/>
        <v>0.99999999999999989</v>
      </c>
      <c r="BP529" s="155">
        <f t="shared" si="9701"/>
        <v>1</v>
      </c>
      <c r="BQ529" s="156">
        <f t="shared" si="9701"/>
        <v>1</v>
      </c>
      <c r="BR529" s="155">
        <f t="shared" si="9701"/>
        <v>1</v>
      </c>
      <c r="BS529" s="156">
        <f t="shared" si="9701"/>
        <v>0.99999999999999989</v>
      </c>
      <c r="BT529" s="155">
        <f t="shared" si="9701"/>
        <v>1</v>
      </c>
      <c r="BU529" s="156">
        <f t="shared" si="9701"/>
        <v>0.99999999999999989</v>
      </c>
      <c r="BV529" s="155">
        <f t="shared" si="9701"/>
        <v>0.99999999999999989</v>
      </c>
      <c r="BW529" s="156">
        <f t="shared" si="9701"/>
        <v>1</v>
      </c>
      <c r="BX529" s="155">
        <f t="shared" si="9701"/>
        <v>1</v>
      </c>
      <c r="BY529" s="156">
        <f t="shared" si="9701"/>
        <v>0.99999999999999978</v>
      </c>
      <c r="BZ529" s="155">
        <f t="shared" si="9701"/>
        <v>1</v>
      </c>
      <c r="CA529" s="156">
        <f t="shared" si="9701"/>
        <v>1</v>
      </c>
      <c r="CB529" s="155">
        <f t="shared" si="9701"/>
        <v>1</v>
      </c>
      <c r="CC529" s="156">
        <f t="shared" si="9701"/>
        <v>1</v>
      </c>
      <c r="CD529" s="155">
        <f t="shared" si="9701"/>
        <v>1.0000000000000002</v>
      </c>
      <c r="CE529" s="156">
        <f t="shared" si="9701"/>
        <v>1</v>
      </c>
      <c r="CF529" s="155">
        <f t="shared" si="9701"/>
        <v>0.99999999999999989</v>
      </c>
      <c r="CG529" s="156">
        <f t="shared" si="9701"/>
        <v>1</v>
      </c>
      <c r="CH529" s="155">
        <f t="shared" si="9701"/>
        <v>1.0000000000000002</v>
      </c>
      <c r="CI529" s="156">
        <f t="shared" si="9701"/>
        <v>0.99999999999999989</v>
      </c>
      <c r="CJ529" s="155">
        <f t="shared" si="9701"/>
        <v>0.99999999999999978</v>
      </c>
      <c r="CK529" s="156">
        <f t="shared" si="9701"/>
        <v>1</v>
      </c>
    </row>
    <row r="530" spans="1:89" ht="14" thickTop="1" x14ac:dyDescent="0.15">
      <c r="A530" s="187"/>
    </row>
    <row r="532" spans="1:89" x14ac:dyDescent="0.15">
      <c r="A532" s="296">
        <f>+A501+1</f>
        <v>44092</v>
      </c>
      <c r="B532" s="296"/>
      <c r="C532" s="296"/>
      <c r="D532" s="296"/>
      <c r="BI532" s="301">
        <f>+BI470+2</f>
        <v>44092</v>
      </c>
      <c r="BJ532" s="301"/>
      <c r="BK532" s="301"/>
      <c r="BL532" s="301"/>
    </row>
    <row r="533" spans="1:89" ht="14" thickBot="1" x14ac:dyDescent="0.2">
      <c r="AE533" s="272" t="s">
        <v>84</v>
      </c>
    </row>
    <row r="534" spans="1:89" ht="15" thickTop="1" thickBot="1" x14ac:dyDescent="0.2">
      <c r="A534" s="292" t="s">
        <v>0</v>
      </c>
      <c r="B534" s="294" t="s">
        <v>1</v>
      </c>
      <c r="C534" s="295"/>
      <c r="D534" s="294" t="s">
        <v>2</v>
      </c>
      <c r="E534" s="295"/>
      <c r="F534" s="294" t="s">
        <v>3</v>
      </c>
      <c r="G534" s="295"/>
      <c r="H534" s="294" t="s">
        <v>4</v>
      </c>
      <c r="I534" s="295"/>
      <c r="J534" s="294" t="s">
        <v>5</v>
      </c>
      <c r="K534" s="295"/>
      <c r="L534" s="294" t="s">
        <v>6</v>
      </c>
      <c r="M534" s="295"/>
      <c r="N534" s="294" t="s">
        <v>7</v>
      </c>
      <c r="O534" s="295"/>
      <c r="P534" s="294" t="s">
        <v>8</v>
      </c>
      <c r="Q534" s="295"/>
      <c r="R534" s="294" t="s">
        <v>9</v>
      </c>
      <c r="S534" s="295"/>
      <c r="T534" s="294" t="s">
        <v>10</v>
      </c>
      <c r="U534" s="295"/>
      <c r="V534" s="294" t="s">
        <v>11</v>
      </c>
      <c r="W534" s="295"/>
      <c r="X534" s="294" t="s">
        <v>12</v>
      </c>
      <c r="Y534" s="295"/>
      <c r="Z534" s="297" t="s">
        <v>40</v>
      </c>
      <c r="AA534" s="298"/>
      <c r="AB534" s="299" t="s">
        <v>41</v>
      </c>
      <c r="AC534" s="300"/>
      <c r="AE534" s="292" t="s">
        <v>0</v>
      </c>
      <c r="AF534" s="294" t="s">
        <v>1</v>
      </c>
      <c r="AG534" s="295"/>
      <c r="AH534" s="294" t="s">
        <v>2</v>
      </c>
      <c r="AI534" s="295"/>
      <c r="AJ534" s="294" t="s">
        <v>3</v>
      </c>
      <c r="AK534" s="295"/>
      <c r="AL534" s="294" t="s">
        <v>4</v>
      </c>
      <c r="AM534" s="295"/>
      <c r="AN534" s="294" t="s">
        <v>5</v>
      </c>
      <c r="AO534" s="295"/>
      <c r="AP534" s="294" t="s">
        <v>6</v>
      </c>
      <c r="AQ534" s="295"/>
      <c r="AR534" s="294" t="s">
        <v>7</v>
      </c>
      <c r="AS534" s="295"/>
      <c r="AT534" s="294" t="s">
        <v>8</v>
      </c>
      <c r="AU534" s="295"/>
      <c r="AV534" s="294" t="s">
        <v>9</v>
      </c>
      <c r="AW534" s="295"/>
      <c r="AX534" s="294" t="s">
        <v>10</v>
      </c>
      <c r="AY534" s="295"/>
      <c r="AZ534" s="294" t="s">
        <v>11</v>
      </c>
      <c r="BA534" s="295"/>
      <c r="BB534" s="294" t="s">
        <v>12</v>
      </c>
      <c r="BC534" s="295"/>
      <c r="BD534" s="297" t="s">
        <v>40</v>
      </c>
      <c r="BE534" s="298"/>
      <c r="BF534" s="299" t="s">
        <v>41</v>
      </c>
      <c r="BG534" s="300"/>
      <c r="BI534" s="292" t="s">
        <v>0</v>
      </c>
      <c r="BJ534" s="294" t="s">
        <v>1</v>
      </c>
      <c r="BK534" s="295"/>
      <c r="BL534" s="294" t="s">
        <v>2</v>
      </c>
      <c r="BM534" s="295"/>
      <c r="BN534" s="294" t="s">
        <v>3</v>
      </c>
      <c r="BO534" s="295"/>
      <c r="BP534" s="294" t="s">
        <v>4</v>
      </c>
      <c r="BQ534" s="295"/>
      <c r="BR534" s="294" t="s">
        <v>5</v>
      </c>
      <c r="BS534" s="295"/>
      <c r="BT534" s="294" t="s">
        <v>6</v>
      </c>
      <c r="BU534" s="295"/>
      <c r="BV534" s="294" t="s">
        <v>7</v>
      </c>
      <c r="BW534" s="295"/>
      <c r="BX534" s="294" t="s">
        <v>8</v>
      </c>
      <c r="BY534" s="295"/>
      <c r="BZ534" s="294" t="s">
        <v>9</v>
      </c>
      <c r="CA534" s="295"/>
      <c r="CB534" s="294" t="s">
        <v>10</v>
      </c>
      <c r="CC534" s="295"/>
      <c r="CD534" s="294" t="s">
        <v>11</v>
      </c>
      <c r="CE534" s="295"/>
      <c r="CF534" s="294" t="s">
        <v>12</v>
      </c>
      <c r="CG534" s="295"/>
      <c r="CH534" s="297" t="s">
        <v>40</v>
      </c>
      <c r="CI534" s="298"/>
      <c r="CJ534" s="294" t="s">
        <v>41</v>
      </c>
      <c r="CK534" s="295"/>
    </row>
    <row r="535" spans="1:89" ht="15" thickTop="1" thickBot="1" x14ac:dyDescent="0.2">
      <c r="A535" s="293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3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3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4" thickTop="1" x14ac:dyDescent="0.15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572</v>
      </c>
      <c r="AG536" s="186">
        <f t="shared" ref="AG536:AV537" si="9702">SUMIF($A$9:$A$32,$AE536,C$536:C$559)</f>
        <v>359</v>
      </c>
      <c r="AH536" s="127">
        <f t="shared" si="9702"/>
        <v>222</v>
      </c>
      <c r="AI536" s="180">
        <f t="shared" si="9702"/>
        <v>281</v>
      </c>
      <c r="AJ536" s="126">
        <f t="shared" si="9702"/>
        <v>380</v>
      </c>
      <c r="AK536" s="128">
        <f t="shared" si="9702"/>
        <v>293</v>
      </c>
      <c r="AL536" s="127">
        <f t="shared" si="9702"/>
        <v>657</v>
      </c>
      <c r="AM536" s="180">
        <f t="shared" si="9702"/>
        <v>566</v>
      </c>
      <c r="AN536" s="126">
        <f t="shared" si="9702"/>
        <v>114</v>
      </c>
      <c r="AO536" s="128">
        <f t="shared" si="9702"/>
        <v>173</v>
      </c>
      <c r="AP536" s="127">
        <f t="shared" si="9702"/>
        <v>185</v>
      </c>
      <c r="AQ536" s="126">
        <f t="shared" si="9702"/>
        <v>415</v>
      </c>
      <c r="AR536" s="179">
        <f t="shared" si="9702"/>
        <v>577</v>
      </c>
      <c r="AS536" s="181">
        <f t="shared" si="9702"/>
        <v>664</v>
      </c>
      <c r="AT536" s="126">
        <f t="shared" si="9702"/>
        <v>424</v>
      </c>
      <c r="AU536" s="128">
        <f t="shared" si="9702"/>
        <v>278</v>
      </c>
      <c r="AV536" s="127">
        <f t="shared" si="9702"/>
        <v>421</v>
      </c>
      <c r="AW536" s="180">
        <f t="shared" ref="AW536:BE537" si="9703">SUMIF($A$9:$A$32,$AE536,S$536:S$559)</f>
        <v>257</v>
      </c>
      <c r="AX536" s="126">
        <f t="shared" si="9703"/>
        <v>87</v>
      </c>
      <c r="AY536" s="128">
        <f t="shared" si="9703"/>
        <v>162</v>
      </c>
      <c r="AZ536" s="127">
        <f t="shared" si="9703"/>
        <v>220</v>
      </c>
      <c r="BA536" s="180">
        <f t="shared" si="9703"/>
        <v>362</v>
      </c>
      <c r="BB536" s="126">
        <f t="shared" si="9703"/>
        <v>295</v>
      </c>
      <c r="BC536" s="128">
        <f t="shared" si="9703"/>
        <v>326</v>
      </c>
      <c r="BD536" s="184">
        <f t="shared" si="9703"/>
        <v>526</v>
      </c>
      <c r="BE536" s="185">
        <f t="shared" si="9703"/>
        <v>498</v>
      </c>
      <c r="BF536" s="170">
        <f>AF536+AH536+AJ536+AL536+AN536+AP536+AR536+AT536+AV536+AX536+AZ536+BB536+BD536</f>
        <v>4680</v>
      </c>
      <c r="BG536" s="171">
        <f>AG536+AI536+AK536+AM536+AO536+AQ536+AS536+AU536+AW536+AY536+BA536+BC536+BE536</f>
        <v>4634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15">
      <c r="A537" s="137" t="s">
        <v>17</v>
      </c>
      <c r="B537" s="189">
        <v>0</v>
      </c>
      <c r="C537" s="190">
        <v>0</v>
      </c>
      <c r="D537" s="191">
        <v>0</v>
      </c>
      <c r="E537" s="192">
        <v>0</v>
      </c>
      <c r="F537" s="189">
        <v>0</v>
      </c>
      <c r="G537" s="193">
        <v>0</v>
      </c>
      <c r="H537" s="191">
        <v>0</v>
      </c>
      <c r="I537" s="192">
        <v>0</v>
      </c>
      <c r="J537" s="189">
        <v>0</v>
      </c>
      <c r="K537" s="193">
        <v>0</v>
      </c>
      <c r="L537" s="191">
        <v>0</v>
      </c>
      <c r="M537" s="189">
        <v>0</v>
      </c>
      <c r="N537" s="194">
        <v>0</v>
      </c>
      <c r="O537" s="195">
        <v>0</v>
      </c>
      <c r="P537" s="189">
        <v>0</v>
      </c>
      <c r="Q537" s="193">
        <v>0</v>
      </c>
      <c r="R537" s="191">
        <v>0</v>
      </c>
      <c r="S537" s="192">
        <v>0</v>
      </c>
      <c r="T537" s="189">
        <v>0</v>
      </c>
      <c r="U537" s="193">
        <v>0</v>
      </c>
      <c r="V537" s="191">
        <v>0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2">
        <f t="shared" ref="AB537:AB559" si="9731">SUM(B537,D537,F537,H537,J537,L537,N537,P537,R537,T537,V537,X537,Z537)</f>
        <v>0</v>
      </c>
      <c r="AC537" s="173">
        <f t="shared" ref="AC537:AC559" si="9732">SUM(C537,E537,G537,I537,K537,M537,O537,Q537,S537,U537,W537,Y537,AA537)</f>
        <v>0</v>
      </c>
      <c r="AD537" s="232"/>
      <c r="AE537" s="277" t="str">
        <f>$AE$10</f>
        <v>08:00 - 08:59</v>
      </c>
      <c r="AF537" s="126">
        <f>SUMIF($A$9:$A$32,$AE537,B$536:B$559)</f>
        <v>507</v>
      </c>
      <c r="AG537" s="190">
        <f t="shared" si="9702"/>
        <v>409</v>
      </c>
      <c r="AH537" s="191">
        <f t="shared" si="9702"/>
        <v>267</v>
      </c>
      <c r="AI537" s="192">
        <f t="shared" si="9702"/>
        <v>233</v>
      </c>
      <c r="AJ537" s="278">
        <f t="shared" si="9702"/>
        <v>437</v>
      </c>
      <c r="AK537" s="193">
        <f t="shared" si="9702"/>
        <v>272</v>
      </c>
      <c r="AL537" s="191">
        <f t="shared" si="9702"/>
        <v>690</v>
      </c>
      <c r="AM537" s="192">
        <f t="shared" si="9702"/>
        <v>514</v>
      </c>
      <c r="AN537" s="278">
        <f t="shared" si="9702"/>
        <v>102</v>
      </c>
      <c r="AO537" s="193">
        <f t="shared" si="9702"/>
        <v>199</v>
      </c>
      <c r="AP537" s="191">
        <f t="shared" si="9702"/>
        <v>167</v>
      </c>
      <c r="AQ537" s="278">
        <f t="shared" si="9702"/>
        <v>446</v>
      </c>
      <c r="AR537" s="194">
        <f t="shared" si="9702"/>
        <v>500</v>
      </c>
      <c r="AS537" s="195">
        <f t="shared" si="9702"/>
        <v>726</v>
      </c>
      <c r="AT537" s="278">
        <f t="shared" si="9702"/>
        <v>331</v>
      </c>
      <c r="AU537" s="193">
        <f t="shared" si="9702"/>
        <v>270</v>
      </c>
      <c r="AV537" s="191">
        <f t="shared" si="9702"/>
        <v>432</v>
      </c>
      <c r="AW537" s="192">
        <f t="shared" si="9703"/>
        <v>308</v>
      </c>
      <c r="AX537" s="278">
        <f t="shared" si="9703"/>
        <v>63</v>
      </c>
      <c r="AY537" s="193">
        <f t="shared" si="9703"/>
        <v>104</v>
      </c>
      <c r="AZ537" s="191">
        <f t="shared" si="9703"/>
        <v>231</v>
      </c>
      <c r="BA537" s="192">
        <f t="shared" si="9703"/>
        <v>412</v>
      </c>
      <c r="BB537" s="278">
        <f t="shared" si="9703"/>
        <v>232</v>
      </c>
      <c r="BC537" s="193">
        <f t="shared" si="9703"/>
        <v>233</v>
      </c>
      <c r="BD537" s="191">
        <f t="shared" si="9703"/>
        <v>506</v>
      </c>
      <c r="BE537" s="278">
        <f t="shared" si="9703"/>
        <v>464</v>
      </c>
      <c r="BF537" s="172">
        <f>SUM(AF537,AH537,AJ537,AL537,AN537,AP537,AR537,AT537,AV537,AX537,AZ537,BB537,BD537)</f>
        <v>4465</v>
      </c>
      <c r="BG537" s="173">
        <f>SUM(AG537,AI537,AK537,AM537,AO537,AQ537,AS537,AU537,AW537,AY537,BA537,BC537,BE537)</f>
        <v>4590</v>
      </c>
      <c r="BH537" s="232"/>
      <c r="BI537" s="137" t="s">
        <v>17</v>
      </c>
      <c r="BJ537" s="129">
        <f>B537/B560</f>
        <v>0</v>
      </c>
      <c r="BK537" s="130">
        <f t="shared" ref="BK537" si="9733">C537/C560</f>
        <v>0</v>
      </c>
      <c r="BL537" s="131">
        <f t="shared" ref="BL537" si="9734">D537/D560</f>
        <v>0</v>
      </c>
      <c r="BM537" s="132">
        <f t="shared" ref="BM537" si="9735">E537/E560</f>
        <v>0</v>
      </c>
      <c r="BN537" s="129">
        <f t="shared" ref="BN537" si="9736">F537/F560</f>
        <v>0</v>
      </c>
      <c r="BO537" s="130">
        <f t="shared" ref="BO537" si="9737">G537/G560</f>
        <v>0</v>
      </c>
      <c r="BP537" s="131">
        <f t="shared" ref="BP537" si="9738">H537/H560</f>
        <v>0</v>
      </c>
      <c r="BQ537" s="132">
        <f t="shared" ref="BQ537" si="9739">I537/I560</f>
        <v>0</v>
      </c>
      <c r="BR537" s="129">
        <f t="shared" ref="BR537" si="9740">J537/J560</f>
        <v>0</v>
      </c>
      <c r="BS537" s="130">
        <f t="shared" ref="BS537" si="9741">K537/K560</f>
        <v>0</v>
      </c>
      <c r="BT537" s="131">
        <f t="shared" ref="BT537" si="9742">L537/L560</f>
        <v>0</v>
      </c>
      <c r="BU537" s="129">
        <f t="shared" ref="BU537" si="9743">M537/M560</f>
        <v>0</v>
      </c>
      <c r="BV537" s="133">
        <f t="shared" ref="BV537" si="9744">N537/N560</f>
        <v>0</v>
      </c>
      <c r="BW537" s="134">
        <f t="shared" ref="BW537" si="9745">O537/O560</f>
        <v>0</v>
      </c>
      <c r="BX537" s="129">
        <f t="shared" ref="BX537" si="9746">P537/P560</f>
        <v>0</v>
      </c>
      <c r="BY537" s="130">
        <f t="shared" ref="BY537" si="9747">Q537/Q560</f>
        <v>0</v>
      </c>
      <c r="BZ537" s="131">
        <f t="shared" ref="BZ537" si="9748">R537/R560</f>
        <v>0</v>
      </c>
      <c r="CA537" s="132">
        <f t="shared" ref="CA537" si="9749">S537/S560</f>
        <v>0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0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0</v>
      </c>
      <c r="CK537" s="136">
        <f t="shared" ref="CK537" si="9759">AC537/AC560</f>
        <v>0</v>
      </c>
    </row>
    <row r="538" spans="1:89" ht="14" thickBot="1" x14ac:dyDescent="0.2">
      <c r="A538" s="146" t="s">
        <v>18</v>
      </c>
      <c r="B538" s="196">
        <v>330</v>
      </c>
      <c r="C538" s="197">
        <v>0</v>
      </c>
      <c r="D538" s="198">
        <v>202</v>
      </c>
      <c r="E538" s="199">
        <v>1</v>
      </c>
      <c r="F538" s="196">
        <v>348</v>
      </c>
      <c r="G538" s="200">
        <v>14</v>
      </c>
      <c r="H538" s="198">
        <v>319</v>
      </c>
      <c r="I538" s="199">
        <v>61</v>
      </c>
      <c r="J538" s="196">
        <v>22</v>
      </c>
      <c r="K538" s="200">
        <v>14</v>
      </c>
      <c r="L538" s="198">
        <v>36</v>
      </c>
      <c r="M538" s="196">
        <v>58</v>
      </c>
      <c r="N538" s="201">
        <v>127</v>
      </c>
      <c r="O538" s="202">
        <v>85</v>
      </c>
      <c r="P538" s="196">
        <v>73</v>
      </c>
      <c r="Q538" s="200">
        <v>56</v>
      </c>
      <c r="R538" s="198">
        <v>38</v>
      </c>
      <c r="S538" s="199">
        <v>25</v>
      </c>
      <c r="T538" s="196">
        <v>2</v>
      </c>
      <c r="U538" s="200">
        <v>0</v>
      </c>
      <c r="V538" s="198">
        <v>6</v>
      </c>
      <c r="W538" s="199">
        <v>0</v>
      </c>
      <c r="X538" s="196">
        <v>3</v>
      </c>
      <c r="Y538" s="200">
        <v>0</v>
      </c>
      <c r="Z538" s="198">
        <v>0</v>
      </c>
      <c r="AA538" s="196">
        <v>0</v>
      </c>
      <c r="AB538" s="172">
        <f t="shared" si="9731"/>
        <v>1506</v>
      </c>
      <c r="AC538" s="173">
        <f t="shared" si="9732"/>
        <v>314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5.4151624548736461E-2</v>
      </c>
      <c r="BK538" s="130">
        <f t="shared" ref="BK538" si="9760">C538/C560</f>
        <v>0</v>
      </c>
      <c r="BL538" s="131">
        <f t="shared" ref="BL538" si="9761">D538/D560</f>
        <v>6.267452683834937E-2</v>
      </c>
      <c r="BM538" s="132">
        <f t="shared" ref="BM538" si="9762">E538/E560</f>
        <v>2.5490695895997962E-4</v>
      </c>
      <c r="BN538" s="129">
        <f t="shared" ref="BN538" si="9763">F538/F560</f>
        <v>6.2861271676300581E-2</v>
      </c>
      <c r="BO538" s="130">
        <f t="shared" ref="BO538" si="9764">G538/G560</f>
        <v>2.8449502133712661E-3</v>
      </c>
      <c r="BP538" s="131">
        <f t="shared" ref="BP538" si="9765">H538/H560</f>
        <v>3.5279805352798052E-2</v>
      </c>
      <c r="BQ538" s="132">
        <f t="shared" ref="BQ538" si="9766">I538/I560</f>
        <v>7.4435631482611345E-3</v>
      </c>
      <c r="BR538" s="129">
        <f t="shared" ref="BR538" si="9767">J538/J560</f>
        <v>1.1393060590367685E-2</v>
      </c>
      <c r="BS538" s="130">
        <f t="shared" ref="BS538" si="9768">K538/K560</f>
        <v>9.7289784572619879E-3</v>
      </c>
      <c r="BT538" s="131">
        <f t="shared" ref="BT538" si="9769">L538/L560</f>
        <v>8.8386938374662403E-3</v>
      </c>
      <c r="BU538" s="129">
        <f t="shared" ref="BU538" si="9770">M538/M560</f>
        <v>1.5343915343915344E-2</v>
      </c>
      <c r="BV538" s="133">
        <f t="shared" ref="BV538" si="9771">N538/N560</f>
        <v>1.6690760940990933E-2</v>
      </c>
      <c r="BW538" s="134">
        <f t="shared" ref="BW538" si="9772">O538/O560</f>
        <v>1.0956432070121164E-2</v>
      </c>
      <c r="BX538" s="129">
        <f t="shared" ref="BX538" si="9773">P538/P560</f>
        <v>1.6816401750748677E-2</v>
      </c>
      <c r="BY538" s="130">
        <f t="shared" ref="BY538" si="9774">Q538/Q560</f>
        <v>1.4351614556637622E-2</v>
      </c>
      <c r="BZ538" s="131">
        <f t="shared" ref="BZ538" si="9775">R538/R560</f>
        <v>7.4146341463414631E-3</v>
      </c>
      <c r="CA538" s="132">
        <f t="shared" ref="CA538" si="9776">S538/S560</f>
        <v>4.9193231011412826E-3</v>
      </c>
      <c r="CB538" s="129">
        <f t="shared" ref="CB538" si="9777">T538/T560</f>
        <v>1.5360983102918587E-3</v>
      </c>
      <c r="CC538" s="130">
        <f t="shared" ref="CC538" si="9778">U538/U560</f>
        <v>0</v>
      </c>
      <c r="CD538" s="131">
        <f t="shared" ref="CD538" si="9779">V538/V560</f>
        <v>1.2340600575894694E-3</v>
      </c>
      <c r="CE538" s="132">
        <f t="shared" ref="CE538" si="9780">W538/W560</f>
        <v>0</v>
      </c>
      <c r="CF538" s="129">
        <f t="shared" ref="CF538" si="9781">X538/X560</f>
        <v>8.2281952825013713E-4</v>
      </c>
      <c r="CG538" s="130">
        <f t="shared" ref="CG538" si="9782">Y538/Y560</f>
        <v>0</v>
      </c>
      <c r="CH538" s="131">
        <f t="shared" ref="CH538" si="9783">Z538/Z560</f>
        <v>0</v>
      </c>
      <c r="CI538" s="129">
        <f t="shared" ref="CI538" si="9784">AA538/AA560</f>
        <v>0</v>
      </c>
      <c r="CJ538" s="135">
        <f t="shared" ref="CJ538" si="9785">AB538/AB560</f>
        <v>2.3711681073166124E-2</v>
      </c>
      <c r="CK538" s="136">
        <f t="shared" ref="CK538" si="9786">AC538/AC560</f>
        <v>4.9560427419227549E-3</v>
      </c>
    </row>
    <row r="539" spans="1:89" ht="15" thickTop="1" thickBot="1" x14ac:dyDescent="0.2">
      <c r="A539" s="137" t="s">
        <v>19</v>
      </c>
      <c r="B539" s="189">
        <v>523</v>
      </c>
      <c r="C539" s="190">
        <v>0</v>
      </c>
      <c r="D539" s="191">
        <v>211</v>
      </c>
      <c r="E539" s="192">
        <v>50</v>
      </c>
      <c r="F539" s="189">
        <v>481</v>
      </c>
      <c r="G539" s="193">
        <v>93</v>
      </c>
      <c r="H539" s="191">
        <v>531</v>
      </c>
      <c r="I539" s="192">
        <v>246</v>
      </c>
      <c r="J539" s="189">
        <v>66</v>
      </c>
      <c r="K539" s="193">
        <v>105</v>
      </c>
      <c r="L539" s="191">
        <v>189</v>
      </c>
      <c r="M539" s="189">
        <v>258</v>
      </c>
      <c r="N539" s="194">
        <v>517</v>
      </c>
      <c r="O539" s="195">
        <v>518</v>
      </c>
      <c r="P539" s="189">
        <v>339</v>
      </c>
      <c r="Q539" s="193">
        <v>274</v>
      </c>
      <c r="R539" s="191">
        <v>343</v>
      </c>
      <c r="S539" s="192">
        <v>263</v>
      </c>
      <c r="T539" s="189">
        <v>40</v>
      </c>
      <c r="U539" s="193">
        <v>137</v>
      </c>
      <c r="V539" s="191">
        <v>229</v>
      </c>
      <c r="W539" s="192">
        <v>379</v>
      </c>
      <c r="X539" s="189">
        <v>250</v>
      </c>
      <c r="Y539" s="193">
        <v>288</v>
      </c>
      <c r="Z539" s="191">
        <v>563</v>
      </c>
      <c r="AA539" s="189">
        <v>445</v>
      </c>
      <c r="AB539" s="172">
        <f t="shared" si="9731"/>
        <v>4282</v>
      </c>
      <c r="AC539" s="173">
        <f t="shared" si="9732"/>
        <v>3056</v>
      </c>
      <c r="AE539" s="269" t="s">
        <v>13</v>
      </c>
      <c r="AF539" s="20">
        <f t="shared" ref="AF539:BG539" si="9787">SUM(AF536:AF538)</f>
        <v>1079</v>
      </c>
      <c r="AG539" s="21">
        <f t="shared" si="9787"/>
        <v>768</v>
      </c>
      <c r="AH539" s="20">
        <f t="shared" si="9787"/>
        <v>489</v>
      </c>
      <c r="AI539" s="21">
        <f t="shared" si="9787"/>
        <v>514</v>
      </c>
      <c r="AJ539" s="20">
        <f t="shared" si="9787"/>
        <v>817</v>
      </c>
      <c r="AK539" s="21">
        <f t="shared" si="9787"/>
        <v>565</v>
      </c>
      <c r="AL539" s="20">
        <f t="shared" si="9787"/>
        <v>1347</v>
      </c>
      <c r="AM539" s="21">
        <f t="shared" si="9787"/>
        <v>1080</v>
      </c>
      <c r="AN539" s="20">
        <f t="shared" si="9787"/>
        <v>216</v>
      </c>
      <c r="AO539" s="21">
        <f t="shared" si="9787"/>
        <v>372</v>
      </c>
      <c r="AP539" s="20">
        <f t="shared" si="9787"/>
        <v>352</v>
      </c>
      <c r="AQ539" s="21">
        <f t="shared" si="9787"/>
        <v>861</v>
      </c>
      <c r="AR539" s="20">
        <f t="shared" si="9787"/>
        <v>1077</v>
      </c>
      <c r="AS539" s="21">
        <f t="shared" si="9787"/>
        <v>1390</v>
      </c>
      <c r="AT539" s="20">
        <f t="shared" si="9787"/>
        <v>755</v>
      </c>
      <c r="AU539" s="21">
        <f t="shared" si="9787"/>
        <v>548</v>
      </c>
      <c r="AV539" s="20">
        <f t="shared" si="9787"/>
        <v>853</v>
      </c>
      <c r="AW539" s="21">
        <f t="shared" si="9787"/>
        <v>565</v>
      </c>
      <c r="AX539" s="20">
        <f t="shared" si="9787"/>
        <v>150</v>
      </c>
      <c r="AY539" s="21">
        <f t="shared" si="9787"/>
        <v>266</v>
      </c>
      <c r="AZ539" s="20">
        <f t="shared" si="9787"/>
        <v>451</v>
      </c>
      <c r="BA539" s="21">
        <f t="shared" si="9787"/>
        <v>774</v>
      </c>
      <c r="BB539" s="20">
        <f t="shared" si="9787"/>
        <v>527</v>
      </c>
      <c r="BC539" s="21">
        <f t="shared" si="9787"/>
        <v>559</v>
      </c>
      <c r="BD539" s="20">
        <f t="shared" si="9787"/>
        <v>1032</v>
      </c>
      <c r="BE539" s="21">
        <f t="shared" si="9787"/>
        <v>962</v>
      </c>
      <c r="BF539" s="174">
        <f t="shared" si="9787"/>
        <v>9145</v>
      </c>
      <c r="BG539" s="175">
        <f t="shared" si="9787"/>
        <v>9224</v>
      </c>
      <c r="BI539" s="137" t="s">
        <v>19</v>
      </c>
      <c r="BJ539" s="129">
        <f>B539/B560</f>
        <v>8.5822120118148992E-2</v>
      </c>
      <c r="BK539" s="130">
        <f t="shared" ref="BK539" si="9788">C539/C560</f>
        <v>0</v>
      </c>
      <c r="BL539" s="131">
        <f t="shared" ref="BL539" si="9789">D539/D560</f>
        <v>6.5466956251939185E-2</v>
      </c>
      <c r="BM539" s="132">
        <f t="shared" ref="BM539" si="9790">E539/E560</f>
        <v>1.274534794799898E-2</v>
      </c>
      <c r="BN539" s="129">
        <f t="shared" ref="BN539" si="9791">F539/F560</f>
        <v>8.6885838150289024E-2</v>
      </c>
      <c r="BO539" s="130">
        <f t="shared" ref="BO539" si="9792">G539/G560</f>
        <v>1.8898597845966265E-2</v>
      </c>
      <c r="BP539" s="131">
        <f t="shared" ref="BP539" si="9793">H539/H560</f>
        <v>5.8725945587259458E-2</v>
      </c>
      <c r="BQ539" s="132">
        <f t="shared" ref="BQ539" si="9794">I539/I560</f>
        <v>3.0018303843807201E-2</v>
      </c>
      <c r="BR539" s="129">
        <f t="shared" ref="BR539" si="9795">J539/J560</f>
        <v>3.4179181771103052E-2</v>
      </c>
      <c r="BS539" s="130">
        <f t="shared" ref="BS539" si="9796">K539/K560</f>
        <v>7.2967338429464901E-2</v>
      </c>
      <c r="BT539" s="131">
        <f t="shared" ref="BT539" si="9797">L539/L560</f>
        <v>4.6403142646697766E-2</v>
      </c>
      <c r="BU539" s="129">
        <f t="shared" ref="BU539" si="9798">M539/M560</f>
        <v>6.8253968253968247E-2</v>
      </c>
      <c r="BV539" s="133">
        <f t="shared" ref="BV539" si="9799">N539/N560</f>
        <v>6.7945853594427646E-2</v>
      </c>
      <c r="BW539" s="134">
        <f t="shared" ref="BW539" si="9800">O539/O560</f>
        <v>6.6769786027326625E-2</v>
      </c>
      <c r="BX539" s="129">
        <f t="shared" ref="BX539" si="9801">P539/P560</f>
        <v>7.8092605390463032E-2</v>
      </c>
      <c r="BY539" s="130">
        <f t="shared" ref="BY539" si="9802">Q539/Q560</f>
        <v>7.0220399794976934E-2</v>
      </c>
      <c r="BZ539" s="131">
        <f t="shared" ref="BZ539" si="9803">R539/R560</f>
        <v>6.6926829268292687E-2</v>
      </c>
      <c r="CA539" s="132">
        <f t="shared" ref="CA539" si="9804">S539/S560</f>
        <v>5.1751279024006294E-2</v>
      </c>
      <c r="CB539" s="129">
        <f t="shared" ref="CB539" si="9805">T539/T560</f>
        <v>3.0721966205837174E-2</v>
      </c>
      <c r="CC539" s="130">
        <f t="shared" ref="CC539" si="9806">U539/U560</f>
        <v>0.14241164241164242</v>
      </c>
      <c r="CD539" s="131">
        <f t="shared" ref="CD539" si="9807">V539/V560</f>
        <v>4.7099958864664747E-2</v>
      </c>
      <c r="CE539" s="132">
        <f t="shared" ref="CE539" si="9808">W539/W560</f>
        <v>7.9638579533515441E-2</v>
      </c>
      <c r="CF539" s="129">
        <f t="shared" ref="CF539" si="9809">X539/X560</f>
        <v>6.8568294020844758E-2</v>
      </c>
      <c r="CG539" s="130">
        <f t="shared" ref="CG539" si="9810">Y539/Y560</f>
        <v>0.10108810108810108</v>
      </c>
      <c r="CH539" s="131">
        <f t="shared" ref="CH539" si="9811">Z539/Z560</f>
        <v>8.366770694010997E-2</v>
      </c>
      <c r="CI539" s="129">
        <f t="shared" ref="CI539" si="9812">AA539/AA560</f>
        <v>4.916040653999116E-2</v>
      </c>
      <c r="CJ539" s="135">
        <f t="shared" ref="CJ539" si="9813">AB539/AB560</f>
        <v>6.741926849621338E-2</v>
      </c>
      <c r="CK539" s="136">
        <f t="shared" ref="CK539" si="9814">AC539/AC560</f>
        <v>4.8234607067885162E-2</v>
      </c>
    </row>
    <row r="540" spans="1:89" ht="14" thickTop="1" x14ac:dyDescent="0.15">
      <c r="A540" s="146" t="s">
        <v>20</v>
      </c>
      <c r="B540" s="196">
        <v>572</v>
      </c>
      <c r="C540" s="197">
        <v>359</v>
      </c>
      <c r="D540" s="198">
        <v>222</v>
      </c>
      <c r="E540" s="199">
        <v>281</v>
      </c>
      <c r="F540" s="196">
        <v>380</v>
      </c>
      <c r="G540" s="200">
        <v>293</v>
      </c>
      <c r="H540" s="198">
        <v>657</v>
      </c>
      <c r="I540" s="199">
        <v>566</v>
      </c>
      <c r="J540" s="196">
        <v>114</v>
      </c>
      <c r="K540" s="200">
        <v>173</v>
      </c>
      <c r="L540" s="198">
        <v>185</v>
      </c>
      <c r="M540" s="196">
        <v>415</v>
      </c>
      <c r="N540" s="201">
        <v>577</v>
      </c>
      <c r="O540" s="202">
        <v>664</v>
      </c>
      <c r="P540" s="196">
        <v>424</v>
      </c>
      <c r="Q540" s="200">
        <v>278</v>
      </c>
      <c r="R540" s="198">
        <v>421</v>
      </c>
      <c r="S540" s="199">
        <v>257</v>
      </c>
      <c r="T540" s="196">
        <v>87</v>
      </c>
      <c r="U540" s="200">
        <v>162</v>
      </c>
      <c r="V540" s="198">
        <v>220</v>
      </c>
      <c r="W540" s="199">
        <v>362</v>
      </c>
      <c r="X540" s="196">
        <v>295</v>
      </c>
      <c r="Y540" s="200">
        <v>326</v>
      </c>
      <c r="Z540" s="198">
        <v>526</v>
      </c>
      <c r="AA540" s="196">
        <v>498</v>
      </c>
      <c r="AB540" s="172">
        <f t="shared" si="9731"/>
        <v>4680</v>
      </c>
      <c r="AC540" s="173">
        <f t="shared" si="9732"/>
        <v>4634</v>
      </c>
      <c r="BI540" s="146" t="s">
        <v>20</v>
      </c>
      <c r="BJ540" s="129">
        <f>B540/B560</f>
        <v>9.3862815884476536E-2</v>
      </c>
      <c r="BK540" s="130">
        <f t="shared" ref="BK540" si="9815">C540/C560</f>
        <v>5.3303637713437269E-2</v>
      </c>
      <c r="BL540" s="131">
        <f t="shared" ref="BL540" si="9816">D540/D560</f>
        <v>6.8879925535215644E-2</v>
      </c>
      <c r="BM540" s="132">
        <f t="shared" ref="BM540" si="9817">E540/E560</f>
        <v>7.1628855467754271E-2</v>
      </c>
      <c r="BN540" s="129">
        <f t="shared" ref="BN540" si="9818">F540/F560</f>
        <v>6.8641618497109827E-2</v>
      </c>
      <c r="BO540" s="130">
        <f t="shared" ref="BO540" si="9819">G540/G560</f>
        <v>5.9540743751270067E-2</v>
      </c>
      <c r="BP540" s="131">
        <f t="shared" ref="BP540" si="9820">H540/H560</f>
        <v>7.2660915726609154E-2</v>
      </c>
      <c r="BQ540" s="132">
        <f t="shared" ref="BQ540" si="9821">I540/I560</f>
        <v>6.9066503965832832E-2</v>
      </c>
      <c r="BR540" s="129">
        <f t="shared" ref="BR540" si="9822">J540/J560</f>
        <v>5.9036768513723456E-2</v>
      </c>
      <c r="BS540" s="130">
        <f t="shared" ref="BS540" si="9823">K540/K560</f>
        <v>0.1202223766504517</v>
      </c>
      <c r="BT540" s="131">
        <f t="shared" ref="BT540" si="9824">L540/L560</f>
        <v>4.5421065553645959E-2</v>
      </c>
      <c r="BU540" s="129">
        <f t="shared" ref="BU540" si="9825">M540/M560</f>
        <v>0.10978835978835978</v>
      </c>
      <c r="BV540" s="133">
        <f t="shared" ref="BV540" si="9826">N540/N560</f>
        <v>7.5831252464187149E-2</v>
      </c>
      <c r="BW540" s="134">
        <f t="shared" ref="BW540" si="9827">O540/O560</f>
        <v>8.5589069347770039E-2</v>
      </c>
      <c r="BX540" s="129">
        <f t="shared" ref="BX540" si="9828">P540/P560</f>
        <v>9.7673347155033396E-2</v>
      </c>
      <c r="BY540" s="130">
        <f t="shared" ref="BY540" si="9829">Q540/Q560</f>
        <v>7.1245515120451047E-2</v>
      </c>
      <c r="BZ540" s="131">
        <f t="shared" ref="BZ540" si="9830">R540/R560</f>
        <v>8.2146341463414638E-2</v>
      </c>
      <c r="CA540" s="132">
        <f t="shared" ref="CA540" si="9831">S540/S560</f>
        <v>5.0570641479732392E-2</v>
      </c>
      <c r="CB540" s="129">
        <f t="shared" ref="CB540" si="9832">T540/T560</f>
        <v>6.6820276497695855E-2</v>
      </c>
      <c r="CC540" s="130">
        <f t="shared" ref="CC540" si="9833">U540/U560</f>
        <v>0.16839916839916841</v>
      </c>
      <c r="CD540" s="131">
        <f t="shared" ref="CD540" si="9834">V540/V560</f>
        <v>4.5248868778280542E-2</v>
      </c>
      <c r="CE540" s="132">
        <f t="shared" ref="CE540" si="9835">W540/W560</f>
        <v>7.606640050430763E-2</v>
      </c>
      <c r="CF540" s="129">
        <f t="shared" ref="CF540" si="9836">X540/X560</f>
        <v>8.0910586944596824E-2</v>
      </c>
      <c r="CG540" s="130">
        <f t="shared" ref="CG540" si="9837">Y540/Y560</f>
        <v>0.11442611442611443</v>
      </c>
      <c r="CH540" s="131">
        <f t="shared" ref="CH540" si="9838">Z540/Z560</f>
        <v>7.8169118739783022E-2</v>
      </c>
      <c r="CI540" s="129">
        <f t="shared" ref="CI540" si="9839">AA540/AA560</f>
        <v>5.501546619531595E-2</v>
      </c>
      <c r="CJ540" s="135">
        <f t="shared" ref="CJ540" si="9840">AB540/AB560</f>
        <v>7.3685702139719422E-2</v>
      </c>
      <c r="CK540" s="136">
        <f t="shared" ref="CK540" si="9841">AC540/AC560</f>
        <v>7.3141089382388683E-2</v>
      </c>
    </row>
    <row r="541" spans="1:89" ht="14" thickBot="1" x14ac:dyDescent="0.2">
      <c r="A541" s="137" t="s">
        <v>21</v>
      </c>
      <c r="B541" s="189">
        <v>507</v>
      </c>
      <c r="C541" s="190">
        <v>409</v>
      </c>
      <c r="D541" s="191">
        <v>267</v>
      </c>
      <c r="E541" s="192">
        <v>233</v>
      </c>
      <c r="F541" s="189">
        <v>437</v>
      </c>
      <c r="G541" s="193">
        <v>272</v>
      </c>
      <c r="H541" s="191">
        <v>690</v>
      </c>
      <c r="I541" s="192">
        <v>514</v>
      </c>
      <c r="J541" s="189">
        <v>102</v>
      </c>
      <c r="K541" s="193">
        <v>199</v>
      </c>
      <c r="L541" s="191">
        <v>167</v>
      </c>
      <c r="M541" s="189">
        <v>446</v>
      </c>
      <c r="N541" s="194">
        <v>500</v>
      </c>
      <c r="O541" s="195">
        <v>726</v>
      </c>
      <c r="P541" s="189">
        <v>331</v>
      </c>
      <c r="Q541" s="193">
        <v>270</v>
      </c>
      <c r="R541" s="191">
        <v>432</v>
      </c>
      <c r="S541" s="192">
        <v>308</v>
      </c>
      <c r="T541" s="189">
        <v>63</v>
      </c>
      <c r="U541" s="193">
        <v>104</v>
      </c>
      <c r="V541" s="191">
        <v>231</v>
      </c>
      <c r="W541" s="192">
        <v>412</v>
      </c>
      <c r="X541" s="189">
        <v>232</v>
      </c>
      <c r="Y541" s="193">
        <v>233</v>
      </c>
      <c r="Z541" s="191">
        <v>506</v>
      </c>
      <c r="AA541" s="189">
        <v>464</v>
      </c>
      <c r="AB541" s="172">
        <f t="shared" si="9731"/>
        <v>4465</v>
      </c>
      <c r="AC541" s="173">
        <f t="shared" si="9732"/>
        <v>4590</v>
      </c>
      <c r="AE541" s="272" t="s">
        <v>85</v>
      </c>
      <c r="BI541" s="137" t="s">
        <v>21</v>
      </c>
      <c r="BJ541" s="129">
        <f>B541/B560</f>
        <v>8.3196586806695116E-2</v>
      </c>
      <c r="BK541" s="130">
        <f t="shared" ref="BK541" si="9842">C541/C560</f>
        <v>6.0727542687453603E-2</v>
      </c>
      <c r="BL541" s="131">
        <f t="shared" ref="BL541" si="9843">D541/D560</f>
        <v>8.2842072603164757E-2</v>
      </c>
      <c r="BM541" s="132">
        <f t="shared" ref="BM541" si="9844">E541/E560</f>
        <v>5.9393321437675249E-2</v>
      </c>
      <c r="BN541" s="129">
        <f t="shared" ref="BN541" si="9845">F541/F560</f>
        <v>7.8937861271676305E-2</v>
      </c>
      <c r="BO541" s="130">
        <f t="shared" ref="BO541" si="9846">G541/G560</f>
        <v>5.5273318431213171E-2</v>
      </c>
      <c r="BP541" s="131">
        <f t="shared" ref="BP541" si="9847">H541/H560</f>
        <v>7.6310550763105514E-2</v>
      </c>
      <c r="BQ541" s="132">
        <f t="shared" ref="BQ541" si="9848">I541/I560</f>
        <v>6.2721171446003657E-2</v>
      </c>
      <c r="BR541" s="129">
        <f t="shared" ref="BR541" si="9849">J541/J560</f>
        <v>5.2822371828068357E-2</v>
      </c>
      <c r="BS541" s="130">
        <f t="shared" ref="BS541" si="9850">K541/K560</f>
        <v>0.13829047949965254</v>
      </c>
      <c r="BT541" s="131">
        <f t="shared" ref="BT541" si="9851">L541/L560</f>
        <v>4.1001718634912844E-2</v>
      </c>
      <c r="BU541" s="129">
        <f t="shared" ref="BU541" si="9852">M541/M560</f>
        <v>0.11798941798941799</v>
      </c>
      <c r="BV541" s="133">
        <f t="shared" ref="BV541" si="9853">N541/N560</f>
        <v>6.5711657247995797E-2</v>
      </c>
      <c r="BW541" s="134">
        <f t="shared" ref="BW541" si="9854">O541/O560</f>
        <v>9.3580819798917247E-2</v>
      </c>
      <c r="BX541" s="129">
        <f t="shared" ref="BX541" si="9855">P541/P560</f>
        <v>7.6249712047915225E-2</v>
      </c>
      <c r="BY541" s="130">
        <f t="shared" ref="BY541" si="9856">Q541/Q560</f>
        <v>6.9195284469502821E-2</v>
      </c>
      <c r="BZ541" s="131">
        <f t="shared" ref="BZ541" si="9857">R541/R560</f>
        <v>8.4292682926829274E-2</v>
      </c>
      <c r="CA541" s="132">
        <f t="shared" ref="CA541" si="9858">S541/S560</f>
        <v>6.0606060606060608E-2</v>
      </c>
      <c r="CB541" s="129">
        <f t="shared" ref="CB541" si="9859">T541/T560</f>
        <v>4.8387096774193547E-2</v>
      </c>
      <c r="CC541" s="130">
        <f t="shared" ref="CC541" si="9860">U541/U560</f>
        <v>0.10810810810810811</v>
      </c>
      <c r="CD541" s="131">
        <f t="shared" ref="CD541" si="9861">V541/V560</f>
        <v>4.7511312217194568E-2</v>
      </c>
      <c r="CE541" s="132">
        <f t="shared" ref="CE541" si="9862">W541/W560</f>
        <v>8.6572809413742388E-2</v>
      </c>
      <c r="CF541" s="129">
        <f t="shared" ref="CF541" si="9863">X541/X560</f>
        <v>6.3631376851343943E-2</v>
      </c>
      <c r="CG541" s="130">
        <f t="shared" ref="CG541" si="9864">Y541/Y560</f>
        <v>8.1783081783081787E-2</v>
      </c>
      <c r="CH541" s="131">
        <f t="shared" ref="CH541" si="9865">Z541/Z560</f>
        <v>7.5196908901768458E-2</v>
      </c>
      <c r="CI541" s="129">
        <f t="shared" ref="CI541" si="9866">AA541/AA560</f>
        <v>5.1259390190013257E-2</v>
      </c>
      <c r="CJ541" s="135">
        <f t="shared" ref="CJ541" si="9867">AB541/AB560</f>
        <v>7.0300568387574203E-2</v>
      </c>
      <c r="CK541" s="136">
        <f t="shared" ref="CK541" si="9868">AC541/AC560</f>
        <v>7.2446612055495047E-2</v>
      </c>
    </row>
    <row r="542" spans="1:89" ht="15" thickTop="1" thickBot="1" x14ac:dyDescent="0.2">
      <c r="A542" s="146" t="s">
        <v>22</v>
      </c>
      <c r="B542" s="196">
        <v>446</v>
      </c>
      <c r="C542" s="197">
        <v>543</v>
      </c>
      <c r="D542" s="198">
        <v>253</v>
      </c>
      <c r="E542" s="199">
        <v>189</v>
      </c>
      <c r="F542" s="196">
        <v>467</v>
      </c>
      <c r="G542" s="200">
        <v>209</v>
      </c>
      <c r="H542" s="198">
        <v>603</v>
      </c>
      <c r="I542" s="199">
        <v>495</v>
      </c>
      <c r="J542" s="196">
        <v>118</v>
      </c>
      <c r="K542" s="200">
        <v>160</v>
      </c>
      <c r="L542" s="198">
        <v>172</v>
      </c>
      <c r="M542" s="196">
        <v>372</v>
      </c>
      <c r="N542" s="201">
        <v>505</v>
      </c>
      <c r="O542" s="202">
        <v>692</v>
      </c>
      <c r="P542" s="196">
        <v>301</v>
      </c>
      <c r="Q542" s="200">
        <v>206</v>
      </c>
      <c r="R542" s="198">
        <v>502</v>
      </c>
      <c r="S542" s="199">
        <v>266</v>
      </c>
      <c r="T542" s="196">
        <v>59</v>
      </c>
      <c r="U542" s="200">
        <v>72</v>
      </c>
      <c r="V542" s="198">
        <v>236</v>
      </c>
      <c r="W542" s="199">
        <v>399</v>
      </c>
      <c r="X542" s="196">
        <v>244</v>
      </c>
      <c r="Y542" s="200">
        <v>179</v>
      </c>
      <c r="Z542" s="198">
        <v>468</v>
      </c>
      <c r="AA542" s="196">
        <v>451</v>
      </c>
      <c r="AB542" s="172">
        <f t="shared" si="9731"/>
        <v>4374</v>
      </c>
      <c r="AC542" s="173">
        <f t="shared" si="9732"/>
        <v>4233</v>
      </c>
      <c r="AE542" s="292" t="s">
        <v>0</v>
      </c>
      <c r="AF542" s="294" t="s">
        <v>1</v>
      </c>
      <c r="AG542" s="295"/>
      <c r="AH542" s="294" t="s">
        <v>2</v>
      </c>
      <c r="AI542" s="295"/>
      <c r="AJ542" s="294" t="s">
        <v>3</v>
      </c>
      <c r="AK542" s="295"/>
      <c r="AL542" s="294" t="s">
        <v>4</v>
      </c>
      <c r="AM542" s="295"/>
      <c r="AN542" s="294" t="s">
        <v>5</v>
      </c>
      <c r="AO542" s="295"/>
      <c r="AP542" s="294" t="s">
        <v>6</v>
      </c>
      <c r="AQ542" s="295"/>
      <c r="AR542" s="294" t="s">
        <v>7</v>
      </c>
      <c r="AS542" s="295"/>
      <c r="AT542" s="294" t="s">
        <v>8</v>
      </c>
      <c r="AU542" s="295"/>
      <c r="AV542" s="294" t="s">
        <v>9</v>
      </c>
      <c r="AW542" s="295"/>
      <c r="AX542" s="294" t="s">
        <v>10</v>
      </c>
      <c r="AY542" s="295"/>
      <c r="AZ542" s="294" t="s">
        <v>11</v>
      </c>
      <c r="BA542" s="295"/>
      <c r="BB542" s="294" t="s">
        <v>12</v>
      </c>
      <c r="BC542" s="295"/>
      <c r="BD542" s="297" t="s">
        <v>40</v>
      </c>
      <c r="BE542" s="298"/>
      <c r="BF542" s="299" t="s">
        <v>41</v>
      </c>
      <c r="BG542" s="300"/>
      <c r="BI542" s="146" t="s">
        <v>22</v>
      </c>
      <c r="BJ542" s="129">
        <f>B542/B560</f>
        <v>7.3186741056777152E-2</v>
      </c>
      <c r="BK542" s="130">
        <f t="shared" ref="BK542" si="9869">C542/C560</f>
        <v>8.0623608017817372E-2</v>
      </c>
      <c r="BL542" s="131">
        <f t="shared" ref="BL542" si="9870">D542/D560</f>
        <v>7.8498293515358364E-2</v>
      </c>
      <c r="BM542" s="132">
        <f t="shared" ref="BM542" si="9871">E542/E560</f>
        <v>4.8177415243436147E-2</v>
      </c>
      <c r="BN542" s="129">
        <f t="shared" ref="BN542" si="9872">F542/F560</f>
        <v>8.4356936416184969E-2</v>
      </c>
      <c r="BO542" s="130">
        <f t="shared" ref="BO542" si="9873">G542/G560</f>
        <v>4.2471042471042469E-2</v>
      </c>
      <c r="BP542" s="131">
        <f t="shared" ref="BP542" si="9874">H542/H560</f>
        <v>6.6688785666887851E-2</v>
      </c>
      <c r="BQ542" s="132">
        <f t="shared" ref="BQ542" si="9875">I542/I560</f>
        <v>6.0402684563758392E-2</v>
      </c>
      <c r="BR542" s="129">
        <f t="shared" ref="BR542" si="9876">J542/J560</f>
        <v>6.1108234075608496E-2</v>
      </c>
      <c r="BS542" s="130">
        <f t="shared" ref="BS542" si="9877">K542/K560</f>
        <v>0.11118832522585129</v>
      </c>
      <c r="BT542" s="131">
        <f t="shared" ref="BT542" si="9878">L542/L560</f>
        <v>4.2229315001227598E-2</v>
      </c>
      <c r="BU542" s="129">
        <f t="shared" ref="BU542" si="9879">M542/M560</f>
        <v>9.841269841269841E-2</v>
      </c>
      <c r="BV542" s="133">
        <f t="shared" ref="BV542" si="9880">N542/N560</f>
        <v>6.6368773820475749E-2</v>
      </c>
      <c r="BW542" s="134">
        <f t="shared" ref="BW542" si="9881">O542/O560</f>
        <v>8.9198246970868783E-2</v>
      </c>
      <c r="BX542" s="129">
        <f t="shared" ref="BX542" si="9882">P542/P560</f>
        <v>6.933886201336098E-2</v>
      </c>
      <c r="BY542" s="130">
        <f t="shared" ref="BY542" si="9883">Q542/Q560</f>
        <v>5.2793439261916965E-2</v>
      </c>
      <c r="BZ542" s="131">
        <f t="shared" ref="BZ542" si="9884">R542/R560</f>
        <v>9.7951219512195126E-2</v>
      </c>
      <c r="CA542" s="132">
        <f t="shared" ref="CA542" si="9885">S542/S560</f>
        <v>5.2341597796143252E-2</v>
      </c>
      <c r="CB542" s="129">
        <f t="shared" ref="CB542" si="9886">T542/T560</f>
        <v>4.5314900153609831E-2</v>
      </c>
      <c r="CC542" s="130">
        <f t="shared" ref="CC542" si="9887">U542/U560</f>
        <v>7.4844074844074848E-2</v>
      </c>
      <c r="CD542" s="131">
        <f t="shared" ref="CD542" si="9888">V542/V560</f>
        <v>4.8539695598519131E-2</v>
      </c>
      <c r="CE542" s="132">
        <f t="shared" ref="CE542" si="9889">W542/W560</f>
        <v>8.384114309728935E-2</v>
      </c>
      <c r="CF542" s="129">
        <f t="shared" ref="CF542" si="9890">X542/X560</f>
        <v>6.6922654964344491E-2</v>
      </c>
      <c r="CG542" s="130">
        <f t="shared" ref="CG542" si="9891">Y542/Y560</f>
        <v>6.2829062829062823E-2</v>
      </c>
      <c r="CH542" s="131">
        <f t="shared" ref="CH542" si="9892">Z542/Z560</f>
        <v>6.9549710209540788E-2</v>
      </c>
      <c r="CI542" s="129">
        <f t="shared" ref="CI542" si="9893">AA542/AA560</f>
        <v>4.9823243482103402E-2</v>
      </c>
      <c r="CJ542" s="135">
        <f t="shared" ref="CJ542" si="9894">AB542/AB560</f>
        <v>6.8867790845968543E-2</v>
      </c>
      <c r="CK542" s="136">
        <f t="shared" ref="CK542" si="9895">AC542/AC560</f>
        <v>6.6811875562289888E-2</v>
      </c>
    </row>
    <row r="543" spans="1:89" ht="15" thickTop="1" thickBot="1" x14ac:dyDescent="0.2">
      <c r="A543" s="137" t="s">
        <v>23</v>
      </c>
      <c r="B543" s="189">
        <v>380</v>
      </c>
      <c r="C543" s="190">
        <v>449</v>
      </c>
      <c r="D543" s="191">
        <v>206</v>
      </c>
      <c r="E543" s="192">
        <v>218</v>
      </c>
      <c r="F543" s="189">
        <v>334</v>
      </c>
      <c r="G543" s="193">
        <v>186</v>
      </c>
      <c r="H543" s="191">
        <v>471</v>
      </c>
      <c r="I543" s="192">
        <v>492</v>
      </c>
      <c r="J543" s="189">
        <v>99</v>
      </c>
      <c r="K543" s="193">
        <v>133</v>
      </c>
      <c r="L543" s="191">
        <v>177</v>
      </c>
      <c r="M543" s="189">
        <v>324</v>
      </c>
      <c r="N543" s="194">
        <v>450</v>
      </c>
      <c r="O543" s="195">
        <v>608</v>
      </c>
      <c r="P543" s="189">
        <v>273</v>
      </c>
      <c r="Q543" s="193">
        <v>193</v>
      </c>
      <c r="R543" s="191">
        <v>431</v>
      </c>
      <c r="S543" s="192">
        <v>293</v>
      </c>
      <c r="T543" s="189">
        <v>88</v>
      </c>
      <c r="U543" s="193">
        <v>64</v>
      </c>
      <c r="V543" s="191">
        <v>267</v>
      </c>
      <c r="W543" s="192">
        <v>390</v>
      </c>
      <c r="X543" s="189">
        <v>240</v>
      </c>
      <c r="Y543" s="193">
        <v>155</v>
      </c>
      <c r="Z543" s="191">
        <v>447</v>
      </c>
      <c r="AA543" s="189">
        <v>551</v>
      </c>
      <c r="AB543" s="172">
        <f t="shared" si="9731"/>
        <v>3863</v>
      </c>
      <c r="AC543" s="173">
        <f t="shared" si="9732"/>
        <v>4056</v>
      </c>
      <c r="AE543" s="293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6.2356416147029865E-2</v>
      </c>
      <c r="BK543" s="130">
        <f t="shared" ref="BK543" si="9896">C543/C560</f>
        <v>6.6666666666666666E-2</v>
      </c>
      <c r="BL543" s="131">
        <f t="shared" ref="BL543" si="9897">D543/D560</f>
        <v>6.391560657772262E-2</v>
      </c>
      <c r="BM543" s="132">
        <f t="shared" ref="BM543" si="9898">E543/E560</f>
        <v>5.5569717053275555E-2</v>
      </c>
      <c r="BN543" s="129">
        <f t="shared" ref="BN543" si="9899">F543/F560</f>
        <v>6.0332369942196533E-2</v>
      </c>
      <c r="BO543" s="130">
        <f t="shared" ref="BO543" si="9900">G543/G560</f>
        <v>3.7797195691932531E-2</v>
      </c>
      <c r="BP543" s="131">
        <f t="shared" ref="BP543" si="9901">H543/H560</f>
        <v>5.2090245520902453E-2</v>
      </c>
      <c r="BQ543" s="132">
        <f t="shared" ref="BQ543" si="9902">I543/I560</f>
        <v>6.0036607687614402E-2</v>
      </c>
      <c r="BR543" s="129">
        <f t="shared" ref="BR543" si="9903">J543/J560</f>
        <v>5.1268772656654582E-2</v>
      </c>
      <c r="BS543" s="130">
        <f t="shared" ref="BS543" si="9904">K543/K560</f>
        <v>9.2425295343988884E-2</v>
      </c>
      <c r="BT543" s="131">
        <f t="shared" ref="BT543" si="9905">L543/L560</f>
        <v>4.3456911367542352E-2</v>
      </c>
      <c r="BU543" s="129">
        <f t="shared" ref="BU543" si="9906">M543/M560</f>
        <v>8.5714285714285715E-2</v>
      </c>
      <c r="BV543" s="133">
        <f t="shared" ref="BV543" si="9907">N543/N560</f>
        <v>5.9140491523196212E-2</v>
      </c>
      <c r="BW543" s="134">
        <f t="shared" ref="BW543" si="9908">O543/O560</f>
        <v>7.8370714101572564E-2</v>
      </c>
      <c r="BX543" s="129">
        <f t="shared" ref="BX543" si="9909">P543/P560</f>
        <v>6.2888735314443681E-2</v>
      </c>
      <c r="BY543" s="130">
        <f t="shared" ref="BY543" si="9910">Q543/Q560</f>
        <v>4.9461814454126091E-2</v>
      </c>
      <c r="BZ543" s="131">
        <f t="shared" ref="BZ543" si="9911">R543/R560</f>
        <v>8.4097560975609761E-2</v>
      </c>
      <c r="CA543" s="132">
        <f t="shared" ref="CA543" si="9912">S543/S560</f>
        <v>5.7654466745375839E-2</v>
      </c>
      <c r="CB543" s="129">
        <f t="shared" ref="CB543" si="9913">T543/T560</f>
        <v>6.7588325652841785E-2</v>
      </c>
      <c r="CC543" s="130">
        <f t="shared" ref="CC543" si="9914">U543/U560</f>
        <v>6.6528066528066532E-2</v>
      </c>
      <c r="CD543" s="131">
        <f t="shared" ref="CD543" si="9915">V543/V560</f>
        <v>5.4915672562731388E-2</v>
      </c>
      <c r="CE543" s="132">
        <f t="shared" ref="CE543" si="9916">W543/W560</f>
        <v>8.1949989493591086E-2</v>
      </c>
      <c r="CF543" s="129">
        <f t="shared" ref="CF543" si="9917">X543/X560</f>
        <v>6.5825562260010975E-2</v>
      </c>
      <c r="CG543" s="130">
        <f t="shared" ref="CG543" si="9918">Y543/Y560</f>
        <v>5.4405054405054408E-2</v>
      </c>
      <c r="CH543" s="131">
        <f t="shared" ref="CH543" si="9919">Z543/Z560</f>
        <v>6.6428889879625502E-2</v>
      </c>
      <c r="CI543" s="129">
        <f t="shared" ref="CI543" si="9920">AA543/AA560</f>
        <v>6.087052585064074E-2</v>
      </c>
      <c r="CJ543" s="135">
        <f t="shared" ref="CJ543" si="9921">AB543/AB560</f>
        <v>6.0822193881567552E-2</v>
      </c>
      <c r="CK543" s="136">
        <f t="shared" ref="CK543" si="9922">AC543/AC560</f>
        <v>6.4018182679104127E-2</v>
      </c>
    </row>
    <row r="544" spans="1:89" ht="14" thickTop="1" x14ac:dyDescent="0.15">
      <c r="A544" s="146" t="s">
        <v>24</v>
      </c>
      <c r="B544" s="203">
        <v>361</v>
      </c>
      <c r="C544" s="197">
        <v>363</v>
      </c>
      <c r="D544" s="198">
        <v>245</v>
      </c>
      <c r="E544" s="199">
        <v>212</v>
      </c>
      <c r="F544" s="196">
        <v>402</v>
      </c>
      <c r="G544" s="200">
        <v>213</v>
      </c>
      <c r="H544" s="198">
        <v>506</v>
      </c>
      <c r="I544" s="199">
        <v>517</v>
      </c>
      <c r="J544" s="196">
        <v>134</v>
      </c>
      <c r="K544" s="200">
        <v>111</v>
      </c>
      <c r="L544" s="198">
        <v>178</v>
      </c>
      <c r="M544" s="196">
        <v>320</v>
      </c>
      <c r="N544" s="201">
        <v>412</v>
      </c>
      <c r="O544" s="204">
        <v>557</v>
      </c>
      <c r="P544" s="196">
        <v>256</v>
      </c>
      <c r="Q544" s="200">
        <v>218</v>
      </c>
      <c r="R544" s="198">
        <v>363</v>
      </c>
      <c r="S544" s="199">
        <v>300</v>
      </c>
      <c r="T544" s="196">
        <v>83</v>
      </c>
      <c r="U544" s="200">
        <v>91</v>
      </c>
      <c r="V544" s="198">
        <v>267</v>
      </c>
      <c r="W544" s="205">
        <v>378</v>
      </c>
      <c r="X544" s="196">
        <v>170</v>
      </c>
      <c r="Y544" s="200">
        <v>146</v>
      </c>
      <c r="Z544" s="198">
        <v>431</v>
      </c>
      <c r="AA544" s="196">
        <v>580</v>
      </c>
      <c r="AB544" s="172">
        <f t="shared" si="9731"/>
        <v>3808</v>
      </c>
      <c r="AC544" s="173">
        <f t="shared" si="9732"/>
        <v>4006</v>
      </c>
      <c r="AE544" s="275" t="str">
        <f>$AE$17</f>
        <v>17:00 - 17:59</v>
      </c>
      <c r="AF544" s="126">
        <f t="shared" ref="AF544:AU545" si="9923">SUMIF($A$9:$A$32,$AE544,B$536:B$559)</f>
        <v>451</v>
      </c>
      <c r="AG544" s="186">
        <f t="shared" si="9923"/>
        <v>560</v>
      </c>
      <c r="AH544" s="127">
        <f t="shared" si="9923"/>
        <v>247</v>
      </c>
      <c r="AI544" s="180">
        <f t="shared" si="9923"/>
        <v>253</v>
      </c>
      <c r="AJ544" s="126">
        <f t="shared" si="9923"/>
        <v>396</v>
      </c>
      <c r="AK544" s="128">
        <f t="shared" si="9923"/>
        <v>412</v>
      </c>
      <c r="AL544" s="127">
        <f t="shared" si="9923"/>
        <v>699</v>
      </c>
      <c r="AM544" s="180">
        <f t="shared" si="9923"/>
        <v>547</v>
      </c>
      <c r="AN544" s="126">
        <f t="shared" si="9923"/>
        <v>182</v>
      </c>
      <c r="AO544" s="128">
        <f t="shared" si="9923"/>
        <v>48</v>
      </c>
      <c r="AP544" s="127">
        <f t="shared" si="9923"/>
        <v>355</v>
      </c>
      <c r="AQ544" s="126">
        <f t="shared" si="9923"/>
        <v>146</v>
      </c>
      <c r="AR544" s="179">
        <f t="shared" si="9923"/>
        <v>461</v>
      </c>
      <c r="AS544" s="181">
        <f t="shared" si="9923"/>
        <v>440</v>
      </c>
      <c r="AT544" s="126">
        <f t="shared" si="9923"/>
        <v>298</v>
      </c>
      <c r="AU544" s="128">
        <f t="shared" si="9923"/>
        <v>272</v>
      </c>
      <c r="AV544" s="127">
        <f t="shared" ref="AP544:BE545" si="9924">SUMIF($A$9:$A$32,$AE544,R$536:R$559)</f>
        <v>277</v>
      </c>
      <c r="AW544" s="180">
        <f t="shared" si="9924"/>
        <v>410</v>
      </c>
      <c r="AX544" s="126">
        <f t="shared" si="9924"/>
        <v>150</v>
      </c>
      <c r="AY544" s="128">
        <f t="shared" si="9924"/>
        <v>21</v>
      </c>
      <c r="AZ544" s="127">
        <f t="shared" si="9924"/>
        <v>387</v>
      </c>
      <c r="BA544" s="180">
        <f t="shared" si="9924"/>
        <v>255</v>
      </c>
      <c r="BB544" s="126">
        <f t="shared" si="9924"/>
        <v>249</v>
      </c>
      <c r="BC544" s="128">
        <f t="shared" si="9924"/>
        <v>166</v>
      </c>
      <c r="BD544" s="184">
        <f t="shared" si="9924"/>
        <v>462</v>
      </c>
      <c r="BE544" s="185">
        <f t="shared" si="9924"/>
        <v>645</v>
      </c>
      <c r="BF544" s="170">
        <f>AF544+AH544+AJ544+AL544+AN544+AP544+AR544+AT544+AV544+AX544+AZ544+BB544+BD544</f>
        <v>4614</v>
      </c>
      <c r="BG544" s="171">
        <f>AG544+AI544+AK544+AM544+AO544+AQ544+AS544+AU544+AW544+AY544+BA544+BC544+BE544</f>
        <v>4175</v>
      </c>
      <c r="BI544" s="146" t="s">
        <v>24</v>
      </c>
      <c r="BJ544" s="129">
        <f>B544/B560</f>
        <v>5.9238595339678374E-2</v>
      </c>
      <c r="BK544" s="130">
        <f t="shared" ref="BK544" si="9925">C544/C560</f>
        <v>5.3897550111358578E-2</v>
      </c>
      <c r="BL544" s="131">
        <f t="shared" ref="BL544" si="9926">D544/D560</f>
        <v>7.6016134036611852E-2</v>
      </c>
      <c r="BM544" s="132">
        <f t="shared" ref="BM544" si="9927">E544/E560</f>
        <v>5.4040275299515675E-2</v>
      </c>
      <c r="BN544" s="129">
        <f t="shared" ref="BN544" si="9928">F544/F560</f>
        <v>7.261560693641618E-2</v>
      </c>
      <c r="BO544" s="130">
        <f t="shared" ref="BO544" si="9929">G544/G560</f>
        <v>4.3283885389148548E-2</v>
      </c>
      <c r="BP544" s="131">
        <f t="shared" ref="BP544" si="9930">H544/H560</f>
        <v>5.5961070559610707E-2</v>
      </c>
      <c r="BQ544" s="132">
        <f t="shared" ref="BQ544" si="9931">I544/I560</f>
        <v>6.3087248322147654E-2</v>
      </c>
      <c r="BR544" s="129">
        <f t="shared" ref="BR544" si="9932">J544/J560</f>
        <v>6.9394096323148621E-2</v>
      </c>
      <c r="BS544" s="130">
        <f t="shared" ref="BS544" si="9933">K544/K560</f>
        <v>7.7136900625434324E-2</v>
      </c>
      <c r="BT544" s="131">
        <f t="shared" ref="BT544" si="9934">L544/L560</f>
        <v>4.3702430640805305E-2</v>
      </c>
      <c r="BU544" s="129">
        <f t="shared" ref="BU544" si="9935">M544/M560</f>
        <v>8.4656084656084651E-2</v>
      </c>
      <c r="BV544" s="133">
        <f t="shared" ref="BV544" si="9936">N544/N560</f>
        <v>5.4146405572348531E-2</v>
      </c>
      <c r="BW544" s="134">
        <f t="shared" ref="BW544" si="9937">O544/O560</f>
        <v>7.1796854859499867E-2</v>
      </c>
      <c r="BX544" s="129">
        <f t="shared" ref="BX544" si="9938">P544/P560</f>
        <v>5.8972586961529599E-2</v>
      </c>
      <c r="BY544" s="130">
        <f t="shared" ref="BY544" si="9939">Q544/Q560</f>
        <v>5.5868785238339311E-2</v>
      </c>
      <c r="BZ544" s="131">
        <f t="shared" ref="BZ544" si="9940">R544/R560</f>
        <v>7.082926829268292E-2</v>
      </c>
      <c r="CA544" s="132">
        <f t="shared" ref="CA544" si="9941">S544/S560</f>
        <v>5.9031877213695398E-2</v>
      </c>
      <c r="CB544" s="129">
        <f t="shared" ref="CB544" si="9942">T544/T560</f>
        <v>6.3748079877112132E-2</v>
      </c>
      <c r="CC544" s="130">
        <f t="shared" ref="CC544" si="9943">U544/U560</f>
        <v>9.45945945945946E-2</v>
      </c>
      <c r="CD544" s="131">
        <f t="shared" ref="CD544" si="9944">V544/V560</f>
        <v>5.4915672562731388E-2</v>
      </c>
      <c r="CE544" s="132">
        <f t="shared" ref="CE544" si="9945">W544/W560</f>
        <v>7.9428451355326751E-2</v>
      </c>
      <c r="CF544" s="129">
        <f t="shared" ref="CF544" si="9946">X544/X560</f>
        <v>4.6626439934174438E-2</v>
      </c>
      <c r="CG544" s="130">
        <f t="shared" ref="CG544" si="9947">Y544/Y560</f>
        <v>5.1246051246051243E-2</v>
      </c>
      <c r="CH544" s="131">
        <f t="shared" ref="CH544" si="9948">Z544/Z560</f>
        <v>6.4051122009213854E-2</v>
      </c>
      <c r="CI544" s="129">
        <f t="shared" ref="CI544" si="9949">AA544/AA560</f>
        <v>6.4074237737516568E-2</v>
      </c>
      <c r="CJ544" s="135">
        <f t="shared" ref="CJ544" si="9950">AB544/AB560</f>
        <v>5.9956229433344353E-2</v>
      </c>
      <c r="CK544" s="136">
        <f t="shared" ref="CK544" si="9951">AC544/AC560</f>
        <v>6.3229003898543176E-2</v>
      </c>
    </row>
    <row r="545" spans="1:89" x14ac:dyDescent="0.15">
      <c r="A545" s="137" t="s">
        <v>25</v>
      </c>
      <c r="B545" s="206">
        <v>268</v>
      </c>
      <c r="C545" s="190">
        <v>282</v>
      </c>
      <c r="D545" s="191">
        <v>212</v>
      </c>
      <c r="E545" s="192">
        <v>225</v>
      </c>
      <c r="F545" s="189">
        <v>316</v>
      </c>
      <c r="G545" s="193">
        <v>185</v>
      </c>
      <c r="H545" s="191">
        <v>517</v>
      </c>
      <c r="I545" s="192">
        <v>491</v>
      </c>
      <c r="J545" s="189">
        <v>136</v>
      </c>
      <c r="K545" s="190">
        <v>106</v>
      </c>
      <c r="L545" s="191">
        <v>213</v>
      </c>
      <c r="M545" s="189">
        <v>277</v>
      </c>
      <c r="N545" s="194">
        <v>401</v>
      </c>
      <c r="O545" s="207">
        <v>397</v>
      </c>
      <c r="P545" s="189">
        <v>217</v>
      </c>
      <c r="Q545" s="190">
        <v>217</v>
      </c>
      <c r="R545" s="191">
        <v>335</v>
      </c>
      <c r="S545" s="192">
        <v>317</v>
      </c>
      <c r="T545" s="198">
        <v>50</v>
      </c>
      <c r="U545" s="189">
        <v>57</v>
      </c>
      <c r="V545" s="191">
        <v>295</v>
      </c>
      <c r="W545" s="208">
        <v>292</v>
      </c>
      <c r="X545" s="189">
        <v>248</v>
      </c>
      <c r="Y545" s="193">
        <v>150</v>
      </c>
      <c r="Z545" s="191">
        <v>441</v>
      </c>
      <c r="AA545" s="189">
        <v>650</v>
      </c>
      <c r="AB545" s="172">
        <f t="shared" si="9731"/>
        <v>3649</v>
      </c>
      <c r="AC545" s="173">
        <f t="shared" si="9732"/>
        <v>3646</v>
      </c>
      <c r="AE545" s="277" t="str">
        <f>$AE$18</f>
        <v>18:00 - 18:59</v>
      </c>
      <c r="AF545" s="126">
        <f t="shared" si="9923"/>
        <v>431</v>
      </c>
      <c r="AG545" s="190">
        <f t="shared" si="9923"/>
        <v>452</v>
      </c>
      <c r="AH545" s="191">
        <f t="shared" si="9923"/>
        <v>210</v>
      </c>
      <c r="AI545" s="192">
        <f t="shared" si="9923"/>
        <v>249</v>
      </c>
      <c r="AJ545" s="278">
        <f t="shared" si="9923"/>
        <v>261</v>
      </c>
      <c r="AK545" s="193">
        <f t="shared" si="9923"/>
        <v>514</v>
      </c>
      <c r="AL545" s="191">
        <f t="shared" si="9923"/>
        <v>651</v>
      </c>
      <c r="AM545" s="192">
        <f t="shared" si="9923"/>
        <v>633</v>
      </c>
      <c r="AN545" s="278">
        <f t="shared" si="9923"/>
        <v>187</v>
      </c>
      <c r="AO545" s="193">
        <f t="shared" si="9923"/>
        <v>30</v>
      </c>
      <c r="AP545" s="191">
        <f t="shared" si="9924"/>
        <v>386</v>
      </c>
      <c r="AQ545" s="278">
        <f t="shared" si="9924"/>
        <v>128</v>
      </c>
      <c r="AR545" s="194">
        <f t="shared" si="9924"/>
        <v>522</v>
      </c>
      <c r="AS545" s="195">
        <f t="shared" si="9924"/>
        <v>463</v>
      </c>
      <c r="AT545" s="278">
        <f t="shared" si="9924"/>
        <v>275</v>
      </c>
      <c r="AU545" s="193">
        <f t="shared" si="9924"/>
        <v>303</v>
      </c>
      <c r="AV545" s="191">
        <f t="shared" si="9924"/>
        <v>291</v>
      </c>
      <c r="AW545" s="192">
        <f t="shared" si="9924"/>
        <v>356</v>
      </c>
      <c r="AX545" s="278">
        <f t="shared" si="9924"/>
        <v>139</v>
      </c>
      <c r="AY545" s="193">
        <f t="shared" si="9924"/>
        <v>15</v>
      </c>
      <c r="AZ545" s="191">
        <f t="shared" si="9924"/>
        <v>390</v>
      </c>
      <c r="BA545" s="192">
        <f t="shared" si="9924"/>
        <v>231</v>
      </c>
      <c r="BB545" s="278">
        <f t="shared" si="9924"/>
        <v>286</v>
      </c>
      <c r="BC545" s="193">
        <f t="shared" si="9924"/>
        <v>202</v>
      </c>
      <c r="BD545" s="191">
        <f t="shared" si="9924"/>
        <v>351</v>
      </c>
      <c r="BE545" s="278">
        <f t="shared" si="9924"/>
        <v>729</v>
      </c>
      <c r="BF545" s="172">
        <f>SUM(AF545,AH545,AJ545,AL545,AN545,AP545,AR545,AT545,AV545,AX545,AZ545,BB545,BD545)</f>
        <v>4380</v>
      </c>
      <c r="BG545" s="173">
        <f>SUM(AG545,AI545,AK545,AM545,AO545,AQ545,AS545,AU545,AW545,AY545,BA545,BC545,BE545)</f>
        <v>4305</v>
      </c>
      <c r="BI545" s="137" t="s">
        <v>25</v>
      </c>
      <c r="BJ545" s="129">
        <f>B545/B560</f>
        <v>4.3977682966852644E-2</v>
      </c>
      <c r="BK545" s="130">
        <f t="shared" ref="BK545" si="9952">C545/C560</f>
        <v>4.1870824053452119E-2</v>
      </c>
      <c r="BL545" s="131">
        <f t="shared" ref="BL545" si="9953">D545/D560</f>
        <v>6.57772261867825E-2</v>
      </c>
      <c r="BM545" s="132">
        <f t="shared" ref="BM545" si="9954">E545/E560</f>
        <v>5.7354065765995409E-2</v>
      </c>
      <c r="BN545" s="129">
        <f t="shared" ref="BN545" si="9955">F545/F560</f>
        <v>5.7080924855491329E-2</v>
      </c>
      <c r="BO545" s="130">
        <f t="shared" ref="BO545" si="9956">G545/G560</f>
        <v>3.7593984962406013E-2</v>
      </c>
      <c r="BP545" s="131">
        <f t="shared" ref="BP545" si="9957">H545/H560</f>
        <v>5.7177615571776155E-2</v>
      </c>
      <c r="BQ545" s="132">
        <f t="shared" ref="BQ545" si="9958">I545/I560</f>
        <v>5.9914582062233067E-2</v>
      </c>
      <c r="BR545" s="129">
        <f t="shared" ref="BR545" si="9959">J545/J560</f>
        <v>7.0429829104091138E-2</v>
      </c>
      <c r="BS545" s="130">
        <f t="shared" ref="BS545" si="9960">K545/K560</f>
        <v>7.3662265462126481E-2</v>
      </c>
      <c r="BT545" s="131">
        <f t="shared" ref="BT545" si="9961">L545/L560</f>
        <v>5.2295605205008595E-2</v>
      </c>
      <c r="BU545" s="129">
        <f t="shared" ref="BU545" si="9962">M545/M560</f>
        <v>7.3280423280423279E-2</v>
      </c>
      <c r="BV545" s="133">
        <f t="shared" ref="BV545" si="9963">N545/N560</f>
        <v>5.2700749112892624E-2</v>
      </c>
      <c r="BW545" s="134">
        <f t="shared" ref="BW545" si="9964">O545/O560</f>
        <v>5.1172982727507088E-2</v>
      </c>
      <c r="BX545" s="129">
        <f t="shared" ref="BX545" si="9965">P545/P560</f>
        <v>4.9988481916609075E-2</v>
      </c>
      <c r="BY545" s="130">
        <f t="shared" ref="BY545" si="9966">Q545/Q560</f>
        <v>5.5612506406970783E-2</v>
      </c>
      <c r="BZ545" s="131">
        <f t="shared" ref="BZ545" si="9967">R545/R560</f>
        <v>6.5365853658536588E-2</v>
      </c>
      <c r="CA545" s="132">
        <f t="shared" ref="CA545" si="9968">S545/S560</f>
        <v>6.2377016922471468E-2</v>
      </c>
      <c r="CB545" s="129">
        <f t="shared" ref="CB545" si="9969">T545/T560</f>
        <v>3.840245775729647E-2</v>
      </c>
      <c r="CC545" s="130">
        <f t="shared" ref="CC545" si="9970">U545/U560</f>
        <v>5.9251559251559255E-2</v>
      </c>
      <c r="CD545" s="131">
        <f t="shared" ref="CD545" si="9971">V545/V560</f>
        <v>6.067461949814891E-2</v>
      </c>
      <c r="CE545" s="132">
        <f t="shared" ref="CE545" si="9972">W545/W560</f>
        <v>6.1357428031098969E-2</v>
      </c>
      <c r="CF545" s="129">
        <f t="shared" ref="CF545" si="9973">X545/X560</f>
        <v>6.8019747668678007E-2</v>
      </c>
      <c r="CG545" s="130">
        <f t="shared" ref="CG545" si="9974">Y545/Y560</f>
        <v>5.2650052650052653E-2</v>
      </c>
      <c r="CH545" s="131">
        <f t="shared" ref="CH545" si="9975">Z545/Z560</f>
        <v>6.5537226928221129E-2</v>
      </c>
      <c r="CI545" s="129">
        <f t="shared" ref="CI545" si="9976">AA545/AA560</f>
        <v>7.1807335395492708E-2</v>
      </c>
      <c r="CJ545" s="135">
        <f t="shared" ref="CJ545" si="9977">AB545/AB560</f>
        <v>5.7452804937571836E-2</v>
      </c>
      <c r="CK545" s="136">
        <f t="shared" ref="CK545" si="9978">AC545/AC560</f>
        <v>5.7546916678504346E-2</v>
      </c>
    </row>
    <row r="546" spans="1:89" ht="14" thickBot="1" x14ac:dyDescent="0.2">
      <c r="A546" s="146" t="s">
        <v>26</v>
      </c>
      <c r="B546" s="203">
        <v>272</v>
      </c>
      <c r="C546" s="197">
        <v>444</v>
      </c>
      <c r="D546" s="198">
        <v>157</v>
      </c>
      <c r="E546" s="199">
        <v>234</v>
      </c>
      <c r="F546" s="196">
        <v>338</v>
      </c>
      <c r="G546" s="200">
        <v>247</v>
      </c>
      <c r="H546" s="198">
        <v>499</v>
      </c>
      <c r="I546" s="199">
        <v>506</v>
      </c>
      <c r="J546" s="196">
        <v>124</v>
      </c>
      <c r="K546" s="197">
        <v>91</v>
      </c>
      <c r="L546" s="198">
        <v>200</v>
      </c>
      <c r="M546" s="196">
        <v>229</v>
      </c>
      <c r="N546" s="201">
        <v>432</v>
      </c>
      <c r="O546" s="204">
        <v>413</v>
      </c>
      <c r="P546" s="196">
        <v>211</v>
      </c>
      <c r="Q546" s="197">
        <v>208</v>
      </c>
      <c r="R546" s="198">
        <v>338</v>
      </c>
      <c r="S546" s="199">
        <v>309</v>
      </c>
      <c r="T546" s="196">
        <v>54</v>
      </c>
      <c r="U546" s="200">
        <v>50</v>
      </c>
      <c r="V546" s="198">
        <v>257</v>
      </c>
      <c r="W546" s="205">
        <v>327</v>
      </c>
      <c r="X546" s="196">
        <v>200</v>
      </c>
      <c r="Y546" s="200">
        <v>194</v>
      </c>
      <c r="Z546" s="198">
        <v>471</v>
      </c>
      <c r="AA546" s="196">
        <v>643</v>
      </c>
      <c r="AB546" s="172">
        <f t="shared" si="9731"/>
        <v>3553</v>
      </c>
      <c r="AC546" s="173">
        <f t="shared" si="9732"/>
        <v>3895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4.4634066294716113E-2</v>
      </c>
      <c r="BK546" s="130">
        <f t="shared" ref="BK546" si="9979">C546/C560</f>
        <v>6.5924276169265036E-2</v>
      </c>
      <c r="BL546" s="131">
        <f t="shared" ref="BL546" si="9980">D546/D560</f>
        <v>4.8712379770400251E-2</v>
      </c>
      <c r="BM546" s="132">
        <f t="shared" ref="BM546" si="9981">E546/E560</f>
        <v>5.9648228396635229E-2</v>
      </c>
      <c r="BN546" s="129">
        <f t="shared" ref="BN546" si="9982">F546/F560</f>
        <v>6.1054913294797689E-2</v>
      </c>
      <c r="BO546" s="130">
        <f t="shared" ref="BO546" si="9983">G546/G560</f>
        <v>5.019305019305019E-2</v>
      </c>
      <c r="BP546" s="131">
        <f t="shared" ref="BP546" si="9984">H546/H560</f>
        <v>5.5186905551869059E-2</v>
      </c>
      <c r="BQ546" s="132">
        <f t="shared" ref="BQ546" si="9985">I546/I560</f>
        <v>6.174496644295302E-2</v>
      </c>
      <c r="BR546" s="129">
        <f t="shared" ref="BR546" si="9986">J546/J560</f>
        <v>6.4215432418436039E-2</v>
      </c>
      <c r="BS546" s="130">
        <f t="shared" ref="BS546" si="9987">K546/K560</f>
        <v>6.3238359972202923E-2</v>
      </c>
      <c r="BT546" s="131">
        <f t="shared" ref="BT546" si="9988">L546/L560</f>
        <v>4.9103854652590227E-2</v>
      </c>
      <c r="BU546" s="129">
        <f t="shared" ref="BU546" si="9989">M546/M560</f>
        <v>6.0582010582010584E-2</v>
      </c>
      <c r="BV546" s="133">
        <f t="shared" ref="BV546" si="9990">N546/N560</f>
        <v>5.6774871862268365E-2</v>
      </c>
      <c r="BW546" s="134">
        <f t="shared" ref="BW546" si="9991">O546/O560</f>
        <v>5.3235369940706365E-2</v>
      </c>
      <c r="BX546" s="129">
        <f t="shared" ref="BX546" si="9992">P546/P560</f>
        <v>4.8606311909698226E-2</v>
      </c>
      <c r="BY546" s="130">
        <f t="shared" ref="BY546" si="9993">Q546/Q560</f>
        <v>5.3305996924654021E-2</v>
      </c>
      <c r="BZ546" s="131">
        <f t="shared" ref="BZ546" si="9994">R546/R560</f>
        <v>6.5951219512195125E-2</v>
      </c>
      <c r="CA546" s="132">
        <f t="shared" ref="CA546" si="9995">S546/S560</f>
        <v>6.0802833530106258E-2</v>
      </c>
      <c r="CB546" s="129">
        <f t="shared" ref="CB546" si="9996">T546/T560</f>
        <v>4.1474654377880185E-2</v>
      </c>
      <c r="CC546" s="130">
        <f t="shared" ref="CC546" si="9997">U546/U560</f>
        <v>5.1975051975051978E-2</v>
      </c>
      <c r="CD546" s="131">
        <f t="shared" ref="CD546" si="9998">V546/V560</f>
        <v>5.2858905800082269E-2</v>
      </c>
      <c r="CE546" s="132">
        <f t="shared" ref="CE546" si="9999">W546/W560</f>
        <v>6.8711914267703303E-2</v>
      </c>
      <c r="CF546" s="129">
        <f t="shared" ref="CF546" si="10000">X546/X560</f>
        <v>5.4854635216675808E-2</v>
      </c>
      <c r="CG546" s="130">
        <f t="shared" ref="CG546" si="10001">Y546/Y560</f>
        <v>6.8094068094068094E-2</v>
      </c>
      <c r="CH546" s="131">
        <f t="shared" ref="CH546" si="10002">Z546/Z560</f>
        <v>6.9995541685242982E-2</v>
      </c>
      <c r="CI546" s="129">
        <f t="shared" ref="CI546" si="10003">AA546/AA560</f>
        <v>7.1034025629695088E-2</v>
      </c>
      <c r="CJ546" s="135">
        <f t="shared" ref="CJ546" si="10004">AB546/AB560</f>
        <v>5.5941303355218616E-2</v>
      </c>
      <c r="CK546" s="136">
        <f t="shared" ref="CK546" si="10005">AC546/AC560</f>
        <v>6.1477027005697869E-2</v>
      </c>
    </row>
    <row r="547" spans="1:89" ht="15" thickTop="1" thickBot="1" x14ac:dyDescent="0.2">
      <c r="A547" s="137" t="s">
        <v>27</v>
      </c>
      <c r="B547" s="206">
        <v>254</v>
      </c>
      <c r="C547" s="190">
        <v>374</v>
      </c>
      <c r="D547" s="191">
        <v>137</v>
      </c>
      <c r="E547" s="192">
        <v>328</v>
      </c>
      <c r="F547" s="189">
        <v>329</v>
      </c>
      <c r="G547" s="193">
        <v>192</v>
      </c>
      <c r="H547" s="191">
        <v>534</v>
      </c>
      <c r="I547" s="192">
        <v>516</v>
      </c>
      <c r="J547" s="189">
        <v>117</v>
      </c>
      <c r="K547" s="190">
        <v>70</v>
      </c>
      <c r="L547" s="191">
        <v>266</v>
      </c>
      <c r="M547" s="189">
        <v>200</v>
      </c>
      <c r="N547" s="194">
        <v>504</v>
      </c>
      <c r="O547" s="207">
        <v>374</v>
      </c>
      <c r="P547" s="189">
        <v>264</v>
      </c>
      <c r="Q547" s="190">
        <v>206</v>
      </c>
      <c r="R547" s="191">
        <v>311</v>
      </c>
      <c r="S547" s="192">
        <v>323</v>
      </c>
      <c r="T547" s="189">
        <v>75</v>
      </c>
      <c r="U547" s="193">
        <v>54</v>
      </c>
      <c r="V547" s="191">
        <v>298</v>
      </c>
      <c r="W547" s="208">
        <v>299</v>
      </c>
      <c r="X547" s="189">
        <v>210</v>
      </c>
      <c r="Y547" s="193">
        <v>117</v>
      </c>
      <c r="Z547" s="191">
        <v>467</v>
      </c>
      <c r="AA547" s="189">
        <v>505</v>
      </c>
      <c r="AB547" s="172">
        <f t="shared" si="9731"/>
        <v>3766</v>
      </c>
      <c r="AC547" s="173">
        <f t="shared" si="9732"/>
        <v>3558</v>
      </c>
      <c r="AE547" s="269" t="s">
        <v>13</v>
      </c>
      <c r="AF547" s="20">
        <f t="shared" ref="AF547:BG547" si="10006">SUM(AF544:AF546)</f>
        <v>882</v>
      </c>
      <c r="AG547" s="21">
        <f t="shared" si="10006"/>
        <v>1012</v>
      </c>
      <c r="AH547" s="20">
        <f t="shared" si="10006"/>
        <v>457</v>
      </c>
      <c r="AI547" s="21">
        <f t="shared" si="10006"/>
        <v>502</v>
      </c>
      <c r="AJ547" s="20">
        <f t="shared" si="10006"/>
        <v>657</v>
      </c>
      <c r="AK547" s="21">
        <f t="shared" si="10006"/>
        <v>926</v>
      </c>
      <c r="AL547" s="20">
        <f t="shared" si="10006"/>
        <v>1350</v>
      </c>
      <c r="AM547" s="21">
        <f t="shared" si="10006"/>
        <v>1180</v>
      </c>
      <c r="AN547" s="20">
        <f t="shared" si="10006"/>
        <v>369</v>
      </c>
      <c r="AO547" s="21">
        <f t="shared" si="10006"/>
        <v>78</v>
      </c>
      <c r="AP547" s="20">
        <f t="shared" si="10006"/>
        <v>741</v>
      </c>
      <c r="AQ547" s="21">
        <f t="shared" si="10006"/>
        <v>274</v>
      </c>
      <c r="AR547" s="20">
        <f t="shared" si="10006"/>
        <v>983</v>
      </c>
      <c r="AS547" s="21">
        <f t="shared" si="10006"/>
        <v>903</v>
      </c>
      <c r="AT547" s="20">
        <f t="shared" si="10006"/>
        <v>573</v>
      </c>
      <c r="AU547" s="21">
        <f t="shared" si="10006"/>
        <v>575</v>
      </c>
      <c r="AV547" s="20">
        <f t="shared" si="10006"/>
        <v>568</v>
      </c>
      <c r="AW547" s="21">
        <f t="shared" si="10006"/>
        <v>766</v>
      </c>
      <c r="AX547" s="20">
        <f t="shared" si="10006"/>
        <v>289</v>
      </c>
      <c r="AY547" s="21">
        <f t="shared" si="10006"/>
        <v>36</v>
      </c>
      <c r="AZ547" s="20">
        <f t="shared" si="10006"/>
        <v>777</v>
      </c>
      <c r="BA547" s="21">
        <f t="shared" si="10006"/>
        <v>486</v>
      </c>
      <c r="BB547" s="20">
        <f t="shared" si="10006"/>
        <v>535</v>
      </c>
      <c r="BC547" s="21">
        <f t="shared" si="10006"/>
        <v>368</v>
      </c>
      <c r="BD547" s="20">
        <f t="shared" si="10006"/>
        <v>813</v>
      </c>
      <c r="BE547" s="21">
        <f t="shared" si="10006"/>
        <v>1374</v>
      </c>
      <c r="BF547" s="174">
        <f t="shared" si="10006"/>
        <v>8994</v>
      </c>
      <c r="BG547" s="175">
        <f t="shared" si="10006"/>
        <v>8480</v>
      </c>
      <c r="BI547" s="137" t="s">
        <v>27</v>
      </c>
      <c r="BJ547" s="129">
        <f>B547/B560</f>
        <v>4.1680341319330488E-2</v>
      </c>
      <c r="BK547" s="130">
        <f t="shared" ref="BK547" si="10007">C547/C560</f>
        <v>5.553080920564217E-2</v>
      </c>
      <c r="BL547" s="131">
        <f t="shared" ref="BL547" si="10008">D547/D560</f>
        <v>4.2506981073533977E-2</v>
      </c>
      <c r="BM547" s="132">
        <f t="shared" ref="BM547" si="10009">E547/E560</f>
        <v>8.3609482538873306E-2</v>
      </c>
      <c r="BN547" s="129">
        <f t="shared" ref="BN547" si="10010">F547/F560</f>
        <v>5.9429190751445087E-2</v>
      </c>
      <c r="BO547" s="130">
        <f t="shared" ref="BO547" si="10011">G547/G560</f>
        <v>3.9016460069091645E-2</v>
      </c>
      <c r="BP547" s="131">
        <f t="shared" ref="BP547" si="10012">H547/H560</f>
        <v>5.9057730590577305E-2</v>
      </c>
      <c r="BQ547" s="132">
        <f t="shared" ref="BQ547" si="10013">I547/I560</f>
        <v>6.2965222696766326E-2</v>
      </c>
      <c r="BR547" s="129">
        <f t="shared" ref="BR547" si="10014">J547/J560</f>
        <v>6.0590367685137238E-2</v>
      </c>
      <c r="BS547" s="130">
        <f t="shared" ref="BS547" si="10015">K547/K560</f>
        <v>4.8644892286309936E-2</v>
      </c>
      <c r="BT547" s="131">
        <f t="shared" ref="BT547" si="10016">L547/L560</f>
        <v>6.5308126687945001E-2</v>
      </c>
      <c r="BU547" s="129">
        <f t="shared" ref="BU547" si="10017">M547/M560</f>
        <v>5.2910052910052907E-2</v>
      </c>
      <c r="BV547" s="133">
        <f t="shared" ref="BV547" si="10018">N547/N560</f>
        <v>6.6237350505979758E-2</v>
      </c>
      <c r="BW547" s="134">
        <f t="shared" ref="BW547" si="10019">O547/O560</f>
        <v>4.8208301108533129E-2</v>
      </c>
      <c r="BX547" s="129">
        <f t="shared" ref="BX547" si="10020">P547/P560</f>
        <v>6.08154803040774E-2</v>
      </c>
      <c r="BY547" s="130">
        <f t="shared" ref="BY547" si="10021">Q547/Q560</f>
        <v>5.2793439261916965E-2</v>
      </c>
      <c r="BZ547" s="131">
        <f t="shared" ref="BZ547" si="10022">R547/R560</f>
        <v>6.0682926829268291E-2</v>
      </c>
      <c r="CA547" s="132">
        <f t="shared" ref="CA547" si="10023">S547/S560</f>
        <v>6.355765446674537E-2</v>
      </c>
      <c r="CB547" s="129">
        <f t="shared" ref="CB547" si="10024">T547/T560</f>
        <v>5.7603686635944701E-2</v>
      </c>
      <c r="CC547" s="130">
        <f t="shared" ref="CC547" si="10025">U547/U560</f>
        <v>5.6133056133056136E-2</v>
      </c>
      <c r="CD547" s="131">
        <f t="shared" ref="CD547" si="10026">V547/V560</f>
        <v>6.1291649526943645E-2</v>
      </c>
      <c r="CE547" s="132">
        <f t="shared" ref="CE547" si="10027">W547/W560</f>
        <v>6.2828325278419833E-2</v>
      </c>
      <c r="CF547" s="129">
        <f t="shared" ref="CF547" si="10028">X547/X560</f>
        <v>5.7597366977509598E-2</v>
      </c>
      <c r="CG547" s="130">
        <f t="shared" ref="CG547" si="10029">Y547/Y560</f>
        <v>4.1067041067041066E-2</v>
      </c>
      <c r="CH547" s="131">
        <f t="shared" ref="CH547" si="10030">Z547/Z560</f>
        <v>6.9401099717640066E-2</v>
      </c>
      <c r="CI547" s="129">
        <f t="shared" ref="CI547" si="10031">AA547/AA560</f>
        <v>5.5788775961113569E-2</v>
      </c>
      <c r="CJ547" s="135">
        <f t="shared" ref="CJ547" si="10032">AB547/AB560</f>
        <v>5.9294947491064821E-2</v>
      </c>
      <c r="CK547" s="136">
        <f t="shared" ref="CK547" si="10033">AC547/AC560</f>
        <v>5.6157962024717081E-2</v>
      </c>
    </row>
    <row r="548" spans="1:89" ht="14" thickTop="1" x14ac:dyDescent="0.15">
      <c r="A548" s="146" t="s">
        <v>28</v>
      </c>
      <c r="B548" s="203">
        <v>308</v>
      </c>
      <c r="C548" s="197">
        <v>541</v>
      </c>
      <c r="D548" s="198">
        <v>185</v>
      </c>
      <c r="E548" s="199">
        <v>290</v>
      </c>
      <c r="F548" s="196">
        <v>328</v>
      </c>
      <c r="G548" s="200">
        <v>270</v>
      </c>
      <c r="H548" s="198">
        <v>535</v>
      </c>
      <c r="I548" s="199">
        <v>518</v>
      </c>
      <c r="J548" s="196">
        <v>113</v>
      </c>
      <c r="K548" s="197">
        <v>43</v>
      </c>
      <c r="L548" s="198">
        <v>377</v>
      </c>
      <c r="M548" s="196">
        <v>155</v>
      </c>
      <c r="N548" s="201">
        <v>570</v>
      </c>
      <c r="O548" s="204">
        <v>355</v>
      </c>
      <c r="P548" s="196">
        <v>296</v>
      </c>
      <c r="Q548" s="197">
        <v>190</v>
      </c>
      <c r="R548" s="198">
        <v>276</v>
      </c>
      <c r="S548" s="199">
        <v>281</v>
      </c>
      <c r="T548" s="196">
        <v>125</v>
      </c>
      <c r="U548" s="200">
        <v>19</v>
      </c>
      <c r="V548" s="198">
        <v>416</v>
      </c>
      <c r="W548" s="205">
        <v>214</v>
      </c>
      <c r="X548" s="196">
        <v>220</v>
      </c>
      <c r="Y548" s="200">
        <v>120</v>
      </c>
      <c r="Z548" s="198">
        <v>519</v>
      </c>
      <c r="AA548" s="196">
        <v>520</v>
      </c>
      <c r="AB548" s="172">
        <f t="shared" si="9731"/>
        <v>4268</v>
      </c>
      <c r="AC548" s="173">
        <f t="shared" si="9732"/>
        <v>3516</v>
      </c>
      <c r="BI548" s="146" t="s">
        <v>28</v>
      </c>
      <c r="BJ548" s="129">
        <f>B548/B560</f>
        <v>5.0541516245487361E-2</v>
      </c>
      <c r="BK548" s="130">
        <f t="shared" ref="BK548" si="10034">C548/C560</f>
        <v>8.0326651818856717E-2</v>
      </c>
      <c r="BL548" s="131">
        <f t="shared" ref="BL548" si="10035">D548/D560</f>
        <v>5.739993794601303E-2</v>
      </c>
      <c r="BM548" s="132">
        <f t="shared" ref="BM548" si="10036">E548/E560</f>
        <v>7.3923018098394092E-2</v>
      </c>
      <c r="BN548" s="129">
        <f t="shared" ref="BN548" si="10037">F548/F560</f>
        <v>5.9248554913294796E-2</v>
      </c>
      <c r="BO548" s="130">
        <f t="shared" ref="BO548" si="10038">G548/G560</f>
        <v>5.4866896972160129E-2</v>
      </c>
      <c r="BP548" s="131">
        <f t="shared" ref="BP548" si="10039">H548/H560</f>
        <v>5.9168325591683259E-2</v>
      </c>
      <c r="BQ548" s="132">
        <f t="shared" ref="BQ548" si="10040">I548/I560</f>
        <v>6.3209273947528982E-2</v>
      </c>
      <c r="BR548" s="129">
        <f t="shared" ref="BR548" si="10041">J548/J560</f>
        <v>5.8518902123252198E-2</v>
      </c>
      <c r="BS548" s="130">
        <f t="shared" ref="BS548" si="10042">K548/K560</f>
        <v>2.9881862404447533E-2</v>
      </c>
      <c r="BT548" s="131">
        <f t="shared" ref="BT548" si="10043">L548/L560</f>
        <v>9.2560766020132579E-2</v>
      </c>
      <c r="BU548" s="129">
        <f t="shared" ref="BU548" si="10044">M548/M560</f>
        <v>4.1005291005291003E-2</v>
      </c>
      <c r="BV548" s="133">
        <f t="shared" ref="BV548" si="10045">N548/N560</f>
        <v>7.4911289262715203E-2</v>
      </c>
      <c r="BW548" s="134">
        <f t="shared" ref="BW548" si="10046">O548/O560</f>
        <v>4.5759216292858985E-2</v>
      </c>
      <c r="BX548" s="129">
        <f t="shared" ref="BX548" si="10047">P548/P560</f>
        <v>6.8187053674268597E-2</v>
      </c>
      <c r="BY548" s="130">
        <f t="shared" ref="BY548" si="10048">Q548/Q560</f>
        <v>4.8692977960020499E-2</v>
      </c>
      <c r="BZ548" s="131">
        <f t="shared" ref="BZ548" si="10049">R548/R560</f>
        <v>5.3853658536585365E-2</v>
      </c>
      <c r="CA548" s="132">
        <f t="shared" ref="CA548" si="10050">S548/S560</f>
        <v>5.5293191656828021E-2</v>
      </c>
      <c r="CB548" s="129">
        <f t="shared" ref="CB548" si="10051">T548/T560</f>
        <v>9.6006144393241163E-2</v>
      </c>
      <c r="CC548" s="130">
        <f t="shared" ref="CC548" si="10052">U548/U560</f>
        <v>1.9750519750519752E-2</v>
      </c>
      <c r="CD548" s="131">
        <f t="shared" ref="CD548" si="10053">V548/V560</f>
        <v>8.5561497326203204E-2</v>
      </c>
      <c r="CE548" s="132">
        <f t="shared" ref="CE548" si="10054">W548/W560</f>
        <v>4.4967430132380755E-2</v>
      </c>
      <c r="CF548" s="129">
        <f t="shared" ref="CF548" si="10055">X548/X560</f>
        <v>6.0340098738343388E-2</v>
      </c>
      <c r="CG548" s="130">
        <f t="shared" ref="CG548" si="10056">Y548/Y560</f>
        <v>4.2120042120042119E-2</v>
      </c>
      <c r="CH548" s="131">
        <f t="shared" ref="CH548" si="10057">Z548/Z560</f>
        <v>7.7128845296477927E-2</v>
      </c>
      <c r="CI548" s="129">
        <f t="shared" ref="CI548" si="10058">AA548/AA560</f>
        <v>5.7445868316394165E-2</v>
      </c>
      <c r="CJ548" s="135">
        <f t="shared" ref="CJ548" si="10059">AB548/AB560</f>
        <v>6.7198841182120189E-2</v>
      </c>
      <c r="CK548" s="136">
        <f t="shared" ref="CK548" si="10060">AC548/AC560</f>
        <v>5.5495051849045886E-2</v>
      </c>
    </row>
    <row r="549" spans="1:89" x14ac:dyDescent="0.15">
      <c r="A549" s="137" t="s">
        <v>29</v>
      </c>
      <c r="B549" s="206">
        <v>321</v>
      </c>
      <c r="C549" s="190">
        <v>513</v>
      </c>
      <c r="D549" s="191">
        <v>262</v>
      </c>
      <c r="E549" s="192">
        <v>289</v>
      </c>
      <c r="F549" s="189">
        <v>361</v>
      </c>
      <c r="G549" s="193">
        <v>356</v>
      </c>
      <c r="H549" s="191">
        <v>698</v>
      </c>
      <c r="I549" s="192">
        <v>518</v>
      </c>
      <c r="J549" s="189">
        <v>177</v>
      </c>
      <c r="K549" s="190">
        <v>29</v>
      </c>
      <c r="L549" s="191">
        <v>274</v>
      </c>
      <c r="M549" s="189">
        <v>150</v>
      </c>
      <c r="N549" s="194">
        <v>435</v>
      </c>
      <c r="O549" s="207">
        <v>361</v>
      </c>
      <c r="P549" s="189">
        <v>257</v>
      </c>
      <c r="Q549" s="190">
        <v>226</v>
      </c>
      <c r="R549" s="191">
        <v>290</v>
      </c>
      <c r="S549" s="192">
        <v>343</v>
      </c>
      <c r="T549" s="189">
        <v>143</v>
      </c>
      <c r="U549" s="193">
        <v>36</v>
      </c>
      <c r="V549" s="191">
        <v>320</v>
      </c>
      <c r="W549" s="208">
        <v>295</v>
      </c>
      <c r="X549" s="189">
        <v>245</v>
      </c>
      <c r="Y549" s="193">
        <v>129</v>
      </c>
      <c r="Z549" s="191">
        <v>441</v>
      </c>
      <c r="AA549" s="189">
        <v>618</v>
      </c>
      <c r="AB549" s="172">
        <f t="shared" si="9731"/>
        <v>4224</v>
      </c>
      <c r="AC549" s="173">
        <f t="shared" si="9732"/>
        <v>3863</v>
      </c>
      <c r="BI549" s="137" t="s">
        <v>29</v>
      </c>
      <c r="BJ549" s="129">
        <f>B549/B560</f>
        <v>5.2674762061043649E-2</v>
      </c>
      <c r="BK549" s="130">
        <f t="shared" ref="BK549" si="10061">C549/C560</f>
        <v>7.6169265033407568E-2</v>
      </c>
      <c r="BL549" s="131">
        <f t="shared" ref="BL549" si="10062">D549/D560</f>
        <v>8.1290722928948178E-2</v>
      </c>
      <c r="BM549" s="132">
        <f t="shared" ref="BM549" si="10063">E549/E560</f>
        <v>7.3668111139434111E-2</v>
      </c>
      <c r="BN549" s="129">
        <f t="shared" ref="BN549" si="10064">F549/F560</f>
        <v>6.5209537572254339E-2</v>
      </c>
      <c r="BO549" s="130">
        <f t="shared" ref="BO549" si="10065">G549/G560</f>
        <v>7.2343019711440762E-2</v>
      </c>
      <c r="BP549" s="131">
        <f t="shared" ref="BP549" si="10066">H549/H560</f>
        <v>7.7195310771953102E-2</v>
      </c>
      <c r="BQ549" s="132">
        <f t="shared" ref="BQ549" si="10067">I549/I560</f>
        <v>6.3209273947528982E-2</v>
      </c>
      <c r="BR549" s="129">
        <f t="shared" ref="BR549" si="10068">J549/J560</f>
        <v>9.1662351113412741E-2</v>
      </c>
      <c r="BS549" s="130">
        <f t="shared" ref="BS549" si="10069">K549/K560</f>
        <v>2.0152883947185545E-2</v>
      </c>
      <c r="BT549" s="131">
        <f t="shared" ref="BT549" si="10070">L549/L560</f>
        <v>6.7272280874048615E-2</v>
      </c>
      <c r="BU549" s="129">
        <f t="shared" ref="BU549" si="10071">M549/M560</f>
        <v>3.968253968253968E-2</v>
      </c>
      <c r="BV549" s="133">
        <f t="shared" ref="BV549" si="10072">N549/N560</f>
        <v>5.7169141805756343E-2</v>
      </c>
      <c r="BW549" s="134">
        <f t="shared" ref="BW549" si="10073">O549/O560</f>
        <v>4.6532611497808712E-2</v>
      </c>
      <c r="BX549" s="129">
        <f t="shared" ref="BX549" si="10074">P549/P560</f>
        <v>5.9202948629348079E-2</v>
      </c>
      <c r="BY549" s="130">
        <f t="shared" ref="BY549" si="10075">Q549/Q560</f>
        <v>5.7919015889287544E-2</v>
      </c>
      <c r="BZ549" s="131">
        <f t="shared" ref="BZ549" si="10076">R549/R560</f>
        <v>5.6585365853658538E-2</v>
      </c>
      <c r="CA549" s="132">
        <f t="shared" ref="CA549" si="10077">S549/S560</f>
        <v>6.7493112947658404E-2</v>
      </c>
      <c r="CB549" s="129">
        <f t="shared" ref="CB549" si="10078">T549/T560</f>
        <v>0.1098310291858679</v>
      </c>
      <c r="CC549" s="130">
        <f t="shared" ref="CC549" si="10079">U549/U560</f>
        <v>3.7422037422037424E-2</v>
      </c>
      <c r="CD549" s="131">
        <f t="shared" ref="CD549" si="10080">V549/V560</f>
        <v>6.5816536404771697E-2</v>
      </c>
      <c r="CE549" s="132">
        <f t="shared" ref="CE549" si="10081">W549/W560</f>
        <v>6.1987812565665053E-2</v>
      </c>
      <c r="CF549" s="129">
        <f t="shared" ref="CF549" si="10082">X549/X560</f>
        <v>6.7196928140427867E-2</v>
      </c>
      <c r="CG549" s="130">
        <f t="shared" ref="CG549" si="10083">Y549/Y560</f>
        <v>4.5279045279045277E-2</v>
      </c>
      <c r="CH549" s="131">
        <f t="shared" ref="CH549" si="10084">Z549/Z560</f>
        <v>6.5537226928221129E-2</v>
      </c>
      <c r="CI549" s="129">
        <f t="shared" ref="CI549" si="10085">AA549/AA560</f>
        <v>6.8272205037560763E-2</v>
      </c>
      <c r="CJ549" s="135">
        <f t="shared" ref="CJ549" si="10086">AB549/AB560</f>
        <v>6.6506069623541636E-2</v>
      </c>
      <c r="CK549" s="136">
        <f t="shared" ref="CK549" si="10087">AC549/AC560</f>
        <v>6.0971952586138863E-2</v>
      </c>
    </row>
    <row r="550" spans="1:89" x14ac:dyDescent="0.15">
      <c r="A550" s="146" t="s">
        <v>30</v>
      </c>
      <c r="B550" s="203">
        <v>451</v>
      </c>
      <c r="C550" s="197">
        <v>560</v>
      </c>
      <c r="D550" s="198">
        <v>247</v>
      </c>
      <c r="E550" s="199">
        <v>253</v>
      </c>
      <c r="F550" s="196">
        <v>396</v>
      </c>
      <c r="G550" s="200">
        <v>412</v>
      </c>
      <c r="H550" s="198">
        <v>699</v>
      </c>
      <c r="I550" s="199">
        <v>547</v>
      </c>
      <c r="J550" s="196">
        <v>182</v>
      </c>
      <c r="K550" s="197">
        <v>48</v>
      </c>
      <c r="L550" s="198">
        <v>355</v>
      </c>
      <c r="M550" s="196">
        <v>146</v>
      </c>
      <c r="N550" s="201">
        <v>461</v>
      </c>
      <c r="O550" s="204">
        <v>440</v>
      </c>
      <c r="P550" s="196">
        <v>298</v>
      </c>
      <c r="Q550" s="197">
        <v>272</v>
      </c>
      <c r="R550" s="198">
        <v>277</v>
      </c>
      <c r="S550" s="199">
        <v>410</v>
      </c>
      <c r="T550" s="196">
        <v>150</v>
      </c>
      <c r="U550" s="200">
        <v>21</v>
      </c>
      <c r="V550" s="198">
        <v>387</v>
      </c>
      <c r="W550" s="205">
        <v>255</v>
      </c>
      <c r="X550" s="196">
        <v>249</v>
      </c>
      <c r="Y550" s="200">
        <v>166</v>
      </c>
      <c r="Z550" s="198">
        <v>462</v>
      </c>
      <c r="AA550" s="196">
        <v>645</v>
      </c>
      <c r="AB550" s="172">
        <f t="shared" si="9731"/>
        <v>4614</v>
      </c>
      <c r="AC550" s="173">
        <f t="shared" si="9732"/>
        <v>4175</v>
      </c>
      <c r="BI550" s="146" t="s">
        <v>30</v>
      </c>
      <c r="BJ550" s="129">
        <f>B550/B560</f>
        <v>7.4007220216606495E-2</v>
      </c>
      <c r="BK550" s="130">
        <f t="shared" ref="BK550" si="10088">C550/C560</f>
        <v>8.3147735708982928E-2</v>
      </c>
      <c r="BL550" s="131">
        <f t="shared" ref="BL550" si="10089">D550/D560</f>
        <v>7.6636673906298483E-2</v>
      </c>
      <c r="BM550" s="132">
        <f t="shared" ref="BM550" si="10090">E550/E560</f>
        <v>6.4491460616874843E-2</v>
      </c>
      <c r="BN550" s="129">
        <f t="shared" ref="BN550" si="10091">F550/F560</f>
        <v>7.153179190751445E-2</v>
      </c>
      <c r="BO550" s="130">
        <f t="shared" ref="BO550" si="10092">G550/G560</f>
        <v>8.3722820564925832E-2</v>
      </c>
      <c r="BP550" s="131">
        <f t="shared" ref="BP550" si="10093">H550/H560</f>
        <v>7.7305905773059055E-2</v>
      </c>
      <c r="BQ550" s="132">
        <f t="shared" ref="BQ550" si="10094">I550/I560</f>
        <v>6.674801708358756E-2</v>
      </c>
      <c r="BR550" s="129">
        <f t="shared" ref="BR550" si="10095">J550/J560</f>
        <v>9.4251683065769032E-2</v>
      </c>
      <c r="BS550" s="130">
        <f t="shared" ref="BS550" si="10096">K550/K560</f>
        <v>3.3356497567755383E-2</v>
      </c>
      <c r="BT550" s="131">
        <f t="shared" ref="BT550" si="10097">L550/L560</f>
        <v>8.7159342008347657E-2</v>
      </c>
      <c r="BU550" s="129">
        <f t="shared" ref="BU550" si="10098">M550/M560</f>
        <v>3.8624338624338624E-2</v>
      </c>
      <c r="BV550" s="133">
        <f t="shared" ref="BV550" si="10099">N550/N560</f>
        <v>6.0586147982652119E-2</v>
      </c>
      <c r="BW550" s="134">
        <f t="shared" ref="BW550" si="10100">O550/O560</f>
        <v>5.6715648362980146E-2</v>
      </c>
      <c r="BX550" s="129">
        <f t="shared" ref="BX550" si="10101">P550/P560</f>
        <v>6.8647777009905556E-2</v>
      </c>
      <c r="BY550" s="130">
        <f t="shared" ref="BY550" si="10102">Q550/Q560</f>
        <v>6.9707842132239878E-2</v>
      </c>
      <c r="BZ550" s="131">
        <f t="shared" ref="BZ550" si="10103">R550/R560</f>
        <v>5.4048780487804877E-2</v>
      </c>
      <c r="CA550" s="132">
        <f t="shared" ref="CA550" si="10104">S550/S560</f>
        <v>8.0676898858717039E-2</v>
      </c>
      <c r="CB550" s="129">
        <f t="shared" ref="CB550" si="10105">T550/T560</f>
        <v>0.1152073732718894</v>
      </c>
      <c r="CC550" s="130">
        <f t="shared" ref="CC550" si="10106">U550/U560</f>
        <v>2.1829521829521831E-2</v>
      </c>
      <c r="CD550" s="131">
        <f t="shared" ref="CD550" si="10107">V550/V560</f>
        <v>7.9596873714520774E-2</v>
      </c>
      <c r="CE550" s="132">
        <f t="shared" ref="CE550" si="10108">W550/W560</f>
        <v>5.3582685438117249E-2</v>
      </c>
      <c r="CF550" s="129">
        <f t="shared" ref="CF550" si="10109">X550/X560</f>
        <v>6.8294020844761383E-2</v>
      </c>
      <c r="CG550" s="130">
        <f t="shared" ref="CG550" si="10110">Y550/Y560</f>
        <v>5.8266058266058268E-2</v>
      </c>
      <c r="CH550" s="131">
        <f t="shared" ref="CH550" si="10111">Z550/Z560</f>
        <v>6.8658047258136429E-2</v>
      </c>
      <c r="CI550" s="129">
        <f t="shared" ref="CI550" si="10112">AA550/AA560</f>
        <v>7.1254971277065843E-2</v>
      </c>
      <c r="CJ550" s="135">
        <f t="shared" ref="CJ550" si="10113">AB550/AB560</f>
        <v>7.2646544801851592E-2</v>
      </c>
      <c r="CK550" s="136">
        <f t="shared" ref="CK550" si="10114">AC550/AC560</f>
        <v>6.5896428176839175E-2</v>
      </c>
    </row>
    <row r="551" spans="1:89" x14ac:dyDescent="0.15">
      <c r="A551" s="137" t="s">
        <v>31</v>
      </c>
      <c r="B551" s="206">
        <v>431</v>
      </c>
      <c r="C551" s="190">
        <v>452</v>
      </c>
      <c r="D551" s="191">
        <v>210</v>
      </c>
      <c r="E551" s="192">
        <v>249</v>
      </c>
      <c r="F551" s="189">
        <v>261</v>
      </c>
      <c r="G551" s="193">
        <v>514</v>
      </c>
      <c r="H551" s="191">
        <v>651</v>
      </c>
      <c r="I551" s="192">
        <v>633</v>
      </c>
      <c r="J551" s="189">
        <v>187</v>
      </c>
      <c r="K551" s="190">
        <v>30</v>
      </c>
      <c r="L551" s="191">
        <v>386</v>
      </c>
      <c r="M551" s="189">
        <v>128</v>
      </c>
      <c r="N551" s="194">
        <v>522</v>
      </c>
      <c r="O551" s="207">
        <v>463</v>
      </c>
      <c r="P551" s="189">
        <v>275</v>
      </c>
      <c r="Q551" s="190">
        <v>303</v>
      </c>
      <c r="R551" s="191">
        <v>291</v>
      </c>
      <c r="S551" s="192">
        <v>356</v>
      </c>
      <c r="T551" s="189">
        <v>139</v>
      </c>
      <c r="U551" s="193">
        <v>15</v>
      </c>
      <c r="V551" s="191">
        <v>390</v>
      </c>
      <c r="W551" s="208">
        <v>231</v>
      </c>
      <c r="X551" s="189">
        <v>286</v>
      </c>
      <c r="Y551" s="193">
        <v>202</v>
      </c>
      <c r="Z551" s="191">
        <v>351</v>
      </c>
      <c r="AA551" s="189">
        <v>729</v>
      </c>
      <c r="AB551" s="172">
        <f t="shared" si="9731"/>
        <v>4380</v>
      </c>
      <c r="AC551" s="173">
        <f t="shared" si="9732"/>
        <v>4305</v>
      </c>
      <c r="BI551" s="137" t="s">
        <v>31</v>
      </c>
      <c r="BJ551" s="129">
        <f>B551/B560</f>
        <v>7.0725303577289136E-2</v>
      </c>
      <c r="BK551" s="130">
        <f t="shared" ref="BK551" si="10115">C551/C560</f>
        <v>6.7112100965107641E-2</v>
      </c>
      <c r="BL551" s="131">
        <f t="shared" ref="BL551" si="10116">D551/D560</f>
        <v>6.5156686317095869E-2</v>
      </c>
      <c r="BM551" s="132">
        <f t="shared" ref="BM551" si="10117">E551/E560</f>
        <v>6.3471832781034923E-2</v>
      </c>
      <c r="BN551" s="129">
        <f t="shared" ref="BN551" si="10118">F551/F560</f>
        <v>4.7145953757225433E-2</v>
      </c>
      <c r="BO551" s="130">
        <f t="shared" ref="BO551" si="10119">G551/G560</f>
        <v>0.10445031497663076</v>
      </c>
      <c r="BP551" s="131">
        <f t="shared" ref="BP551" si="10120">H551/H560</f>
        <v>7.199734571997346E-2</v>
      </c>
      <c r="BQ551" s="132">
        <f t="shared" ref="BQ551" si="10121">I551/I560</f>
        <v>7.7242220866381939E-2</v>
      </c>
      <c r="BR551" s="129">
        <f t="shared" ref="BR551" si="10122">J551/J560</f>
        <v>9.6841015018125323E-2</v>
      </c>
      <c r="BS551" s="130">
        <f t="shared" ref="BS551" si="10123">K551/K560</f>
        <v>2.0847810979847115E-2</v>
      </c>
      <c r="BT551" s="131">
        <f t="shared" ref="BT551" si="10124">L551/L560</f>
        <v>9.4770439479499147E-2</v>
      </c>
      <c r="BU551" s="129">
        <f t="shared" ref="BU551" si="10125">M551/M560</f>
        <v>3.3862433862433865E-2</v>
      </c>
      <c r="BV551" s="133">
        <f t="shared" ref="BV551" si="10126">N551/N560</f>
        <v>6.8602970166907612E-2</v>
      </c>
      <c r="BW551" s="134">
        <f t="shared" ref="BW551" si="10127">O551/O560</f>
        <v>5.9680329981954112E-2</v>
      </c>
      <c r="BX551" s="129">
        <f t="shared" ref="BX551" si="10128">P551/P560</f>
        <v>6.3349458650080626E-2</v>
      </c>
      <c r="BY551" s="130">
        <f t="shared" ref="BY551" si="10129">Q551/Q560</f>
        <v>7.7652485904664281E-2</v>
      </c>
      <c r="BZ551" s="131">
        <f t="shared" ref="BZ551" si="10130">R551/R560</f>
        <v>5.6780487804878051E-2</v>
      </c>
      <c r="CA551" s="132">
        <f t="shared" ref="CA551" si="10131">S551/S560</f>
        <v>7.0051160960251865E-2</v>
      </c>
      <c r="CB551" s="129">
        <f t="shared" ref="CB551" si="10132">T551/T560</f>
        <v>0.10675883256528418</v>
      </c>
      <c r="CC551" s="130">
        <f t="shared" ref="CC551" si="10133">U551/U560</f>
        <v>1.5592515592515593E-2</v>
      </c>
      <c r="CD551" s="131">
        <f t="shared" ref="CD551" si="10134">V551/V560</f>
        <v>8.0213903743315509E-2</v>
      </c>
      <c r="CE551" s="132">
        <f t="shared" ref="CE551" si="10135">W551/W560</f>
        <v>4.8539609161588566E-2</v>
      </c>
      <c r="CF551" s="129">
        <f t="shared" ref="CF551" si="10136">X551/X560</f>
        <v>7.8442128359846403E-2</v>
      </c>
      <c r="CG551" s="130">
        <f t="shared" ref="CG551" si="10137">Y551/Y560</f>
        <v>7.0902070902070902E-2</v>
      </c>
      <c r="CH551" s="131">
        <f t="shared" ref="CH551" si="10138">Z551/Z560</f>
        <v>5.2162282657155598E-2</v>
      </c>
      <c r="CI551" s="129">
        <f t="shared" ref="CI551" si="10139">AA551/AA560</f>
        <v>8.0534688466637208E-2</v>
      </c>
      <c r="CJ551" s="135">
        <f t="shared" ref="CJ551" si="10140">AB551/AB560</f>
        <v>6.8962259694865621E-2</v>
      </c>
      <c r="CK551" s="136">
        <f t="shared" ref="CK551" si="10141">AC551/AC560</f>
        <v>6.794829300629765E-2</v>
      </c>
    </row>
    <row r="552" spans="1:89" x14ac:dyDescent="0.15">
      <c r="A552" s="146" t="s">
        <v>32</v>
      </c>
      <c r="B552" s="203">
        <v>463</v>
      </c>
      <c r="C552" s="197">
        <v>576</v>
      </c>
      <c r="D552" s="198">
        <v>132</v>
      </c>
      <c r="E552" s="199">
        <v>301</v>
      </c>
      <c r="F552" s="196">
        <v>203</v>
      </c>
      <c r="G552" s="200">
        <v>579</v>
      </c>
      <c r="H552" s="198">
        <v>645</v>
      </c>
      <c r="I552" s="199">
        <v>600</v>
      </c>
      <c r="J552" s="196">
        <v>119</v>
      </c>
      <c r="K552" s="197">
        <v>30</v>
      </c>
      <c r="L552" s="198">
        <v>305</v>
      </c>
      <c r="M552" s="196">
        <v>135</v>
      </c>
      <c r="N552" s="201">
        <v>513</v>
      </c>
      <c r="O552" s="204">
        <v>475</v>
      </c>
      <c r="P552" s="196">
        <v>240</v>
      </c>
      <c r="Q552" s="197">
        <v>331</v>
      </c>
      <c r="R552" s="198">
        <v>188</v>
      </c>
      <c r="S552" s="199">
        <v>436</v>
      </c>
      <c r="T552" s="196">
        <v>78</v>
      </c>
      <c r="U552" s="200">
        <v>25</v>
      </c>
      <c r="V552" s="198">
        <v>506</v>
      </c>
      <c r="W552" s="205">
        <v>249</v>
      </c>
      <c r="X552" s="196">
        <v>331</v>
      </c>
      <c r="Y552" s="200">
        <v>183</v>
      </c>
      <c r="Z552" s="198">
        <v>280</v>
      </c>
      <c r="AA552" s="196">
        <v>719</v>
      </c>
      <c r="AB552" s="172">
        <f t="shared" si="9731"/>
        <v>4003</v>
      </c>
      <c r="AC552" s="173">
        <f t="shared" si="9732"/>
        <v>4639</v>
      </c>
      <c r="BI552" s="146" t="s">
        <v>32</v>
      </c>
      <c r="BJ552" s="129">
        <f>B552/B560</f>
        <v>7.5976370200196916E-2</v>
      </c>
      <c r="BK552" s="130">
        <f t="shared" ref="BK552" si="10142">C552/C560</f>
        <v>8.552338530066815E-2</v>
      </c>
      <c r="BL552" s="131">
        <f t="shared" ref="BL552" si="10143">D552/D560</f>
        <v>4.0955631399317405E-2</v>
      </c>
      <c r="BM552" s="132">
        <f t="shared" ref="BM552" si="10144">E552/E560</f>
        <v>7.6726994646953858E-2</v>
      </c>
      <c r="BN552" s="129">
        <f t="shared" ref="BN552" si="10145">F552/F560</f>
        <v>3.6669075144508671E-2</v>
      </c>
      <c r="BO552" s="130">
        <f t="shared" ref="BO552" si="10146">G552/G560</f>
        <v>0.1176590123958545</v>
      </c>
      <c r="BP552" s="131">
        <f t="shared" ref="BP552" si="10147">H552/H560</f>
        <v>7.1333775713337752E-2</v>
      </c>
      <c r="BQ552" s="132">
        <f t="shared" ref="BQ552" si="10148">I552/I560</f>
        <v>7.3215375228798049E-2</v>
      </c>
      <c r="BR552" s="129">
        <f t="shared" ref="BR552" si="10149">J552/J560</f>
        <v>6.1626100466079754E-2</v>
      </c>
      <c r="BS552" s="130">
        <f t="shared" ref="BS552" si="10150">K552/K560</f>
        <v>2.0847810979847115E-2</v>
      </c>
      <c r="BT552" s="131">
        <f t="shared" ref="BT552" si="10151">L552/L560</f>
        <v>7.4883378345200105E-2</v>
      </c>
      <c r="BU552" s="129">
        <f t="shared" ref="BU552" si="10152">M552/M560</f>
        <v>3.5714285714285712E-2</v>
      </c>
      <c r="BV552" s="133">
        <f t="shared" ref="BV552" si="10153">N552/N560</f>
        <v>6.7420160336443685E-2</v>
      </c>
      <c r="BW552" s="134">
        <f t="shared" ref="BW552" si="10154">O552/O560</f>
        <v>6.1227120391853573E-2</v>
      </c>
      <c r="BX552" s="129">
        <f t="shared" ref="BX552" si="10155">P552/P560</f>
        <v>5.5286800276434005E-2</v>
      </c>
      <c r="BY552" s="130">
        <f t="shared" ref="BY552" si="10156">Q552/Q560</f>
        <v>8.4828293182983086E-2</v>
      </c>
      <c r="BZ552" s="131">
        <f t="shared" ref="BZ552" si="10157">R552/R560</f>
        <v>3.6682926829268291E-2</v>
      </c>
      <c r="CA552" s="132">
        <f t="shared" ref="CA552" si="10158">S552/S560</f>
        <v>8.5792994883903975E-2</v>
      </c>
      <c r="CB552" s="129">
        <f t="shared" ref="CB552" si="10159">T552/T560</f>
        <v>5.9907834101382486E-2</v>
      </c>
      <c r="CC552" s="130">
        <f t="shared" ref="CC552" si="10160">U552/U560</f>
        <v>2.5987525987525989E-2</v>
      </c>
      <c r="CD552" s="131">
        <f t="shared" ref="CD552" si="10161">V552/V560</f>
        <v>0.10407239819004525</v>
      </c>
      <c r="CE552" s="132">
        <f t="shared" ref="CE552" si="10162">W552/W560</f>
        <v>5.2321916368985082E-2</v>
      </c>
      <c r="CF552" s="129">
        <f t="shared" ref="CF552" si="10163">X552/X560</f>
        <v>9.0784421283598468E-2</v>
      </c>
      <c r="CG552" s="130">
        <f t="shared" ref="CG552" si="10164">Y552/Y560</f>
        <v>6.4233064233064227E-2</v>
      </c>
      <c r="CH552" s="131">
        <f t="shared" ref="CH552" si="10165">Z552/Z560</f>
        <v>4.1610937732203895E-2</v>
      </c>
      <c r="CI552" s="129">
        <f t="shared" ref="CI552" si="10166">AA552/AA560</f>
        <v>7.9429960229783478E-2</v>
      </c>
      <c r="CJ552" s="135">
        <f t="shared" ref="CJ552" si="10167">AB552/AB560</f>
        <v>6.3026467022499325E-2</v>
      </c>
      <c r="CK552" s="136">
        <f t="shared" ref="CK552" si="10168">AC552/AC560</f>
        <v>7.322000726044478E-2</v>
      </c>
    </row>
    <row r="553" spans="1:89" x14ac:dyDescent="0.15">
      <c r="A553" s="137" t="s">
        <v>33</v>
      </c>
      <c r="B553" s="206">
        <v>199</v>
      </c>
      <c r="C553" s="190">
        <v>372</v>
      </c>
      <c r="D553" s="191">
        <v>63</v>
      </c>
      <c r="E553" s="192">
        <v>206</v>
      </c>
      <c r="F553" s="189">
        <v>129</v>
      </c>
      <c r="G553" s="193">
        <v>406</v>
      </c>
      <c r="H553" s="191">
        <v>399</v>
      </c>
      <c r="I553" s="192">
        <v>477</v>
      </c>
      <c r="J553" s="189">
        <v>93</v>
      </c>
      <c r="K553" s="190">
        <v>41</v>
      </c>
      <c r="L553" s="191">
        <v>213</v>
      </c>
      <c r="M553" s="189">
        <v>99</v>
      </c>
      <c r="N553" s="194">
        <v>488</v>
      </c>
      <c r="O553" s="207">
        <v>376</v>
      </c>
      <c r="P553" s="189">
        <v>213</v>
      </c>
      <c r="Q553" s="190">
        <v>297</v>
      </c>
      <c r="R553" s="191">
        <v>231</v>
      </c>
      <c r="S553" s="192">
        <v>396</v>
      </c>
      <c r="T553" s="189">
        <v>40</v>
      </c>
      <c r="U553" s="193">
        <v>17</v>
      </c>
      <c r="V553" s="191">
        <v>412</v>
      </c>
      <c r="W553" s="208">
        <v>184</v>
      </c>
      <c r="X553" s="189">
        <v>164</v>
      </c>
      <c r="Y553" s="193">
        <v>157</v>
      </c>
      <c r="Z553" s="191">
        <v>184</v>
      </c>
      <c r="AA553" s="189">
        <v>657</v>
      </c>
      <c r="AB553" s="172">
        <f t="shared" si="9731"/>
        <v>2828</v>
      </c>
      <c r="AC553" s="173">
        <f t="shared" si="9732"/>
        <v>3685</v>
      </c>
      <c r="BI553" s="137" t="s">
        <v>33</v>
      </c>
      <c r="BJ553" s="129">
        <f>B553/B560</f>
        <v>3.2655070561207748E-2</v>
      </c>
      <c r="BK553" s="130">
        <f t="shared" ref="BK553" si="10169">C553/C560</f>
        <v>5.5233853006681516E-2</v>
      </c>
      <c r="BL553" s="131">
        <f t="shared" ref="BL553" si="10170">D553/D560</f>
        <v>1.9547005895128762E-2</v>
      </c>
      <c r="BM553" s="132">
        <f t="shared" ref="BM553" si="10171">E553/E560</f>
        <v>5.2510833545755801E-2</v>
      </c>
      <c r="BN553" s="129">
        <f t="shared" ref="BN553" si="10172">F553/F560</f>
        <v>2.3302023121387284E-2</v>
      </c>
      <c r="BO553" s="130">
        <f t="shared" ref="BO553" si="10173">G553/G560</f>
        <v>8.2503556187766711E-2</v>
      </c>
      <c r="BP553" s="131">
        <f t="shared" ref="BP553" si="10174">H553/H560</f>
        <v>4.4127405441274054E-2</v>
      </c>
      <c r="BQ553" s="132">
        <f t="shared" ref="BQ553" si="10175">I553/I560</f>
        <v>5.8206223306894449E-2</v>
      </c>
      <c r="BR553" s="129">
        <f t="shared" ref="BR553" si="10176">J553/J560</f>
        <v>4.8161574313827032E-2</v>
      </c>
      <c r="BS553" s="130">
        <f t="shared" ref="BS553" si="10177">K553/K560</f>
        <v>2.8492008339124391E-2</v>
      </c>
      <c r="BT553" s="131">
        <f t="shared" ref="BT553" si="10178">L553/L560</f>
        <v>5.2295605205008595E-2</v>
      </c>
      <c r="BU553" s="129">
        <f t="shared" ref="BU553" si="10179">M553/M560</f>
        <v>2.6190476190476191E-2</v>
      </c>
      <c r="BV553" s="133">
        <f t="shared" ref="BV553" si="10180">N553/N560</f>
        <v>6.41345774740439E-2</v>
      </c>
      <c r="BW553" s="134">
        <f t="shared" ref="BW553" si="10181">O553/O560</f>
        <v>4.846609951018304E-2</v>
      </c>
      <c r="BX553" s="129">
        <f t="shared" ref="BX553" si="10182">P553/P560</f>
        <v>4.9067035245335178E-2</v>
      </c>
      <c r="BY553" s="130">
        <f t="shared" ref="BY553" si="10183">Q553/Q560</f>
        <v>7.6114812916453098E-2</v>
      </c>
      <c r="BZ553" s="131">
        <f t="shared" ref="BZ553" si="10184">R553/R560</f>
        <v>4.5073170731707315E-2</v>
      </c>
      <c r="CA553" s="132">
        <f t="shared" ref="CA553" si="10185">S553/S560</f>
        <v>7.792207792207792E-2</v>
      </c>
      <c r="CB553" s="129">
        <f t="shared" ref="CB553" si="10186">T553/T560</f>
        <v>3.0721966205837174E-2</v>
      </c>
      <c r="CC553" s="130">
        <f t="shared" ref="CC553" si="10187">U553/U560</f>
        <v>1.7671517671517672E-2</v>
      </c>
      <c r="CD553" s="131">
        <f t="shared" ref="CD553" si="10188">V553/V560</f>
        <v>8.4738790621143562E-2</v>
      </c>
      <c r="CE553" s="132">
        <f t="shared" ref="CE553" si="10189">W553/W560</f>
        <v>3.8663584786719898E-2</v>
      </c>
      <c r="CF553" s="129">
        <f t="shared" ref="CF553" si="10190">X553/X560</f>
        <v>4.4980800877674164E-2</v>
      </c>
      <c r="CG553" s="130">
        <f t="shared" ref="CG553" si="10191">Y553/Y560</f>
        <v>5.510705510705511E-2</v>
      </c>
      <c r="CH553" s="131">
        <f t="shared" ref="CH553" si="10192">Z553/Z560</f>
        <v>2.7344330509733988E-2</v>
      </c>
      <c r="CI553" s="129">
        <f t="shared" ref="CI553" si="10193">AA553/AA560</f>
        <v>7.2580645161290328E-2</v>
      </c>
      <c r="CJ553" s="135">
        <f t="shared" ref="CJ553" si="10194">AB553/AB560</f>
        <v>4.4526317446821909E-2</v>
      </c>
      <c r="CK553" s="136">
        <f t="shared" ref="CK553" si="10195">AC553/AC560</f>
        <v>5.8162476127341885E-2</v>
      </c>
    </row>
    <row r="554" spans="1:89" x14ac:dyDescent="0.15">
      <c r="A554" s="146" t="s">
        <v>34</v>
      </c>
      <c r="B554" s="203">
        <v>8</v>
      </c>
      <c r="C554" s="197">
        <v>418</v>
      </c>
      <c r="D554" s="198">
        <v>10</v>
      </c>
      <c r="E554" s="199">
        <v>301</v>
      </c>
      <c r="F554" s="196">
        <v>24</v>
      </c>
      <c r="G554" s="200">
        <v>446</v>
      </c>
      <c r="H554" s="198">
        <v>76</v>
      </c>
      <c r="I554" s="199">
        <v>451</v>
      </c>
      <c r="J554" s="196">
        <v>25</v>
      </c>
      <c r="K554" s="197">
        <v>52</v>
      </c>
      <c r="L554" s="198">
        <v>353</v>
      </c>
      <c r="M554" s="196">
        <v>66</v>
      </c>
      <c r="N554" s="201">
        <v>182</v>
      </c>
      <c r="O554" s="204">
        <v>234</v>
      </c>
      <c r="P554" s="196">
        <v>67</v>
      </c>
      <c r="Q554" s="197">
        <v>147</v>
      </c>
      <c r="R554" s="198">
        <v>55</v>
      </c>
      <c r="S554" s="199">
        <v>189</v>
      </c>
      <c r="T554" s="196">
        <v>22</v>
      </c>
      <c r="U554" s="200">
        <v>36</v>
      </c>
      <c r="V554" s="198">
        <v>121</v>
      </c>
      <c r="W554" s="205">
        <v>86</v>
      </c>
      <c r="X554" s="196">
        <v>51</v>
      </c>
      <c r="Y554" s="200">
        <v>86</v>
      </c>
      <c r="Z554" s="198">
        <v>156</v>
      </c>
      <c r="AA554" s="196">
        <v>283</v>
      </c>
      <c r="AB554" s="172">
        <f t="shared" si="9731"/>
        <v>1150</v>
      </c>
      <c r="AC554" s="173">
        <f t="shared" si="9732"/>
        <v>2795</v>
      </c>
      <c r="BI554" s="146" t="s">
        <v>34</v>
      </c>
      <c r="BJ554" s="129">
        <f>B554/B560</f>
        <v>1.3127666557269445E-3</v>
      </c>
      <c r="BK554" s="130">
        <f t="shared" ref="BK554" si="10196">C554/C560</f>
        <v>6.2063845582776542E-2</v>
      </c>
      <c r="BL554" s="131">
        <f t="shared" ref="BL554" si="10197">D554/D560</f>
        <v>3.1026993484331369E-3</v>
      </c>
      <c r="BM554" s="132">
        <f t="shared" ref="BM554" si="10198">E554/E560</f>
        <v>7.6726994646953858E-2</v>
      </c>
      <c r="BN554" s="129">
        <f t="shared" ref="BN554" si="10199">F554/F560</f>
        <v>4.335260115606936E-3</v>
      </c>
      <c r="BO554" s="130">
        <f t="shared" ref="BO554" si="10200">G554/G560</f>
        <v>9.0631985368827481E-2</v>
      </c>
      <c r="BP554" s="131">
        <f t="shared" ref="BP554" si="10201">H554/H560</f>
        <v>8.4052200840522007E-3</v>
      </c>
      <c r="BQ554" s="132">
        <f t="shared" ref="BQ554" si="10202">I554/I560</f>
        <v>5.5033557046979868E-2</v>
      </c>
      <c r="BR554" s="129">
        <f t="shared" ref="BR554" si="10203">J554/J560</f>
        <v>1.294665976178146E-2</v>
      </c>
      <c r="BS554" s="130">
        <f t="shared" ref="BS554" si="10204">K554/K560</f>
        <v>3.6136205698401667E-2</v>
      </c>
      <c r="BT554" s="131">
        <f t="shared" ref="BT554" si="10205">L554/L560</f>
        <v>8.666830346182175E-2</v>
      </c>
      <c r="BU554" s="129">
        <f t="shared" ref="BU554" si="10206">M554/M560</f>
        <v>1.7460317460317461E-2</v>
      </c>
      <c r="BV554" s="133">
        <f t="shared" ref="BV554" si="10207">N554/N560</f>
        <v>2.391904323827047E-2</v>
      </c>
      <c r="BW554" s="134">
        <f t="shared" ref="BW554" si="10208">O554/O560</f>
        <v>3.0162412993039442E-2</v>
      </c>
      <c r="BX554" s="129">
        <f t="shared" ref="BX554" si="10209">P554/P560</f>
        <v>1.5434231743837826E-2</v>
      </c>
      <c r="BY554" s="130">
        <f t="shared" ref="BY554" si="10210">Q554/Q560</f>
        <v>3.7672988211173757E-2</v>
      </c>
      <c r="BZ554" s="131">
        <f t="shared" ref="BZ554" si="10211">R554/R560</f>
        <v>1.0731707317073172E-2</v>
      </c>
      <c r="CA554" s="132">
        <f t="shared" ref="CA554" si="10212">S554/S560</f>
        <v>3.71900826446281E-2</v>
      </c>
      <c r="CB554" s="129">
        <f t="shared" ref="CB554" si="10213">T554/T560</f>
        <v>1.6897081413210446E-2</v>
      </c>
      <c r="CC554" s="130">
        <f t="shared" ref="CC554" si="10214">U554/U560</f>
        <v>3.7422037422037424E-2</v>
      </c>
      <c r="CD554" s="131">
        <f t="shared" ref="CD554" si="10215">V554/V560</f>
        <v>2.4886877828054297E-2</v>
      </c>
      <c r="CE554" s="132">
        <f t="shared" ref="CE554" si="10216">W554/W560</f>
        <v>1.8071023324227779E-2</v>
      </c>
      <c r="CF554" s="129">
        <f t="shared" ref="CF554" si="10217">X554/X560</f>
        <v>1.3987931980252331E-2</v>
      </c>
      <c r="CG554" s="130">
        <f t="shared" ref="CG554" si="10218">Y554/Y560</f>
        <v>3.0186030186030187E-2</v>
      </c>
      <c r="CH554" s="131">
        <f t="shared" ref="CH554" si="10219">Z554/Z560</f>
        <v>2.31832367365136E-2</v>
      </c>
      <c r="CI554" s="129">
        <f t="shared" ref="CI554" si="10220">AA554/AA560</f>
        <v>3.1263809102960671E-2</v>
      </c>
      <c r="CJ554" s="135">
        <f t="shared" ref="CJ554" si="10221">AB554/AB560</f>
        <v>1.8106529371939604E-2</v>
      </c>
      <c r="CK554" s="136">
        <f t="shared" ref="CK554" si="10222">AC554/AC560</f>
        <v>4.4115093833357009E-2</v>
      </c>
    </row>
    <row r="555" spans="1:89" x14ac:dyDescent="0.15">
      <c r="A555" s="137" t="s">
        <v>35</v>
      </c>
      <c r="B555" s="206">
        <v>0</v>
      </c>
      <c r="C555" s="190">
        <v>78</v>
      </c>
      <c r="D555" s="191">
        <v>2</v>
      </c>
      <c r="E555" s="192">
        <v>62</v>
      </c>
      <c r="F555" s="189">
        <v>2</v>
      </c>
      <c r="G555" s="193">
        <v>34</v>
      </c>
      <c r="H555" s="191">
        <v>12</v>
      </c>
      <c r="I555" s="192">
        <v>47</v>
      </c>
      <c r="J555" s="189">
        <v>3</v>
      </c>
      <c r="K555" s="190">
        <v>4</v>
      </c>
      <c r="L555" s="191">
        <v>27</v>
      </c>
      <c r="M555" s="189">
        <v>2</v>
      </c>
      <c r="N555" s="194">
        <v>13</v>
      </c>
      <c r="O555" s="207">
        <v>20</v>
      </c>
      <c r="P555" s="189">
        <v>6</v>
      </c>
      <c r="Q555" s="190">
        <v>10</v>
      </c>
      <c r="R555" s="191">
        <v>3</v>
      </c>
      <c r="S555" s="192">
        <v>10</v>
      </c>
      <c r="T555" s="189">
        <v>4</v>
      </c>
      <c r="U555" s="193">
        <v>2</v>
      </c>
      <c r="V555" s="191">
        <v>4</v>
      </c>
      <c r="W555" s="208">
        <v>7</v>
      </c>
      <c r="X555" s="189">
        <v>8</v>
      </c>
      <c r="Y555" s="193">
        <v>18</v>
      </c>
      <c r="Z555" s="191">
        <v>16</v>
      </c>
      <c r="AA555" s="189">
        <v>94</v>
      </c>
      <c r="AB555" s="172">
        <f t="shared" si="9731"/>
        <v>100</v>
      </c>
      <c r="AC555" s="173">
        <f t="shared" si="9732"/>
        <v>388</v>
      </c>
      <c r="BI555" s="137" t="s">
        <v>35</v>
      </c>
      <c r="BJ555" s="129">
        <f>B555/B560</f>
        <v>0</v>
      </c>
      <c r="BK555" s="130">
        <f t="shared" ref="BK555" si="10223">C555/C560</f>
        <v>1.1581291759465479E-2</v>
      </c>
      <c r="BL555" s="131">
        <f t="shared" ref="BL555" si="10224">D555/D560</f>
        <v>6.2053986968662732E-4</v>
      </c>
      <c r="BM555" s="132">
        <f t="shared" ref="BM555" si="10225">E555/E560</f>
        <v>1.5804231455518736E-2</v>
      </c>
      <c r="BN555" s="129">
        <f t="shared" ref="BN555" si="10226">F555/F560</f>
        <v>3.6127167630057802E-4</v>
      </c>
      <c r="BO555" s="130">
        <f t="shared" ref="BO555" si="10227">G555/G560</f>
        <v>6.9091648039016464E-3</v>
      </c>
      <c r="BP555" s="131">
        <f t="shared" ref="BP555" si="10228">H555/H560</f>
        <v>1.3271400132714001E-3</v>
      </c>
      <c r="BQ555" s="132">
        <f t="shared" ref="BQ555" si="10229">I555/I560</f>
        <v>5.7352043929225138E-3</v>
      </c>
      <c r="BR555" s="129">
        <f t="shared" ref="BR555" si="10230">J555/J560</f>
        <v>1.5535991714137752E-3</v>
      </c>
      <c r="BS555" s="130">
        <f t="shared" ref="BS555" si="10231">K555/K560</f>
        <v>2.7797081306462821E-3</v>
      </c>
      <c r="BT555" s="131">
        <f t="shared" ref="BT555" si="10232">L555/L560</f>
        <v>6.6290203780996811E-3</v>
      </c>
      <c r="BU555" s="129">
        <f t="shared" ref="BU555" si="10233">M555/M560</f>
        <v>5.2910052910052914E-4</v>
      </c>
      <c r="BV555" s="133">
        <f t="shared" ref="BV555" si="10234">N555/N560</f>
        <v>1.7085030884478906E-3</v>
      </c>
      <c r="BW555" s="134">
        <f t="shared" ref="BW555" si="10235">O555/O560</f>
        <v>2.5779840164990978E-3</v>
      </c>
      <c r="BX555" s="129">
        <f t="shared" ref="BX555" si="10236">P555/P560</f>
        <v>1.38217000691085E-3</v>
      </c>
      <c r="BY555" s="130">
        <f t="shared" ref="BY555" si="10237">Q555/Q560</f>
        <v>2.5627883136852894E-3</v>
      </c>
      <c r="BZ555" s="131">
        <f t="shared" ref="BZ555" si="10238">R555/R560</f>
        <v>5.8536585365853656E-4</v>
      </c>
      <c r="CA555" s="132">
        <f t="shared" ref="CA555" si="10239">S555/S560</f>
        <v>1.9677292404565133E-3</v>
      </c>
      <c r="CB555" s="129">
        <f t="shared" ref="CB555" si="10240">T555/T560</f>
        <v>3.0721966205837174E-3</v>
      </c>
      <c r="CC555" s="130">
        <f t="shared" ref="CC555" si="10241">U555/U560</f>
        <v>2.0790020790020791E-3</v>
      </c>
      <c r="CD555" s="131">
        <f t="shared" ref="CD555" si="10242">V555/V560</f>
        <v>8.2270670505964628E-4</v>
      </c>
      <c r="CE555" s="132">
        <f t="shared" ref="CE555" si="10243">W555/W560</f>
        <v>1.4708972473208657E-3</v>
      </c>
      <c r="CF555" s="129">
        <f t="shared" ref="CF555" si="10244">X555/X560</f>
        <v>2.1941854086670325E-3</v>
      </c>
      <c r="CG555" s="130">
        <f t="shared" ref="CG555" si="10245">Y555/Y560</f>
        <v>6.3180063180063176E-3</v>
      </c>
      <c r="CH555" s="131">
        <f t="shared" ref="CH555" si="10246">Z555/Z560</f>
        <v>2.377767870411651E-3</v>
      </c>
      <c r="CI555" s="129">
        <f t="shared" ref="CI555" si="10247">AA555/AA560</f>
        <v>1.0384445426425099E-2</v>
      </c>
      <c r="CJ555" s="135">
        <f t="shared" ref="CJ555" si="10248">AB555/AB560</f>
        <v>1.5744808149512697E-3</v>
      </c>
      <c r="CK555" s="136">
        <f t="shared" ref="CK555" si="10249">AC555/AC560</f>
        <v>6.124027337152959E-3</v>
      </c>
    </row>
    <row r="556" spans="1:89" x14ac:dyDescent="0.15">
      <c r="A556" s="146" t="s">
        <v>36</v>
      </c>
      <c r="B556" s="203">
        <v>0</v>
      </c>
      <c r="C556" s="197">
        <v>2</v>
      </c>
      <c r="D556" s="198">
        <v>0</v>
      </c>
      <c r="E556" s="199">
        <v>1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731"/>
        <v>0</v>
      </c>
      <c r="AC556" s="173">
        <f t="shared" si="9732"/>
        <v>3</v>
      </c>
      <c r="BI556" s="146" t="s">
        <v>36</v>
      </c>
      <c r="BJ556" s="129">
        <f>B556/B560</f>
        <v>0</v>
      </c>
      <c r="BK556" s="130">
        <f t="shared" ref="BK556" si="10250">C556/C560</f>
        <v>2.9695619896065331E-4</v>
      </c>
      <c r="BL556" s="131">
        <f t="shared" ref="BL556" si="10251">D556/D560</f>
        <v>0</v>
      </c>
      <c r="BM556" s="132">
        <f t="shared" ref="BM556" si="10252">E556/E560</f>
        <v>2.5490695895997962E-4</v>
      </c>
      <c r="BN556" s="129">
        <f t="shared" ref="BN556" si="10253">F556/F560</f>
        <v>0</v>
      </c>
      <c r="BO556" s="130">
        <f t="shared" ref="BO556" si="10254">G556/G560</f>
        <v>0</v>
      </c>
      <c r="BP556" s="131">
        <f t="shared" ref="BP556" si="10255">H556/H560</f>
        <v>0</v>
      </c>
      <c r="BQ556" s="132">
        <f t="shared" ref="BQ556" si="10256">I556/I560</f>
        <v>0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4.7350726833656899E-5</v>
      </c>
    </row>
    <row r="557" spans="1:89" x14ac:dyDescent="0.15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>
        <v>0</v>
      </c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2">
        <f t="shared" si="9731"/>
        <v>0</v>
      </c>
      <c r="AC557" s="173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15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9731"/>
        <v>0</v>
      </c>
      <c r="AC558" s="173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4" thickBot="1" x14ac:dyDescent="0.2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9731"/>
        <v>0</v>
      </c>
      <c r="AC559" s="173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5" thickTop="1" thickBot="1" x14ac:dyDescent="0.2">
      <c r="A560" s="269" t="s">
        <v>13</v>
      </c>
      <c r="B560" s="20">
        <f t="shared" ref="B560:AA560" si="10358">SUM(B537:B559)</f>
        <v>6094</v>
      </c>
      <c r="C560" s="21">
        <f t="shared" si="10358"/>
        <v>6735</v>
      </c>
      <c r="D560" s="20">
        <f t="shared" si="10358"/>
        <v>3223</v>
      </c>
      <c r="E560" s="21">
        <f t="shared" si="10358"/>
        <v>3923</v>
      </c>
      <c r="F560" s="20">
        <f t="shared" si="10358"/>
        <v>5536</v>
      </c>
      <c r="G560" s="21">
        <f t="shared" si="10358"/>
        <v>4921</v>
      </c>
      <c r="H560" s="20">
        <f t="shared" si="10358"/>
        <v>9042</v>
      </c>
      <c r="I560" s="21">
        <f t="shared" si="10358"/>
        <v>8195</v>
      </c>
      <c r="J560" s="20">
        <f t="shared" si="10358"/>
        <v>1931</v>
      </c>
      <c r="K560" s="21">
        <f t="shared" si="10358"/>
        <v>1439</v>
      </c>
      <c r="L560" s="20">
        <f t="shared" si="10358"/>
        <v>4073</v>
      </c>
      <c r="M560" s="21">
        <f t="shared" si="10358"/>
        <v>3780</v>
      </c>
      <c r="N560" s="20">
        <f t="shared" si="10358"/>
        <v>7609</v>
      </c>
      <c r="O560" s="21">
        <f t="shared" si="10358"/>
        <v>7758</v>
      </c>
      <c r="P560" s="20">
        <f t="shared" si="10358"/>
        <v>4341</v>
      </c>
      <c r="Q560" s="21">
        <f t="shared" si="10358"/>
        <v>3902</v>
      </c>
      <c r="R560" s="20">
        <f t="shared" si="10358"/>
        <v>5125</v>
      </c>
      <c r="S560" s="21">
        <f t="shared" si="10358"/>
        <v>5082</v>
      </c>
      <c r="T560" s="20">
        <f t="shared" si="10358"/>
        <v>1302</v>
      </c>
      <c r="U560" s="21">
        <f t="shared" si="10358"/>
        <v>962</v>
      </c>
      <c r="V560" s="20">
        <f t="shared" si="10358"/>
        <v>4862</v>
      </c>
      <c r="W560" s="21">
        <f t="shared" si="10358"/>
        <v>4759</v>
      </c>
      <c r="X560" s="20">
        <f t="shared" si="10358"/>
        <v>3646</v>
      </c>
      <c r="Y560" s="21">
        <f t="shared" si="10358"/>
        <v>2849</v>
      </c>
      <c r="Z560" s="20">
        <f t="shared" si="10358"/>
        <v>6729</v>
      </c>
      <c r="AA560" s="21">
        <f t="shared" si="10358"/>
        <v>9052</v>
      </c>
      <c r="AB560" s="174">
        <f t="shared" ref="AB560:AC560" si="10359">SUM(AB536:AB559)</f>
        <v>63513</v>
      </c>
      <c r="AC560" s="175">
        <f t="shared" si="10359"/>
        <v>63357</v>
      </c>
      <c r="BI560" s="269" t="s">
        <v>13</v>
      </c>
      <c r="BJ560" s="155">
        <f>SUM(BJ536:BJ559)</f>
        <v>1</v>
      </c>
      <c r="BK560" s="156">
        <f t="shared" ref="BK560:CK560" si="10360">SUM(BK536:BK559)</f>
        <v>1</v>
      </c>
      <c r="BL560" s="155">
        <f t="shared" si="10360"/>
        <v>0.99999999999999978</v>
      </c>
      <c r="BM560" s="156">
        <f t="shared" si="10360"/>
        <v>1</v>
      </c>
      <c r="BN560" s="155">
        <f t="shared" si="10360"/>
        <v>1</v>
      </c>
      <c r="BO560" s="156">
        <f t="shared" si="10360"/>
        <v>1</v>
      </c>
      <c r="BP560" s="155">
        <f t="shared" si="10360"/>
        <v>1</v>
      </c>
      <c r="BQ560" s="156">
        <f t="shared" si="10360"/>
        <v>0.99999999999999989</v>
      </c>
      <c r="BR560" s="155">
        <f t="shared" si="10360"/>
        <v>0.99999999999999989</v>
      </c>
      <c r="BS560" s="156">
        <f t="shared" si="10360"/>
        <v>1</v>
      </c>
      <c r="BT560" s="155">
        <f t="shared" si="10360"/>
        <v>0.99999999999999989</v>
      </c>
      <c r="BU560" s="156">
        <f t="shared" si="10360"/>
        <v>1</v>
      </c>
      <c r="BV560" s="155">
        <f t="shared" si="10360"/>
        <v>1.0000000000000002</v>
      </c>
      <c r="BW560" s="156">
        <f t="shared" si="10360"/>
        <v>1</v>
      </c>
      <c r="BX560" s="155">
        <f t="shared" si="10360"/>
        <v>1</v>
      </c>
      <c r="BY560" s="156">
        <f t="shared" si="10360"/>
        <v>0.99999999999999989</v>
      </c>
      <c r="BZ560" s="155">
        <f t="shared" si="10360"/>
        <v>1.0000000000000004</v>
      </c>
      <c r="CA560" s="156">
        <f t="shared" si="10360"/>
        <v>1</v>
      </c>
      <c r="CB560" s="155">
        <f t="shared" si="10360"/>
        <v>1</v>
      </c>
      <c r="CC560" s="156">
        <f t="shared" si="10360"/>
        <v>1</v>
      </c>
      <c r="CD560" s="155">
        <f t="shared" si="10360"/>
        <v>0.99999999999999989</v>
      </c>
      <c r="CE560" s="156">
        <f t="shared" si="10360"/>
        <v>1.0000000000000004</v>
      </c>
      <c r="CF560" s="155">
        <f t="shared" si="10360"/>
        <v>0.99999999999999989</v>
      </c>
      <c r="CG560" s="156">
        <f t="shared" si="10360"/>
        <v>0.99999999999999989</v>
      </c>
      <c r="CH560" s="155">
        <f t="shared" si="10360"/>
        <v>1</v>
      </c>
      <c r="CI560" s="156">
        <f t="shared" si="10360"/>
        <v>1</v>
      </c>
      <c r="CJ560" s="155">
        <f t="shared" si="10360"/>
        <v>0.99999999999999989</v>
      </c>
      <c r="CK560" s="156">
        <f t="shared" si="10360"/>
        <v>1.0000000000000002</v>
      </c>
    </row>
    <row r="561" spans="1:89" ht="14" thickTop="1" x14ac:dyDescent="0.15">
      <c r="A561" s="187"/>
    </row>
    <row r="563" spans="1:89" x14ac:dyDescent="0.15">
      <c r="A563" s="296">
        <f>+A532+1</f>
        <v>44093</v>
      </c>
      <c r="B563" s="296"/>
      <c r="C563" s="296"/>
      <c r="D563" s="296"/>
      <c r="BI563" s="301">
        <f>+BI501+2</f>
        <v>44093</v>
      </c>
      <c r="BJ563" s="301"/>
      <c r="BK563" s="301"/>
      <c r="BL563" s="301"/>
    </row>
    <row r="564" spans="1:89" ht="14" thickBot="1" x14ac:dyDescent="0.2">
      <c r="AE564" s="272" t="s">
        <v>84</v>
      </c>
    </row>
    <row r="565" spans="1:89" ht="15" thickTop="1" thickBot="1" x14ac:dyDescent="0.2">
      <c r="A565" s="292" t="s">
        <v>0</v>
      </c>
      <c r="B565" s="294" t="s">
        <v>1</v>
      </c>
      <c r="C565" s="295"/>
      <c r="D565" s="294" t="s">
        <v>2</v>
      </c>
      <c r="E565" s="295"/>
      <c r="F565" s="294" t="s">
        <v>3</v>
      </c>
      <c r="G565" s="295"/>
      <c r="H565" s="294" t="s">
        <v>4</v>
      </c>
      <c r="I565" s="295"/>
      <c r="J565" s="294" t="s">
        <v>5</v>
      </c>
      <c r="K565" s="295"/>
      <c r="L565" s="294" t="s">
        <v>6</v>
      </c>
      <c r="M565" s="295"/>
      <c r="N565" s="294" t="s">
        <v>7</v>
      </c>
      <c r="O565" s="295"/>
      <c r="P565" s="294" t="s">
        <v>8</v>
      </c>
      <c r="Q565" s="295"/>
      <c r="R565" s="294" t="s">
        <v>9</v>
      </c>
      <c r="S565" s="295"/>
      <c r="T565" s="294" t="s">
        <v>10</v>
      </c>
      <c r="U565" s="295"/>
      <c r="V565" s="294" t="s">
        <v>11</v>
      </c>
      <c r="W565" s="295"/>
      <c r="X565" s="294" t="s">
        <v>12</v>
      </c>
      <c r="Y565" s="295"/>
      <c r="Z565" s="297" t="s">
        <v>40</v>
      </c>
      <c r="AA565" s="298"/>
      <c r="AB565" s="299" t="s">
        <v>41</v>
      </c>
      <c r="AC565" s="300"/>
      <c r="AE565" s="292" t="s">
        <v>0</v>
      </c>
      <c r="AF565" s="294" t="s">
        <v>1</v>
      </c>
      <c r="AG565" s="295"/>
      <c r="AH565" s="294" t="s">
        <v>2</v>
      </c>
      <c r="AI565" s="295"/>
      <c r="AJ565" s="294" t="s">
        <v>3</v>
      </c>
      <c r="AK565" s="295"/>
      <c r="AL565" s="294" t="s">
        <v>4</v>
      </c>
      <c r="AM565" s="295"/>
      <c r="AN565" s="294" t="s">
        <v>5</v>
      </c>
      <c r="AO565" s="295"/>
      <c r="AP565" s="294" t="s">
        <v>6</v>
      </c>
      <c r="AQ565" s="295"/>
      <c r="AR565" s="294" t="s">
        <v>7</v>
      </c>
      <c r="AS565" s="295"/>
      <c r="AT565" s="294" t="s">
        <v>8</v>
      </c>
      <c r="AU565" s="295"/>
      <c r="AV565" s="294" t="s">
        <v>9</v>
      </c>
      <c r="AW565" s="295"/>
      <c r="AX565" s="294" t="s">
        <v>10</v>
      </c>
      <c r="AY565" s="295"/>
      <c r="AZ565" s="294" t="s">
        <v>11</v>
      </c>
      <c r="BA565" s="295"/>
      <c r="BB565" s="294" t="s">
        <v>12</v>
      </c>
      <c r="BC565" s="295"/>
      <c r="BD565" s="297" t="s">
        <v>40</v>
      </c>
      <c r="BE565" s="298"/>
      <c r="BF565" s="299" t="s">
        <v>41</v>
      </c>
      <c r="BG565" s="300"/>
      <c r="BI565" s="292" t="s">
        <v>0</v>
      </c>
      <c r="BJ565" s="294" t="s">
        <v>1</v>
      </c>
      <c r="BK565" s="295"/>
      <c r="BL565" s="294" t="s">
        <v>2</v>
      </c>
      <c r="BM565" s="295"/>
      <c r="BN565" s="294" t="s">
        <v>3</v>
      </c>
      <c r="BO565" s="295"/>
      <c r="BP565" s="294" t="s">
        <v>4</v>
      </c>
      <c r="BQ565" s="295"/>
      <c r="BR565" s="294" t="s">
        <v>5</v>
      </c>
      <c r="BS565" s="295"/>
      <c r="BT565" s="294" t="s">
        <v>6</v>
      </c>
      <c r="BU565" s="295"/>
      <c r="BV565" s="294" t="s">
        <v>7</v>
      </c>
      <c r="BW565" s="295"/>
      <c r="BX565" s="294" t="s">
        <v>8</v>
      </c>
      <c r="BY565" s="295"/>
      <c r="BZ565" s="294" t="s">
        <v>9</v>
      </c>
      <c r="CA565" s="295"/>
      <c r="CB565" s="294" t="s">
        <v>10</v>
      </c>
      <c r="CC565" s="295"/>
      <c r="CD565" s="294" t="s">
        <v>11</v>
      </c>
      <c r="CE565" s="295"/>
      <c r="CF565" s="294" t="s">
        <v>12</v>
      </c>
      <c r="CG565" s="295"/>
      <c r="CH565" s="297" t="s">
        <v>40</v>
      </c>
      <c r="CI565" s="298"/>
      <c r="CJ565" s="294" t="s">
        <v>41</v>
      </c>
      <c r="CK565" s="295"/>
    </row>
    <row r="566" spans="1:89" ht="15" thickTop="1" thickBot="1" x14ac:dyDescent="0.2">
      <c r="A566" s="293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3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3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4" thickTop="1" x14ac:dyDescent="0.15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366</v>
      </c>
      <c r="AG567" s="186">
        <f t="shared" ref="AG567:AV569" si="10361">SUMIF($A$9:$A$32,$AE567,C$567:C$590)</f>
        <v>243</v>
      </c>
      <c r="AH567" s="127">
        <f t="shared" si="10361"/>
        <v>274</v>
      </c>
      <c r="AI567" s="180">
        <f t="shared" si="10361"/>
        <v>221</v>
      </c>
      <c r="AJ567" s="126">
        <f t="shared" si="10361"/>
        <v>381</v>
      </c>
      <c r="AK567" s="128">
        <f t="shared" si="10361"/>
        <v>238</v>
      </c>
      <c r="AL567" s="127">
        <f t="shared" si="10361"/>
        <v>537</v>
      </c>
      <c r="AM567" s="180">
        <f t="shared" si="10361"/>
        <v>462</v>
      </c>
      <c r="AN567" s="126">
        <f t="shared" si="10361"/>
        <v>51</v>
      </c>
      <c r="AO567" s="128">
        <f t="shared" si="10361"/>
        <v>121</v>
      </c>
      <c r="AP567" s="127">
        <f t="shared" si="10361"/>
        <v>155</v>
      </c>
      <c r="AQ567" s="126">
        <f t="shared" si="10361"/>
        <v>320</v>
      </c>
      <c r="AR567" s="179">
        <f t="shared" si="10361"/>
        <v>458</v>
      </c>
      <c r="AS567" s="181">
        <f t="shared" si="10361"/>
        <v>545</v>
      </c>
      <c r="AT567" s="126">
        <f t="shared" si="10361"/>
        <v>271</v>
      </c>
      <c r="AU567" s="128">
        <f t="shared" si="10361"/>
        <v>221</v>
      </c>
      <c r="AV567" s="127">
        <f t="shared" si="10361"/>
        <v>357</v>
      </c>
      <c r="AW567" s="180">
        <f t="shared" ref="AW567:BE569" si="10362">SUMIF($A$9:$A$32,$AE567,S$567:S$590)</f>
        <v>228</v>
      </c>
      <c r="AX567" s="126">
        <f t="shared" si="10362"/>
        <v>59</v>
      </c>
      <c r="AY567" s="128">
        <f t="shared" si="10362"/>
        <v>58</v>
      </c>
      <c r="AZ567" s="127">
        <f t="shared" si="10362"/>
        <v>186</v>
      </c>
      <c r="BA567" s="180">
        <f t="shared" si="10362"/>
        <v>266</v>
      </c>
      <c r="BB567" s="126">
        <f t="shared" si="10362"/>
        <v>267</v>
      </c>
      <c r="BC567" s="128">
        <f t="shared" si="10362"/>
        <v>193</v>
      </c>
      <c r="BD567" s="184">
        <f t="shared" si="10362"/>
        <v>384</v>
      </c>
      <c r="BE567" s="185">
        <f t="shared" si="10362"/>
        <v>454</v>
      </c>
      <c r="BF567" s="170">
        <f>AF567+AH567+AJ567+AL567+AN567+AP567+AR567+AT567+AV567+AX567+AZ567+BB567+BD567</f>
        <v>3746</v>
      </c>
      <c r="BG567" s="171">
        <f>AG567+AI567+AK567+AM567+AO567+AQ567+AS567+AU567+AW567+AY567+BA567+BC567+BE567</f>
        <v>3570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15">
      <c r="A568" s="137" t="s">
        <v>17</v>
      </c>
      <c r="B568" s="189">
        <v>41</v>
      </c>
      <c r="C568" s="190">
        <v>0</v>
      </c>
      <c r="D568" s="191">
        <v>75</v>
      </c>
      <c r="E568" s="192">
        <v>1</v>
      </c>
      <c r="F568" s="189">
        <v>118</v>
      </c>
      <c r="G568" s="193">
        <v>0</v>
      </c>
      <c r="H568" s="191">
        <v>82</v>
      </c>
      <c r="I568" s="192">
        <v>16</v>
      </c>
      <c r="J568" s="189">
        <v>2</v>
      </c>
      <c r="K568" s="193">
        <v>6</v>
      </c>
      <c r="L568" s="191">
        <v>3</v>
      </c>
      <c r="M568" s="189">
        <v>13</v>
      </c>
      <c r="N568" s="194">
        <v>13</v>
      </c>
      <c r="O568" s="195">
        <v>29</v>
      </c>
      <c r="P568" s="189">
        <v>15</v>
      </c>
      <c r="Q568" s="193">
        <v>22</v>
      </c>
      <c r="R568" s="191">
        <v>7</v>
      </c>
      <c r="S568" s="192">
        <v>0</v>
      </c>
      <c r="T568" s="189">
        <v>0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f t="shared" ref="AB568:AB590" si="10390">SUM(B568,D568,F568,H568,J568,L568,N568,P568,R568,T568,V568,X568,Z568)</f>
        <v>356</v>
      </c>
      <c r="AC568" s="173">
        <f t="shared" ref="AC568:AC590" si="10391">SUM(C568,E568,G568,I568,K568,M568,O568,Q568,S568,U568,W568,Y568,AA568)</f>
        <v>87</v>
      </c>
      <c r="AE568" s="277" t="str">
        <f>$AE$10</f>
        <v>08:00 - 08:59</v>
      </c>
      <c r="AF568" s="126">
        <f>SUMIF($A$9:$A$32,$AE568,B$567:B$590)</f>
        <v>437</v>
      </c>
      <c r="AG568" s="190">
        <f t="shared" si="10361"/>
        <v>435</v>
      </c>
      <c r="AH568" s="191">
        <f t="shared" si="10361"/>
        <v>262</v>
      </c>
      <c r="AI568" s="192">
        <f t="shared" si="10361"/>
        <v>206</v>
      </c>
      <c r="AJ568" s="278">
        <f t="shared" si="10361"/>
        <v>369</v>
      </c>
      <c r="AK568" s="193">
        <f t="shared" si="10361"/>
        <v>215</v>
      </c>
      <c r="AL568" s="191">
        <f t="shared" si="10361"/>
        <v>677</v>
      </c>
      <c r="AM568" s="192">
        <f t="shared" si="10361"/>
        <v>520</v>
      </c>
      <c r="AN568" s="278">
        <f t="shared" si="10361"/>
        <v>66</v>
      </c>
      <c r="AO568" s="193">
        <f t="shared" si="10361"/>
        <v>128</v>
      </c>
      <c r="AP568" s="191">
        <f t="shared" si="10361"/>
        <v>120</v>
      </c>
      <c r="AQ568" s="278">
        <f t="shared" si="10361"/>
        <v>379</v>
      </c>
      <c r="AR568" s="194">
        <f t="shared" si="10361"/>
        <v>496</v>
      </c>
      <c r="AS568" s="195">
        <f t="shared" si="10361"/>
        <v>600</v>
      </c>
      <c r="AT568" s="278">
        <f t="shared" si="10361"/>
        <v>331</v>
      </c>
      <c r="AU568" s="193">
        <f t="shared" si="10361"/>
        <v>209</v>
      </c>
      <c r="AV568" s="191">
        <f t="shared" si="10361"/>
        <v>473</v>
      </c>
      <c r="AW568" s="192">
        <f t="shared" si="10362"/>
        <v>258</v>
      </c>
      <c r="AX568" s="278">
        <f t="shared" si="10362"/>
        <v>59</v>
      </c>
      <c r="AY568" s="193">
        <f t="shared" si="10362"/>
        <v>66</v>
      </c>
      <c r="AZ568" s="191">
        <f t="shared" si="10362"/>
        <v>207</v>
      </c>
      <c r="BA568" s="192">
        <f t="shared" si="10362"/>
        <v>383</v>
      </c>
      <c r="BB568" s="278">
        <f t="shared" si="10362"/>
        <v>227</v>
      </c>
      <c r="BC568" s="193">
        <f t="shared" si="10362"/>
        <v>182</v>
      </c>
      <c r="BD568" s="191">
        <f t="shared" si="10362"/>
        <v>427</v>
      </c>
      <c r="BE568" s="278">
        <f t="shared" si="10362"/>
        <v>492</v>
      </c>
      <c r="BF568" s="172">
        <f>SUM(AF568,AH568,AJ568,AL568,AN568,AP568,AR568,AT568,AV568,AX568,AZ568,BB568,BD568)</f>
        <v>4151</v>
      </c>
      <c r="BG568" s="173">
        <f>SUM(AG568,AI568,AK568,AM568,AO568,AQ568,AS568,AU568,AW568,AY568,BA568,BC568,BE568)</f>
        <v>4073</v>
      </c>
      <c r="BI568" s="137" t="s">
        <v>17</v>
      </c>
      <c r="BJ568" s="129">
        <f>B568/B591</f>
        <v>7.9534432589718727E-3</v>
      </c>
      <c r="BK568" s="130">
        <f t="shared" ref="BK568" si="10392">C568/C591</f>
        <v>0</v>
      </c>
      <c r="BL568" s="131">
        <f t="shared" ref="BL568" si="10393">D568/D591</f>
        <v>2.664298401420959E-2</v>
      </c>
      <c r="BM568" s="132">
        <f t="shared" ref="BM568" si="10394">E568/E591</f>
        <v>2.5713551041398817E-4</v>
      </c>
      <c r="BN568" s="129">
        <f t="shared" ref="BN568" si="10395">F568/F591</f>
        <v>2.5122418565041518E-2</v>
      </c>
      <c r="BO568" s="130">
        <f t="shared" ref="BO568" si="10396">G568/G591</f>
        <v>0</v>
      </c>
      <c r="BP568" s="131">
        <f t="shared" ref="BP568" si="10397">H568/H591</f>
        <v>9.6413874191651969E-3</v>
      </c>
      <c r="BQ568" s="132">
        <f t="shared" ref="BQ568" si="10398">I568/I591</f>
        <v>2.017145738779627E-3</v>
      </c>
      <c r="BR568" s="129">
        <f t="shared" ref="BR568" si="10399">J568/J591</f>
        <v>1.5491866769945779E-3</v>
      </c>
      <c r="BS568" s="130">
        <f t="shared" ref="BS568" si="10400">K568/K591</f>
        <v>5.9701492537313433E-3</v>
      </c>
      <c r="BT568" s="131">
        <f t="shared" ref="BT568" si="10401">L568/L591</f>
        <v>9.1715071843472939E-4</v>
      </c>
      <c r="BU568" s="129">
        <f t="shared" ref="BU568" si="10402">M568/M591</f>
        <v>4.2918454935622317E-3</v>
      </c>
      <c r="BV568" s="133">
        <f t="shared" ref="BV568" si="10403">N568/N591</f>
        <v>1.858470335954253E-3</v>
      </c>
      <c r="BW568" s="134">
        <f t="shared" ref="BW568" si="10404">O568/O591</f>
        <v>4.4464888071143824E-3</v>
      </c>
      <c r="BX568" s="129">
        <f t="shared" ref="BX568" si="10405">P568/P591</f>
        <v>3.545261167572678E-3</v>
      </c>
      <c r="BY568" s="130">
        <f t="shared" ref="BY568" si="10406">Q568/Q591</f>
        <v>6.5632458233890216E-3</v>
      </c>
      <c r="BZ568" s="131">
        <f t="shared" ref="BZ568" si="10407">R568/R591</f>
        <v>1.3639906469212783E-3</v>
      </c>
      <c r="CA568" s="132">
        <f t="shared" ref="CA568" si="10408">S568/S591</f>
        <v>0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0</v>
      </c>
      <c r="CE568" s="132">
        <f t="shared" ref="CE568" si="10412">W568/W591</f>
        <v>0</v>
      </c>
      <c r="CF568" s="129">
        <f t="shared" ref="CF568" si="10413">X568/X591</f>
        <v>0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6.2651789799725455E-3</v>
      </c>
      <c r="CK568" s="136">
        <f t="shared" ref="CK568" si="10418">AC568/AC591</f>
        <v>1.5352309022569658E-3</v>
      </c>
    </row>
    <row r="569" spans="1:89" ht="14" thickBot="1" x14ac:dyDescent="0.2">
      <c r="A569" s="146" t="s">
        <v>18</v>
      </c>
      <c r="B569" s="196">
        <v>219</v>
      </c>
      <c r="C569" s="197">
        <v>0</v>
      </c>
      <c r="D569" s="198">
        <v>144</v>
      </c>
      <c r="E569" s="199">
        <v>0</v>
      </c>
      <c r="F569" s="196">
        <v>308</v>
      </c>
      <c r="G569" s="200">
        <v>10</v>
      </c>
      <c r="H569" s="198">
        <v>256</v>
      </c>
      <c r="I569" s="199">
        <v>72</v>
      </c>
      <c r="J569" s="196">
        <v>23</v>
      </c>
      <c r="K569" s="200">
        <v>16</v>
      </c>
      <c r="L569" s="198">
        <v>54</v>
      </c>
      <c r="M569" s="196">
        <v>96</v>
      </c>
      <c r="N569" s="201">
        <v>254</v>
      </c>
      <c r="O569" s="202">
        <v>186</v>
      </c>
      <c r="P569" s="196">
        <v>129</v>
      </c>
      <c r="Q569" s="200">
        <v>150</v>
      </c>
      <c r="R569" s="198">
        <v>125</v>
      </c>
      <c r="S569" s="199">
        <v>117</v>
      </c>
      <c r="T569" s="196">
        <v>21</v>
      </c>
      <c r="U569" s="200">
        <v>25</v>
      </c>
      <c r="V569" s="198">
        <v>91</v>
      </c>
      <c r="W569" s="199">
        <v>113</v>
      </c>
      <c r="X569" s="196">
        <v>138</v>
      </c>
      <c r="Y569" s="200">
        <v>72</v>
      </c>
      <c r="Z569" s="198">
        <v>217</v>
      </c>
      <c r="AA569" s="196">
        <v>162</v>
      </c>
      <c r="AB569" s="172">
        <f t="shared" si="10390"/>
        <v>1979</v>
      </c>
      <c r="AC569" s="173">
        <f t="shared" si="10391"/>
        <v>1019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4.2483026188166829E-2</v>
      </c>
      <c r="BK569" s="130">
        <f t="shared" ref="BK569" si="10419">C569/C591</f>
        <v>0</v>
      </c>
      <c r="BL569" s="131">
        <f t="shared" ref="BL569" si="10420">D569/D591</f>
        <v>5.1154529307282419E-2</v>
      </c>
      <c r="BM569" s="132">
        <f t="shared" ref="BM569" si="10421">E569/E591</f>
        <v>0</v>
      </c>
      <c r="BN569" s="129">
        <f t="shared" ref="BN569" si="10422">F569/F591</f>
        <v>6.5573770491803282E-2</v>
      </c>
      <c r="BO569" s="130">
        <f t="shared" ref="BO569" si="10423">G569/G591</f>
        <v>2.0259319286871961E-3</v>
      </c>
      <c r="BP569" s="131">
        <f t="shared" ref="BP569" si="10424">H569/H591</f>
        <v>3.0099941211052323E-2</v>
      </c>
      <c r="BQ569" s="132">
        <f t="shared" ref="BQ569" si="10425">I569/I591</f>
        <v>9.0771558245083209E-3</v>
      </c>
      <c r="BR569" s="129">
        <f t="shared" ref="BR569" si="10426">J569/J591</f>
        <v>1.7815646785437646E-2</v>
      </c>
      <c r="BS569" s="130">
        <f t="shared" ref="BS569" si="10427">K569/K591</f>
        <v>1.5920398009950248E-2</v>
      </c>
      <c r="BT569" s="131">
        <f t="shared" ref="BT569" si="10428">L569/L591</f>
        <v>1.6508712931825129E-2</v>
      </c>
      <c r="BU569" s="129">
        <f t="shared" ref="BU569" si="10429">M569/M591</f>
        <v>3.1693628260151867E-2</v>
      </c>
      <c r="BV569" s="133">
        <f t="shared" ref="BV569" si="10430">N569/N591</f>
        <v>3.6311651179413866E-2</v>
      </c>
      <c r="BW569" s="134">
        <f t="shared" ref="BW569" si="10431">O569/O591</f>
        <v>2.8518859245630176E-2</v>
      </c>
      <c r="BX569" s="129">
        <f t="shared" ref="BX569" si="10432">P569/P591</f>
        <v>3.0489246041125028E-2</v>
      </c>
      <c r="BY569" s="130">
        <f t="shared" ref="BY569" si="10433">Q569/Q591</f>
        <v>4.4749403341288782E-2</v>
      </c>
      <c r="BZ569" s="131">
        <f t="shared" ref="BZ569" si="10434">R569/R591</f>
        <v>2.435697583787997E-2</v>
      </c>
      <c r="CA569" s="132">
        <f t="shared" ref="CA569" si="10435">S569/S591</f>
        <v>2.5793650793650792E-2</v>
      </c>
      <c r="CB569" s="129">
        <f t="shared" ref="CB569" si="10436">T569/T591</f>
        <v>2.4734982332155476E-2</v>
      </c>
      <c r="CC569" s="130">
        <f t="shared" ref="CC569" si="10437">U569/U591</f>
        <v>4.6992481203007516E-2</v>
      </c>
      <c r="CD569" s="131">
        <f t="shared" ref="CD569" si="10438">V569/V591</f>
        <v>2.1079453324067639E-2</v>
      </c>
      <c r="CE569" s="132">
        <f t="shared" ref="CE569" si="10439">W569/W591</f>
        <v>2.6297416802420294E-2</v>
      </c>
      <c r="CF569" s="129">
        <f t="shared" ref="CF569" si="10440">X569/X591</f>
        <v>4.3328100470957615E-2</v>
      </c>
      <c r="CG569" s="130">
        <f t="shared" ref="CG569" si="10441">Y569/Y591</f>
        <v>3.4849951597289451E-2</v>
      </c>
      <c r="CH569" s="131">
        <f t="shared" ref="CH569" si="10442">Z569/Z591</f>
        <v>3.4017871139677067E-2</v>
      </c>
      <c r="CI569" s="129">
        <f t="shared" ref="CI569" si="10443">AA569/AA591</f>
        <v>2.031857519127054E-2</v>
      </c>
      <c r="CJ569" s="135">
        <f t="shared" ref="CJ569" si="10444">AB569/AB591</f>
        <v>3.4828059554397946E-2</v>
      </c>
      <c r="CK569" s="136">
        <f t="shared" ref="CK569" si="10445">AC569/AC591</f>
        <v>1.7981612521837335E-2</v>
      </c>
    </row>
    <row r="570" spans="1:89" ht="15" thickTop="1" thickBot="1" x14ac:dyDescent="0.2">
      <c r="A570" s="137" t="s">
        <v>19</v>
      </c>
      <c r="B570" s="189">
        <v>309</v>
      </c>
      <c r="C570" s="190">
        <v>197</v>
      </c>
      <c r="D570" s="191">
        <v>216</v>
      </c>
      <c r="E570" s="192">
        <v>156</v>
      </c>
      <c r="F570" s="189">
        <v>371</v>
      </c>
      <c r="G570" s="193">
        <v>158</v>
      </c>
      <c r="H570" s="191">
        <v>433</v>
      </c>
      <c r="I570" s="192">
        <v>370</v>
      </c>
      <c r="J570" s="189">
        <v>44</v>
      </c>
      <c r="K570" s="193">
        <v>102</v>
      </c>
      <c r="L570" s="191">
        <v>154</v>
      </c>
      <c r="M570" s="189">
        <v>210</v>
      </c>
      <c r="N570" s="194">
        <v>375</v>
      </c>
      <c r="O570" s="195">
        <v>386</v>
      </c>
      <c r="P570" s="189">
        <v>300</v>
      </c>
      <c r="Q570" s="193">
        <v>207</v>
      </c>
      <c r="R570" s="191">
        <v>289</v>
      </c>
      <c r="S570" s="192">
        <v>255</v>
      </c>
      <c r="T570" s="189">
        <v>31</v>
      </c>
      <c r="U570" s="193">
        <v>70</v>
      </c>
      <c r="V570" s="191">
        <v>170</v>
      </c>
      <c r="W570" s="192">
        <v>212</v>
      </c>
      <c r="X570" s="189">
        <v>185</v>
      </c>
      <c r="Y570" s="193">
        <v>128</v>
      </c>
      <c r="Z570" s="191">
        <v>340</v>
      </c>
      <c r="AA570" s="189">
        <v>320</v>
      </c>
      <c r="AB570" s="172">
        <f t="shared" si="10390"/>
        <v>3217</v>
      </c>
      <c r="AC570" s="173">
        <f t="shared" si="10391"/>
        <v>2771</v>
      </c>
      <c r="AE570" s="269" t="s">
        <v>13</v>
      </c>
      <c r="AF570" s="20">
        <f t="shared" ref="AF570:BG570" si="10446">SUM(AF567:AF569)</f>
        <v>803</v>
      </c>
      <c r="AG570" s="21">
        <f t="shared" si="10446"/>
        <v>678</v>
      </c>
      <c r="AH570" s="20">
        <f t="shared" si="10446"/>
        <v>536</v>
      </c>
      <c r="AI570" s="21">
        <f t="shared" si="10446"/>
        <v>427</v>
      </c>
      <c r="AJ570" s="20">
        <f t="shared" si="10446"/>
        <v>750</v>
      </c>
      <c r="AK570" s="21">
        <f t="shared" si="10446"/>
        <v>453</v>
      </c>
      <c r="AL570" s="20">
        <f t="shared" si="10446"/>
        <v>1214</v>
      </c>
      <c r="AM570" s="21">
        <f t="shared" si="10446"/>
        <v>982</v>
      </c>
      <c r="AN570" s="20">
        <f t="shared" si="10446"/>
        <v>117</v>
      </c>
      <c r="AO570" s="21">
        <f t="shared" si="10446"/>
        <v>249</v>
      </c>
      <c r="AP570" s="20">
        <f t="shared" si="10446"/>
        <v>275</v>
      </c>
      <c r="AQ570" s="21">
        <f t="shared" si="10446"/>
        <v>699</v>
      </c>
      <c r="AR570" s="20">
        <f t="shared" si="10446"/>
        <v>954</v>
      </c>
      <c r="AS570" s="21">
        <f t="shared" si="10446"/>
        <v>1145</v>
      </c>
      <c r="AT570" s="20">
        <f t="shared" si="10446"/>
        <v>602</v>
      </c>
      <c r="AU570" s="21">
        <f t="shared" si="10446"/>
        <v>430</v>
      </c>
      <c r="AV570" s="20">
        <f t="shared" si="10446"/>
        <v>830</v>
      </c>
      <c r="AW570" s="21">
        <f t="shared" si="10446"/>
        <v>486</v>
      </c>
      <c r="AX570" s="20">
        <f t="shared" si="10446"/>
        <v>118</v>
      </c>
      <c r="AY570" s="21">
        <f t="shared" si="10446"/>
        <v>124</v>
      </c>
      <c r="AZ570" s="20">
        <f t="shared" si="10446"/>
        <v>393</v>
      </c>
      <c r="BA570" s="21">
        <f t="shared" si="10446"/>
        <v>649</v>
      </c>
      <c r="BB570" s="20">
        <f t="shared" si="10446"/>
        <v>494</v>
      </c>
      <c r="BC570" s="21">
        <f t="shared" si="10446"/>
        <v>375</v>
      </c>
      <c r="BD570" s="20">
        <f t="shared" si="10446"/>
        <v>811</v>
      </c>
      <c r="BE570" s="21">
        <f t="shared" si="10446"/>
        <v>946</v>
      </c>
      <c r="BF570" s="174">
        <f t="shared" si="10446"/>
        <v>7897</v>
      </c>
      <c r="BG570" s="175">
        <f t="shared" si="10446"/>
        <v>7643</v>
      </c>
      <c r="BI570" s="137" t="s">
        <v>19</v>
      </c>
      <c r="BJ570" s="129">
        <f>B570/B591</f>
        <v>5.9941804073714841E-2</v>
      </c>
      <c r="BK570" s="130">
        <f t="shared" ref="BK570" si="10447">C570/C591</f>
        <v>2.984848484848485E-2</v>
      </c>
      <c r="BL570" s="131">
        <f t="shared" ref="BL570" si="10448">D570/D591</f>
        <v>7.6731793960923625E-2</v>
      </c>
      <c r="BM570" s="132">
        <f t="shared" ref="BM570" si="10449">E570/E591</f>
        <v>4.0113139624582156E-2</v>
      </c>
      <c r="BN570" s="129">
        <f t="shared" ref="BN570" si="10450">F570/F591</f>
        <v>7.898658718330849E-2</v>
      </c>
      <c r="BO570" s="130">
        <f t="shared" ref="BO570" si="10451">G570/G591</f>
        <v>3.20097244732577E-2</v>
      </c>
      <c r="BP570" s="131">
        <f t="shared" ref="BP570" si="10452">H570/H591</f>
        <v>5.0911228689006466E-2</v>
      </c>
      <c r="BQ570" s="132">
        <f t="shared" ref="BQ570" si="10453">I570/I591</f>
        <v>4.6646495209278868E-2</v>
      </c>
      <c r="BR570" s="129">
        <f t="shared" ref="BR570" si="10454">J570/J591</f>
        <v>3.4082106893880713E-2</v>
      </c>
      <c r="BS570" s="130">
        <f t="shared" ref="BS570" si="10455">K570/K591</f>
        <v>0.10149253731343283</v>
      </c>
      <c r="BT570" s="131">
        <f t="shared" ref="BT570" si="10456">L570/L591</f>
        <v>4.708040354631611E-2</v>
      </c>
      <c r="BU570" s="129">
        <f t="shared" ref="BU570" si="10457">M570/M591</f>
        <v>6.932981181908221E-2</v>
      </c>
      <c r="BV570" s="133">
        <f t="shared" ref="BV570" si="10458">N570/N591</f>
        <v>5.3609721229449604E-2</v>
      </c>
      <c r="BW570" s="134">
        <f t="shared" ref="BW570" si="10459">O570/O591</f>
        <v>5.9184299294694882E-2</v>
      </c>
      <c r="BX570" s="129">
        <f t="shared" ref="BX570" si="10460">P570/P591</f>
        <v>7.090522335145355E-2</v>
      </c>
      <c r="BY570" s="130">
        <f t="shared" ref="BY570" si="10461">Q570/Q591</f>
        <v>6.1754176610978519E-2</v>
      </c>
      <c r="BZ570" s="131">
        <f t="shared" ref="BZ570" si="10462">R570/R591</f>
        <v>5.6313328137178487E-2</v>
      </c>
      <c r="CA570" s="132">
        <f t="shared" ref="CA570" si="10463">S570/S591</f>
        <v>5.6216931216931214E-2</v>
      </c>
      <c r="CB570" s="129">
        <f t="shared" ref="CB570" si="10464">T570/T591</f>
        <v>3.6513545347467612E-2</v>
      </c>
      <c r="CC570" s="130">
        <f t="shared" ref="CC570" si="10465">U570/U591</f>
        <v>0.13157894736842105</v>
      </c>
      <c r="CD570" s="131">
        <f t="shared" ref="CD570" si="10466">V570/V591</f>
        <v>3.9379198517489E-2</v>
      </c>
      <c r="CE570" s="132">
        <f t="shared" ref="CE570" si="10467">W570/W591</f>
        <v>4.9336746567372587E-2</v>
      </c>
      <c r="CF570" s="129">
        <f t="shared" ref="CF570" si="10468">X570/X591</f>
        <v>5.8084772370486655E-2</v>
      </c>
      <c r="CG570" s="130">
        <f t="shared" ref="CG570" si="10469">Y570/Y591</f>
        <v>6.1955469506292354E-2</v>
      </c>
      <c r="CH570" s="131">
        <f t="shared" ref="CH570" si="10470">Z570/Z591</f>
        <v>5.3299890264931808E-2</v>
      </c>
      <c r="CI570" s="129">
        <f t="shared" ref="CI570" si="10471">AA570/AA591</f>
        <v>4.0135457167941806E-2</v>
      </c>
      <c r="CJ570" s="135">
        <f t="shared" ref="CJ570" si="10472">AB570/AB591</f>
        <v>5.661539544542607E-2</v>
      </c>
      <c r="CK570" s="136">
        <f t="shared" ref="CK570" si="10473">AC570/AC591</f>
        <v>4.8897986553494859E-2</v>
      </c>
    </row>
    <row r="571" spans="1:89" ht="14" thickTop="1" x14ac:dyDescent="0.15">
      <c r="A571" s="146" t="s">
        <v>20</v>
      </c>
      <c r="B571" s="196">
        <v>366</v>
      </c>
      <c r="C571" s="197">
        <v>243</v>
      </c>
      <c r="D571" s="198">
        <v>274</v>
      </c>
      <c r="E571" s="199">
        <v>221</v>
      </c>
      <c r="F571" s="196">
        <v>381</v>
      </c>
      <c r="G571" s="200">
        <v>238</v>
      </c>
      <c r="H571" s="198">
        <v>537</v>
      </c>
      <c r="I571" s="199">
        <v>462</v>
      </c>
      <c r="J571" s="196">
        <v>51</v>
      </c>
      <c r="K571" s="200">
        <v>121</v>
      </c>
      <c r="L571" s="198">
        <v>155</v>
      </c>
      <c r="M571" s="196">
        <v>320</v>
      </c>
      <c r="N571" s="201">
        <v>458</v>
      </c>
      <c r="O571" s="202">
        <v>545</v>
      </c>
      <c r="P571" s="196">
        <v>271</v>
      </c>
      <c r="Q571" s="200">
        <v>221</v>
      </c>
      <c r="R571" s="198">
        <v>357</v>
      </c>
      <c r="S571" s="199">
        <v>228</v>
      </c>
      <c r="T571" s="196">
        <v>59</v>
      </c>
      <c r="U571" s="200">
        <v>58</v>
      </c>
      <c r="V571" s="198">
        <v>186</v>
      </c>
      <c r="W571" s="199">
        <v>266</v>
      </c>
      <c r="X571" s="196">
        <v>267</v>
      </c>
      <c r="Y571" s="200">
        <v>193</v>
      </c>
      <c r="Z571" s="198">
        <v>384</v>
      </c>
      <c r="AA571" s="196">
        <v>454</v>
      </c>
      <c r="AB571" s="172">
        <f t="shared" si="10390"/>
        <v>3746</v>
      </c>
      <c r="AC571" s="173">
        <f t="shared" si="10391"/>
        <v>3570</v>
      </c>
      <c r="BI571" s="146" t="s">
        <v>20</v>
      </c>
      <c r="BJ571" s="129">
        <f>B571/B591</f>
        <v>7.099903006789525E-2</v>
      </c>
      <c r="BK571" s="130">
        <f t="shared" ref="BK571" si="10474">C571/C591</f>
        <v>3.6818181818181819E-2</v>
      </c>
      <c r="BL571" s="131">
        <f t="shared" ref="BL571" si="10475">D571/D591</f>
        <v>9.7335701598579044E-2</v>
      </c>
      <c r="BM571" s="132">
        <f t="shared" ref="BM571" si="10476">E571/E591</f>
        <v>5.6826947801491383E-2</v>
      </c>
      <c r="BN571" s="129">
        <f t="shared" ref="BN571" si="10477">F571/F591</f>
        <v>8.1115605705769644E-2</v>
      </c>
      <c r="BO571" s="130">
        <f t="shared" ref="BO571" si="10478">G571/G591</f>
        <v>4.8217179902755265E-2</v>
      </c>
      <c r="BP571" s="131">
        <f t="shared" ref="BP571" si="10479">H571/H591</f>
        <v>6.3139329805996472E-2</v>
      </c>
      <c r="BQ571" s="132">
        <f t="shared" ref="BQ571" si="10480">I571/I591</f>
        <v>5.8245083207261725E-2</v>
      </c>
      <c r="BR571" s="129">
        <f t="shared" ref="BR571" si="10481">J571/J591</f>
        <v>3.9504260263361735E-2</v>
      </c>
      <c r="BS571" s="130">
        <f t="shared" ref="BS571" si="10482">K571/K591</f>
        <v>0.12039800995024875</v>
      </c>
      <c r="BT571" s="131">
        <f t="shared" ref="BT571" si="10483">L571/L591</f>
        <v>4.7386120452461024E-2</v>
      </c>
      <c r="BU571" s="129">
        <f t="shared" ref="BU571" si="10484">M571/M591</f>
        <v>0.10564542753383956</v>
      </c>
      <c r="BV571" s="133">
        <f t="shared" ref="BV571" si="10485">N571/N591</f>
        <v>6.547533952823445E-2</v>
      </c>
      <c r="BW571" s="134">
        <f t="shared" ref="BW571" si="10486">O571/O591</f>
        <v>8.3563324133701322E-2</v>
      </c>
      <c r="BX571" s="129">
        <f t="shared" ref="BX571" si="10487">P571/P591</f>
        <v>6.4051051760813049E-2</v>
      </c>
      <c r="BY571" s="130">
        <f t="shared" ref="BY571" si="10488">Q571/Q591</f>
        <v>6.5930787589498802E-2</v>
      </c>
      <c r="BZ571" s="131">
        <f t="shared" ref="BZ571" si="10489">R571/R591</f>
        <v>6.9563522992985197E-2</v>
      </c>
      <c r="CA571" s="132">
        <f t="shared" ref="CA571" si="10490">S571/S591</f>
        <v>5.0264550264550262E-2</v>
      </c>
      <c r="CB571" s="129">
        <f t="shared" ref="CB571" si="10491">T571/T591</f>
        <v>6.9493521790341573E-2</v>
      </c>
      <c r="CC571" s="130">
        <f t="shared" ref="CC571" si="10492">U571/U591</f>
        <v>0.10902255639097744</v>
      </c>
      <c r="CD571" s="131">
        <f t="shared" ref="CD571" si="10493">V571/V591</f>
        <v>4.3085476025017375E-2</v>
      </c>
      <c r="CE571" s="132">
        <f t="shared" ref="CE571" si="10494">W571/W591</f>
        <v>6.190365371189202E-2</v>
      </c>
      <c r="CF571" s="129">
        <f t="shared" ref="CF571" si="10495">X571/X591</f>
        <v>8.3830455259026687E-2</v>
      </c>
      <c r="CG571" s="130">
        <f t="shared" ref="CG571" si="10496">Y571/Y591</f>
        <v>9.3417231364956443E-2</v>
      </c>
      <c r="CH571" s="131">
        <f t="shared" ref="CH571" si="10497">Z571/Z591</f>
        <v>6.019752312274651E-2</v>
      </c>
      <c r="CI571" s="129">
        <f t="shared" ref="CI571" si="10498">AA571/AA591</f>
        <v>5.6942179857017432E-2</v>
      </c>
      <c r="CJ571" s="135">
        <f t="shared" ref="CJ571" si="10499">AB571/AB591</f>
        <v>6.5925169828587524E-2</v>
      </c>
      <c r="CK571" s="136">
        <f t="shared" ref="CK571" si="10500">AC571/AC591</f>
        <v>6.2997405989165159E-2</v>
      </c>
    </row>
    <row r="572" spans="1:89" ht="14" thickBot="1" x14ac:dyDescent="0.2">
      <c r="A572" s="137" t="s">
        <v>21</v>
      </c>
      <c r="B572" s="189">
        <v>437</v>
      </c>
      <c r="C572" s="190">
        <v>435</v>
      </c>
      <c r="D572" s="191">
        <v>262</v>
      </c>
      <c r="E572" s="192">
        <v>206</v>
      </c>
      <c r="F572" s="189">
        <v>369</v>
      </c>
      <c r="G572" s="193">
        <v>215</v>
      </c>
      <c r="H572" s="191">
        <v>677</v>
      </c>
      <c r="I572" s="192">
        <v>520</v>
      </c>
      <c r="J572" s="189">
        <v>66</v>
      </c>
      <c r="K572" s="193">
        <v>128</v>
      </c>
      <c r="L572" s="191">
        <v>120</v>
      </c>
      <c r="M572" s="189">
        <v>379</v>
      </c>
      <c r="N572" s="194">
        <v>496</v>
      </c>
      <c r="O572" s="195">
        <v>600</v>
      </c>
      <c r="P572" s="189">
        <v>331</v>
      </c>
      <c r="Q572" s="193">
        <v>209</v>
      </c>
      <c r="R572" s="191">
        <v>473</v>
      </c>
      <c r="S572" s="192">
        <v>258</v>
      </c>
      <c r="T572" s="189">
        <v>59</v>
      </c>
      <c r="U572" s="193">
        <v>66</v>
      </c>
      <c r="V572" s="191">
        <v>207</v>
      </c>
      <c r="W572" s="192">
        <v>383</v>
      </c>
      <c r="X572" s="189">
        <v>227</v>
      </c>
      <c r="Y572" s="193">
        <v>182</v>
      </c>
      <c r="Z572" s="191">
        <v>427</v>
      </c>
      <c r="AA572" s="189">
        <v>492</v>
      </c>
      <c r="AB572" s="172">
        <f t="shared" si="10390"/>
        <v>4151</v>
      </c>
      <c r="AC572" s="173">
        <f t="shared" si="10391"/>
        <v>4073</v>
      </c>
      <c r="AE572" s="272" t="s">
        <v>85</v>
      </c>
      <c r="BI572" s="137" t="s">
        <v>21</v>
      </c>
      <c r="BJ572" s="129">
        <f>B572/B591</f>
        <v>8.4772065955383127E-2</v>
      </c>
      <c r="BK572" s="130">
        <f t="shared" ref="BK572" si="10501">C572/C591</f>
        <v>6.5909090909090903E-2</v>
      </c>
      <c r="BL572" s="131">
        <f t="shared" ref="BL572" si="10502">D572/D591</f>
        <v>9.3072824156305509E-2</v>
      </c>
      <c r="BM572" s="132">
        <f t="shared" ref="BM572" si="10503">E572/E591</f>
        <v>5.2969915145281564E-2</v>
      </c>
      <c r="BN572" s="129">
        <f t="shared" ref="BN572" si="10504">F572/F591</f>
        <v>7.856078347881626E-2</v>
      </c>
      <c r="BO572" s="130">
        <f t="shared" ref="BO572" si="10505">G572/G591</f>
        <v>4.3557536466774717E-2</v>
      </c>
      <c r="BP572" s="131">
        <f t="shared" ref="BP572" si="10506">H572/H591</f>
        <v>7.9600235155790705E-2</v>
      </c>
      <c r="BQ572" s="132">
        <f t="shared" ref="BQ572" si="10507">I572/I591</f>
        <v>6.5557236510337874E-2</v>
      </c>
      <c r="BR572" s="129">
        <f t="shared" ref="BR572" si="10508">J572/J591</f>
        <v>5.1123160340821067E-2</v>
      </c>
      <c r="BS572" s="130">
        <f t="shared" ref="BS572" si="10509">K572/K591</f>
        <v>0.12736318407960198</v>
      </c>
      <c r="BT572" s="131">
        <f t="shared" ref="BT572" si="10510">L572/L591</f>
        <v>3.668602873738918E-2</v>
      </c>
      <c r="BU572" s="129">
        <f t="shared" ref="BU572" si="10511">M572/M591</f>
        <v>0.12512380323539121</v>
      </c>
      <c r="BV572" s="133">
        <f t="shared" ref="BV572" si="10512">N572/N591</f>
        <v>7.0907791279485349E-2</v>
      </c>
      <c r="BW572" s="134">
        <f t="shared" ref="BW572" si="10513">O572/O591</f>
        <v>9.1996320147194111E-2</v>
      </c>
      <c r="BX572" s="129">
        <f t="shared" ref="BX572" si="10514">P572/P591</f>
        <v>7.8232096431103765E-2</v>
      </c>
      <c r="BY572" s="130">
        <f t="shared" ref="BY572" si="10515">Q572/Q591</f>
        <v>6.2350835322195701E-2</v>
      </c>
      <c r="BZ572" s="131">
        <f t="shared" ref="BZ572" si="10516">R572/R591</f>
        <v>9.2166796570537807E-2</v>
      </c>
      <c r="CA572" s="132">
        <f t="shared" ref="CA572" si="10517">S572/S591</f>
        <v>5.6878306878306875E-2</v>
      </c>
      <c r="CB572" s="129">
        <f t="shared" ref="CB572" si="10518">T572/T591</f>
        <v>6.9493521790341573E-2</v>
      </c>
      <c r="CC572" s="130">
        <f t="shared" ref="CC572" si="10519">U572/U591</f>
        <v>0.12406015037593984</v>
      </c>
      <c r="CD572" s="131">
        <f t="shared" ref="CD572" si="10520">V572/V591</f>
        <v>4.794996525364837E-2</v>
      </c>
      <c r="CE572" s="132">
        <f t="shared" ref="CE572" si="10521">W572/W591</f>
        <v>8.913195252501746E-2</v>
      </c>
      <c r="CF572" s="129">
        <f t="shared" ref="CF572" si="10522">X572/X591</f>
        <v>7.1271585557299844E-2</v>
      </c>
      <c r="CG572" s="130">
        <f t="shared" ref="CG572" si="10523">Y572/Y591</f>
        <v>8.8092933204259441E-2</v>
      </c>
      <c r="CH572" s="131">
        <f t="shared" ref="CH572" si="10524">Z572/Z591</f>
        <v>6.6938391597429064E-2</v>
      </c>
      <c r="CI572" s="129">
        <f t="shared" ref="CI572" si="10525">AA572/AA591</f>
        <v>6.1708265395710525E-2</v>
      </c>
      <c r="CJ572" s="135">
        <f t="shared" ref="CJ572" si="10526">AB572/AB591</f>
        <v>7.3052690859174263E-2</v>
      </c>
      <c r="CK572" s="136">
        <f t="shared" ref="CK572" si="10527">AC572/AC591</f>
        <v>7.1873511090719794E-2</v>
      </c>
    </row>
    <row r="573" spans="1:89" ht="15" thickTop="1" thickBot="1" x14ac:dyDescent="0.2">
      <c r="A573" s="146" t="s">
        <v>22</v>
      </c>
      <c r="B573" s="196">
        <v>376</v>
      </c>
      <c r="C573" s="197">
        <v>612</v>
      </c>
      <c r="D573" s="198">
        <v>290</v>
      </c>
      <c r="E573" s="199">
        <v>203</v>
      </c>
      <c r="F573" s="196">
        <v>423</v>
      </c>
      <c r="G573" s="200">
        <v>178</v>
      </c>
      <c r="H573" s="198">
        <v>596</v>
      </c>
      <c r="I573" s="199">
        <v>545</v>
      </c>
      <c r="J573" s="196">
        <v>66</v>
      </c>
      <c r="K573" s="200">
        <v>123</v>
      </c>
      <c r="L573" s="198">
        <v>114</v>
      </c>
      <c r="M573" s="196">
        <v>328</v>
      </c>
      <c r="N573" s="201">
        <v>491</v>
      </c>
      <c r="O573" s="202">
        <v>568</v>
      </c>
      <c r="P573" s="196">
        <v>337</v>
      </c>
      <c r="Q573" s="200">
        <v>241</v>
      </c>
      <c r="R573" s="198">
        <v>424</v>
      </c>
      <c r="S573" s="199">
        <v>269</v>
      </c>
      <c r="T573" s="196">
        <v>36</v>
      </c>
      <c r="U573" s="200">
        <v>39</v>
      </c>
      <c r="V573" s="198">
        <v>177</v>
      </c>
      <c r="W573" s="199">
        <v>446</v>
      </c>
      <c r="X573" s="196">
        <v>214</v>
      </c>
      <c r="Y573" s="200">
        <v>121</v>
      </c>
      <c r="Z573" s="198">
        <v>437</v>
      </c>
      <c r="AA573" s="196">
        <v>428</v>
      </c>
      <c r="AB573" s="172">
        <f t="shared" si="10390"/>
        <v>3981</v>
      </c>
      <c r="AC573" s="173">
        <f t="shared" si="10391"/>
        <v>4101</v>
      </c>
      <c r="AE573" s="292" t="s">
        <v>0</v>
      </c>
      <c r="AF573" s="294" t="s">
        <v>1</v>
      </c>
      <c r="AG573" s="295"/>
      <c r="AH573" s="294" t="s">
        <v>2</v>
      </c>
      <c r="AI573" s="295"/>
      <c r="AJ573" s="294" t="s">
        <v>3</v>
      </c>
      <c r="AK573" s="295"/>
      <c r="AL573" s="294" t="s">
        <v>4</v>
      </c>
      <c r="AM573" s="295"/>
      <c r="AN573" s="294" t="s">
        <v>5</v>
      </c>
      <c r="AO573" s="295"/>
      <c r="AP573" s="294" t="s">
        <v>6</v>
      </c>
      <c r="AQ573" s="295"/>
      <c r="AR573" s="294" t="s">
        <v>7</v>
      </c>
      <c r="AS573" s="295"/>
      <c r="AT573" s="294" t="s">
        <v>8</v>
      </c>
      <c r="AU573" s="295"/>
      <c r="AV573" s="294" t="s">
        <v>9</v>
      </c>
      <c r="AW573" s="295"/>
      <c r="AX573" s="294" t="s">
        <v>10</v>
      </c>
      <c r="AY573" s="295"/>
      <c r="AZ573" s="294" t="s">
        <v>11</v>
      </c>
      <c r="BA573" s="295"/>
      <c r="BB573" s="294" t="s">
        <v>12</v>
      </c>
      <c r="BC573" s="295"/>
      <c r="BD573" s="297" t="s">
        <v>40</v>
      </c>
      <c r="BE573" s="298"/>
      <c r="BF573" s="299" t="s">
        <v>41</v>
      </c>
      <c r="BG573" s="300"/>
      <c r="BI573" s="146" t="s">
        <v>22</v>
      </c>
      <c r="BJ573" s="129">
        <f>B573/B591</f>
        <v>7.2938894277400579E-2</v>
      </c>
      <c r="BK573" s="130">
        <f t="shared" ref="BK573" si="10528">C573/C591</f>
        <v>9.2727272727272728E-2</v>
      </c>
      <c r="BL573" s="131">
        <f t="shared" ref="BL573" si="10529">D573/D591</f>
        <v>0.10301953818827708</v>
      </c>
      <c r="BM573" s="132">
        <f t="shared" ref="BM573" si="10530">E573/E591</f>
        <v>5.2198508614039602E-2</v>
      </c>
      <c r="BN573" s="129">
        <f t="shared" ref="BN573" si="10531">F573/F591</f>
        <v>9.005748350010645E-2</v>
      </c>
      <c r="BO573" s="130">
        <f t="shared" ref="BO573" si="10532">G573/G591</f>
        <v>3.606158833063209E-2</v>
      </c>
      <c r="BP573" s="131">
        <f t="shared" ref="BP573" si="10533">H573/H591</f>
        <v>7.0076425631981187E-2</v>
      </c>
      <c r="BQ573" s="132">
        <f t="shared" ref="BQ573" si="10534">I573/I591</f>
        <v>6.8709026727181044E-2</v>
      </c>
      <c r="BR573" s="129">
        <f t="shared" ref="BR573" si="10535">J573/J591</f>
        <v>5.1123160340821067E-2</v>
      </c>
      <c r="BS573" s="130">
        <f t="shared" ref="BS573" si="10536">K573/K591</f>
        <v>0.12238805970149254</v>
      </c>
      <c r="BT573" s="131">
        <f t="shared" ref="BT573" si="10537">L573/L591</f>
        <v>3.4851727300519719E-2</v>
      </c>
      <c r="BU573" s="129">
        <f t="shared" ref="BU573" si="10538">M573/M591</f>
        <v>0.10828656322218554</v>
      </c>
      <c r="BV573" s="133">
        <f t="shared" ref="BV573" si="10539">N573/N591</f>
        <v>7.019299499642602E-2</v>
      </c>
      <c r="BW573" s="134">
        <f t="shared" ref="BW573" si="10540">O573/O591</f>
        <v>8.7089849739343764E-2</v>
      </c>
      <c r="BX573" s="129">
        <f t="shared" ref="BX573" si="10541">P573/P591</f>
        <v>7.9650200898132822E-2</v>
      </c>
      <c r="BY573" s="130">
        <f t="shared" ref="BY573" si="10542">Q573/Q591</f>
        <v>7.1897374701670638E-2</v>
      </c>
      <c r="BZ573" s="131">
        <f t="shared" ref="BZ573" si="10543">R573/R591</f>
        <v>8.2618862042088848E-2</v>
      </c>
      <c r="CA573" s="132">
        <f t="shared" ref="CA573" si="10544">S573/S591</f>
        <v>5.9303350970017633E-2</v>
      </c>
      <c r="CB573" s="129">
        <f t="shared" ref="CB573" si="10545">T573/T591</f>
        <v>4.2402826855123678E-2</v>
      </c>
      <c r="CC573" s="130">
        <f t="shared" ref="CC573" si="10546">U573/U591</f>
        <v>7.3308270676691725E-2</v>
      </c>
      <c r="CD573" s="131">
        <f t="shared" ref="CD573" si="10547">V573/V591</f>
        <v>4.1000694927032663E-2</v>
      </c>
      <c r="CE573" s="132">
        <f t="shared" ref="CE573" si="10548">W573/W591</f>
        <v>0.10379334419362346</v>
      </c>
      <c r="CF573" s="129">
        <f t="shared" ref="CF573" si="10549">X573/X591</f>
        <v>6.7189952904238612E-2</v>
      </c>
      <c r="CG573" s="130">
        <f t="shared" ref="CG573" si="10550">Y573/Y591</f>
        <v>5.8567279767666992E-2</v>
      </c>
      <c r="CH573" s="131">
        <f t="shared" ref="CH573" si="10551">Z573/Z591</f>
        <v>6.8506035428750583E-2</v>
      </c>
      <c r="CI573" s="129">
        <f t="shared" ref="CI573" si="10552">AA573/AA591</f>
        <v>5.3681173962122165E-2</v>
      </c>
      <c r="CJ573" s="135">
        <f t="shared" ref="CJ573" si="10553">AB573/AB591</f>
        <v>7.0060891908063777E-2</v>
      </c>
      <c r="CK573" s="136">
        <f t="shared" ref="CK573" si="10554">AC573/AC591</f>
        <v>7.2367608392595595E-2</v>
      </c>
    </row>
    <row r="574" spans="1:89" ht="15" thickTop="1" thickBot="1" x14ac:dyDescent="0.2">
      <c r="A574" s="137" t="s">
        <v>23</v>
      </c>
      <c r="B574" s="189">
        <v>308</v>
      </c>
      <c r="C574" s="190">
        <v>403</v>
      </c>
      <c r="D574" s="191">
        <v>175</v>
      </c>
      <c r="E574" s="192">
        <v>194</v>
      </c>
      <c r="F574" s="189">
        <v>333</v>
      </c>
      <c r="G574" s="193">
        <v>142</v>
      </c>
      <c r="H574" s="191">
        <v>443</v>
      </c>
      <c r="I574" s="192">
        <v>517</v>
      </c>
      <c r="J574" s="189">
        <v>71</v>
      </c>
      <c r="K574" s="193">
        <v>81</v>
      </c>
      <c r="L574" s="191">
        <v>109</v>
      </c>
      <c r="M574" s="189">
        <v>324</v>
      </c>
      <c r="N574" s="194">
        <v>363</v>
      </c>
      <c r="O574" s="195">
        <v>616</v>
      </c>
      <c r="P574" s="189">
        <v>248</v>
      </c>
      <c r="Q574" s="193">
        <v>180</v>
      </c>
      <c r="R574" s="191">
        <v>352</v>
      </c>
      <c r="S574" s="192">
        <v>254</v>
      </c>
      <c r="T574" s="189">
        <v>52</v>
      </c>
      <c r="U574" s="193">
        <v>46</v>
      </c>
      <c r="V574" s="191">
        <v>182</v>
      </c>
      <c r="W574" s="192">
        <v>376</v>
      </c>
      <c r="X574" s="189">
        <v>190</v>
      </c>
      <c r="Y574" s="193">
        <v>98</v>
      </c>
      <c r="Z574" s="191">
        <v>386</v>
      </c>
      <c r="AA574" s="189">
        <v>449</v>
      </c>
      <c r="AB574" s="172">
        <f t="shared" si="10390"/>
        <v>3212</v>
      </c>
      <c r="AC574" s="173">
        <f t="shared" si="10391"/>
        <v>3680</v>
      </c>
      <c r="AE574" s="293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5.974781765276431E-2</v>
      </c>
      <c r="BK574" s="130">
        <f t="shared" ref="BK574" si="10555">C574/C591</f>
        <v>6.1060606060606058E-2</v>
      </c>
      <c r="BL574" s="131">
        <f t="shared" ref="BL574" si="10556">D574/D591</f>
        <v>6.216696269982238E-2</v>
      </c>
      <c r="BM574" s="132">
        <f t="shared" ref="BM574" si="10557">E574/E591</f>
        <v>4.9884289020313707E-2</v>
      </c>
      <c r="BN574" s="129">
        <f t="shared" ref="BN574" si="10558">F574/F591</f>
        <v>7.0896316797956146E-2</v>
      </c>
      <c r="BO574" s="130">
        <f t="shared" ref="BO574" si="10559">G574/G591</f>
        <v>2.8768233387358184E-2</v>
      </c>
      <c r="BP574" s="131">
        <f t="shared" ref="BP574" si="10560">H574/H591</f>
        <v>5.2087007642563195E-2</v>
      </c>
      <c r="BQ574" s="132">
        <f t="shared" ref="BQ574" si="10561">I574/I591</f>
        <v>6.517902168431669E-2</v>
      </c>
      <c r="BR574" s="129">
        <f t="shared" ref="BR574" si="10562">J574/J591</f>
        <v>5.4996127033307515E-2</v>
      </c>
      <c r="BS574" s="130">
        <f t="shared" ref="BS574" si="10563">K574/K591</f>
        <v>8.0597014925373134E-2</v>
      </c>
      <c r="BT574" s="131">
        <f t="shared" ref="BT574" si="10564">L574/L591</f>
        <v>3.3323142769795172E-2</v>
      </c>
      <c r="BU574" s="129">
        <f t="shared" ref="BU574" si="10565">M574/M591</f>
        <v>0.10696599537801255</v>
      </c>
      <c r="BV574" s="133">
        <f t="shared" ref="BV574" si="10566">N574/N591</f>
        <v>5.1894210150107221E-2</v>
      </c>
      <c r="BW574" s="134">
        <f t="shared" ref="BW574" si="10567">O574/O591</f>
        <v>9.4449555351119291E-2</v>
      </c>
      <c r="BX574" s="129">
        <f t="shared" ref="BX574" si="10568">P574/P591</f>
        <v>5.8614984637201606E-2</v>
      </c>
      <c r="BY574" s="130">
        <f t="shared" ref="BY574" si="10569">Q574/Q591</f>
        <v>5.3699284009546537E-2</v>
      </c>
      <c r="BZ574" s="131">
        <f t="shared" ref="BZ574" si="10570">R574/R591</f>
        <v>6.8589243959469998E-2</v>
      </c>
      <c r="CA574" s="132">
        <f t="shared" ref="CA574" si="10571">S574/S591</f>
        <v>5.5996472663139327E-2</v>
      </c>
      <c r="CB574" s="129">
        <f t="shared" ref="CB574" si="10572">T574/T591</f>
        <v>6.1248527679623084E-2</v>
      </c>
      <c r="CC574" s="130">
        <f t="shared" ref="CC574" si="10573">U574/U591</f>
        <v>8.646616541353383E-2</v>
      </c>
      <c r="CD574" s="131">
        <f t="shared" ref="CD574" si="10574">V574/V591</f>
        <v>4.2158906648135278E-2</v>
      </c>
      <c r="CE574" s="132">
        <f t="shared" ref="CE574" si="10575">W574/W591</f>
        <v>8.750290900628345E-2</v>
      </c>
      <c r="CF574" s="129">
        <f t="shared" ref="CF574" si="10576">X574/X591</f>
        <v>5.9654631083202514E-2</v>
      </c>
      <c r="CG574" s="130">
        <f t="shared" ref="CG574" si="10577">Y574/Y591</f>
        <v>4.7434656340755083E-2</v>
      </c>
      <c r="CH574" s="131">
        <f t="shared" ref="CH574" si="10578">Z574/Z591</f>
        <v>6.051105188901082E-2</v>
      </c>
      <c r="CI574" s="129">
        <f t="shared" ref="CI574" si="10579">AA574/AA591</f>
        <v>5.6315063338768345E-2</v>
      </c>
      <c r="CJ574" s="135">
        <f t="shared" ref="CJ574" si="10580">AB574/AB591</f>
        <v>5.6527401358628701E-2</v>
      </c>
      <c r="CK574" s="136">
        <f t="shared" ref="CK574" si="10581">AC574/AC591</f>
        <v>6.4938502532248671E-2</v>
      </c>
    </row>
    <row r="575" spans="1:89" ht="14" thickTop="1" x14ac:dyDescent="0.15">
      <c r="A575" s="146" t="s">
        <v>24</v>
      </c>
      <c r="B575" s="203">
        <v>285</v>
      </c>
      <c r="C575" s="197">
        <v>343</v>
      </c>
      <c r="D575" s="198">
        <v>152</v>
      </c>
      <c r="E575" s="199">
        <v>166</v>
      </c>
      <c r="F575" s="196">
        <v>269</v>
      </c>
      <c r="G575" s="200">
        <v>139</v>
      </c>
      <c r="H575" s="198">
        <v>462</v>
      </c>
      <c r="I575" s="199">
        <v>375</v>
      </c>
      <c r="J575" s="196">
        <v>68</v>
      </c>
      <c r="K575" s="200">
        <v>56</v>
      </c>
      <c r="L575" s="198">
        <v>129</v>
      </c>
      <c r="M575" s="196">
        <v>239</v>
      </c>
      <c r="N575" s="201">
        <v>315</v>
      </c>
      <c r="O575" s="204">
        <v>403</v>
      </c>
      <c r="P575" s="196">
        <v>233</v>
      </c>
      <c r="Q575" s="200">
        <v>158</v>
      </c>
      <c r="R575" s="198">
        <v>349</v>
      </c>
      <c r="S575" s="199">
        <v>176</v>
      </c>
      <c r="T575" s="196">
        <v>40</v>
      </c>
      <c r="U575" s="200">
        <v>21</v>
      </c>
      <c r="V575" s="198">
        <v>206</v>
      </c>
      <c r="W575" s="205">
        <v>204</v>
      </c>
      <c r="X575" s="196">
        <v>172</v>
      </c>
      <c r="Y575" s="200">
        <v>95</v>
      </c>
      <c r="Z575" s="198">
        <v>337</v>
      </c>
      <c r="AA575" s="196">
        <v>390</v>
      </c>
      <c r="AB575" s="172">
        <f t="shared" si="10390"/>
        <v>3017</v>
      </c>
      <c r="AC575" s="173">
        <f t="shared" si="10391"/>
        <v>2765</v>
      </c>
      <c r="AE575" s="275" t="str">
        <f>$AE$17</f>
        <v>17:00 - 17:59</v>
      </c>
      <c r="AF575" s="126">
        <f t="shared" ref="AF575:AU577" si="10582">SUMIF($A$9:$A$32,$AE575,B$567:B$590)</f>
        <v>377</v>
      </c>
      <c r="AG575" s="186">
        <f t="shared" si="10582"/>
        <v>431</v>
      </c>
      <c r="AH575" s="127">
        <f t="shared" si="10582"/>
        <v>188</v>
      </c>
      <c r="AI575" s="180">
        <f t="shared" si="10582"/>
        <v>256</v>
      </c>
      <c r="AJ575" s="126">
        <f t="shared" si="10582"/>
        <v>318</v>
      </c>
      <c r="AK575" s="128">
        <f t="shared" si="10582"/>
        <v>523</v>
      </c>
      <c r="AL575" s="127">
        <f t="shared" si="10582"/>
        <v>758</v>
      </c>
      <c r="AM575" s="180">
        <f t="shared" si="10582"/>
        <v>594</v>
      </c>
      <c r="AN575" s="126">
        <f t="shared" si="10582"/>
        <v>153</v>
      </c>
      <c r="AO575" s="128">
        <f t="shared" si="10582"/>
        <v>38</v>
      </c>
      <c r="AP575" s="127">
        <f t="shared" si="10582"/>
        <v>207</v>
      </c>
      <c r="AQ575" s="126">
        <f t="shared" si="10582"/>
        <v>120</v>
      </c>
      <c r="AR575" s="179">
        <f t="shared" si="10582"/>
        <v>403</v>
      </c>
      <c r="AS575" s="181">
        <f t="shared" si="10582"/>
        <v>440</v>
      </c>
      <c r="AT575" s="126">
        <f t="shared" si="10582"/>
        <v>276</v>
      </c>
      <c r="AU575" s="128">
        <f t="shared" si="10582"/>
        <v>225</v>
      </c>
      <c r="AV575" s="127">
        <f t="shared" ref="AP575:BE577" si="10583">SUMIF($A$9:$A$32,$AE575,R$567:R$590)</f>
        <v>338</v>
      </c>
      <c r="AW575" s="180">
        <f t="shared" si="10583"/>
        <v>378</v>
      </c>
      <c r="AX575" s="126">
        <f t="shared" si="10583"/>
        <v>110</v>
      </c>
      <c r="AY575" s="128">
        <f t="shared" si="10583"/>
        <v>18</v>
      </c>
      <c r="AZ575" s="127">
        <f t="shared" si="10583"/>
        <v>379</v>
      </c>
      <c r="BA575" s="180">
        <f t="shared" si="10583"/>
        <v>362</v>
      </c>
      <c r="BB575" s="126">
        <f t="shared" si="10583"/>
        <v>263</v>
      </c>
      <c r="BC575" s="128">
        <f t="shared" si="10583"/>
        <v>168</v>
      </c>
      <c r="BD575" s="184">
        <f t="shared" si="10583"/>
        <v>524</v>
      </c>
      <c r="BE575" s="185">
        <f t="shared" si="10583"/>
        <v>656</v>
      </c>
      <c r="BF575" s="170">
        <f>AF575+AH575+AJ575+AL575+AN575+AP575+AR575+AT575+AV575+AX575+AZ575+BB575+BD575</f>
        <v>4294</v>
      </c>
      <c r="BG575" s="171">
        <f>AG575+AI575+AK575+AM575+AO575+AQ575+AS575+AU575+AW575+AY575+BA575+BC575+BE575</f>
        <v>4209</v>
      </c>
      <c r="BI575" s="146" t="s">
        <v>24</v>
      </c>
      <c r="BJ575" s="129">
        <f>B575/B591</f>
        <v>5.5286129970902036E-2</v>
      </c>
      <c r="BK575" s="130">
        <f t="shared" ref="BK575" si="10584">C575/C591</f>
        <v>5.1969696969696971E-2</v>
      </c>
      <c r="BL575" s="131">
        <f t="shared" ref="BL575" si="10585">D575/D591</f>
        <v>5.3996447602131438E-2</v>
      </c>
      <c r="BM575" s="132">
        <f t="shared" ref="BM575" si="10586">E575/E591</f>
        <v>4.2684494728722037E-2</v>
      </c>
      <c r="BN575" s="129">
        <f t="shared" ref="BN575" si="10587">F575/F591</f>
        <v>5.7270598254204809E-2</v>
      </c>
      <c r="BO575" s="130">
        <f t="shared" ref="BO575" si="10588">G575/G591</f>
        <v>2.8160453808752026E-2</v>
      </c>
      <c r="BP575" s="131">
        <f t="shared" ref="BP575" si="10589">H575/H591</f>
        <v>5.4320987654320987E-2</v>
      </c>
      <c r="BQ575" s="132">
        <f t="shared" ref="BQ575" si="10590">I575/I591</f>
        <v>4.7276853252647501E-2</v>
      </c>
      <c r="BR575" s="129">
        <f t="shared" ref="BR575" si="10591">J575/J591</f>
        <v>5.2672347017815646E-2</v>
      </c>
      <c r="BS575" s="130">
        <f t="shared" ref="BS575" si="10592">K575/K591</f>
        <v>5.5721393034825872E-2</v>
      </c>
      <c r="BT575" s="131">
        <f t="shared" ref="BT575" si="10593">L575/L591</f>
        <v>3.9437480892693368E-2</v>
      </c>
      <c r="BU575" s="129">
        <f t="shared" ref="BU575" si="10594">M575/M591</f>
        <v>7.8903928689336419E-2</v>
      </c>
      <c r="BV575" s="133">
        <f t="shared" ref="BV575" si="10595">N575/N591</f>
        <v>4.5032165832737669E-2</v>
      </c>
      <c r="BW575" s="134">
        <f t="shared" ref="BW575" si="10596">O575/O591</f>
        <v>6.1790861698865378E-2</v>
      </c>
      <c r="BX575" s="129">
        <f t="shared" ref="BX575" si="10597">P575/P591</f>
        <v>5.5069723469628927E-2</v>
      </c>
      <c r="BY575" s="130">
        <f t="shared" ref="BY575" si="10598">Q575/Q591</f>
        <v>4.7136038186157518E-2</v>
      </c>
      <c r="BZ575" s="131">
        <f t="shared" ref="BZ575" si="10599">R575/R591</f>
        <v>6.8004676539360875E-2</v>
      </c>
      <c r="CA575" s="132">
        <f t="shared" ref="CA575" si="10600">S575/S591</f>
        <v>3.8800705467372132E-2</v>
      </c>
      <c r="CB575" s="129">
        <f t="shared" ref="CB575" si="10601">T575/T591</f>
        <v>4.7114252061248529E-2</v>
      </c>
      <c r="CC575" s="130">
        <f t="shared" ref="CC575" si="10602">U575/U591</f>
        <v>3.9473684210526314E-2</v>
      </c>
      <c r="CD575" s="131">
        <f t="shared" ref="CD575" si="10603">V575/V591</f>
        <v>4.7718322909427846E-2</v>
      </c>
      <c r="CE575" s="132">
        <f t="shared" ref="CE575" si="10604">W575/W591</f>
        <v>4.7474982545962302E-2</v>
      </c>
      <c r="CF575" s="129">
        <f t="shared" ref="CF575" si="10605">X575/X591</f>
        <v>5.400313971742543E-2</v>
      </c>
      <c r="CG575" s="130">
        <f t="shared" ref="CG575" si="10606">Y575/Y591</f>
        <v>4.5982575024201354E-2</v>
      </c>
      <c r="CH575" s="131">
        <f t="shared" ref="CH575" si="10607">Z575/Z591</f>
        <v>5.2829597115535351E-2</v>
      </c>
      <c r="CI575" s="129">
        <f t="shared" ref="CI575" si="10608">AA575/AA591</f>
        <v>4.8915088423429072E-2</v>
      </c>
      <c r="CJ575" s="135">
        <f t="shared" ref="CJ575" si="10609">AB575/AB591</f>
        <v>5.3095631973531378E-2</v>
      </c>
      <c r="CK575" s="136">
        <f t="shared" ref="CK575" si="10610">AC575/AC591</f>
        <v>4.8792108560235754E-2</v>
      </c>
    </row>
    <row r="576" spans="1:89" x14ac:dyDescent="0.15">
      <c r="A576" s="137" t="s">
        <v>25</v>
      </c>
      <c r="B576" s="206">
        <v>253</v>
      </c>
      <c r="C576" s="190">
        <v>409</v>
      </c>
      <c r="D576" s="191">
        <v>165</v>
      </c>
      <c r="E576" s="192">
        <v>194</v>
      </c>
      <c r="F576" s="189">
        <v>261</v>
      </c>
      <c r="G576" s="193">
        <v>171</v>
      </c>
      <c r="H576" s="191">
        <v>419</v>
      </c>
      <c r="I576" s="192">
        <v>476</v>
      </c>
      <c r="J576" s="189">
        <v>74</v>
      </c>
      <c r="K576" s="190">
        <v>39</v>
      </c>
      <c r="L576" s="191">
        <v>145</v>
      </c>
      <c r="M576" s="189">
        <v>197</v>
      </c>
      <c r="N576" s="194">
        <v>372</v>
      </c>
      <c r="O576" s="207">
        <v>301</v>
      </c>
      <c r="P576" s="189">
        <v>224</v>
      </c>
      <c r="Q576" s="190">
        <v>168</v>
      </c>
      <c r="R576" s="191">
        <v>318</v>
      </c>
      <c r="S576" s="192">
        <v>218</v>
      </c>
      <c r="T576" s="198">
        <v>41</v>
      </c>
      <c r="U576" s="189">
        <v>24</v>
      </c>
      <c r="V576" s="191">
        <v>223</v>
      </c>
      <c r="W576" s="208">
        <v>257</v>
      </c>
      <c r="X576" s="189">
        <v>176</v>
      </c>
      <c r="Y576" s="193">
        <v>117</v>
      </c>
      <c r="Z576" s="191">
        <v>412</v>
      </c>
      <c r="AA576" s="189">
        <v>554</v>
      </c>
      <c r="AB576" s="172">
        <f t="shared" si="10390"/>
        <v>3083</v>
      </c>
      <c r="AC576" s="173">
        <f t="shared" si="10391"/>
        <v>3125</v>
      </c>
      <c r="AE576" s="277" t="str">
        <f>$AE$18</f>
        <v>18:00 - 18:59</v>
      </c>
      <c r="AF576" s="126">
        <f t="shared" si="10582"/>
        <v>438</v>
      </c>
      <c r="AG576" s="190">
        <f t="shared" si="10582"/>
        <v>561</v>
      </c>
      <c r="AH576" s="191">
        <f t="shared" si="10582"/>
        <v>163</v>
      </c>
      <c r="AI576" s="192">
        <f t="shared" si="10582"/>
        <v>346</v>
      </c>
      <c r="AJ576" s="278">
        <f t="shared" si="10582"/>
        <v>253</v>
      </c>
      <c r="AK576" s="193">
        <f t="shared" si="10582"/>
        <v>670</v>
      </c>
      <c r="AL576" s="191">
        <f t="shared" si="10582"/>
        <v>678</v>
      </c>
      <c r="AM576" s="192">
        <f t="shared" si="10582"/>
        <v>566</v>
      </c>
      <c r="AN576" s="278">
        <f t="shared" si="10582"/>
        <v>161</v>
      </c>
      <c r="AO576" s="193">
        <f t="shared" si="10582"/>
        <v>33</v>
      </c>
      <c r="AP576" s="191">
        <f t="shared" si="10583"/>
        <v>257</v>
      </c>
      <c r="AQ576" s="278">
        <f t="shared" si="10583"/>
        <v>85</v>
      </c>
      <c r="AR576" s="194">
        <f t="shared" si="10583"/>
        <v>501</v>
      </c>
      <c r="AS576" s="195">
        <f t="shared" si="10583"/>
        <v>396</v>
      </c>
      <c r="AT576" s="278">
        <f t="shared" si="10583"/>
        <v>267</v>
      </c>
      <c r="AU576" s="193">
        <f t="shared" si="10583"/>
        <v>275</v>
      </c>
      <c r="AV576" s="191">
        <f t="shared" si="10583"/>
        <v>333</v>
      </c>
      <c r="AW576" s="192">
        <f t="shared" si="10583"/>
        <v>421</v>
      </c>
      <c r="AX576" s="278">
        <f t="shared" si="10583"/>
        <v>72</v>
      </c>
      <c r="AY576" s="193">
        <f t="shared" si="10583"/>
        <v>18</v>
      </c>
      <c r="AZ576" s="191">
        <f t="shared" si="10583"/>
        <v>430</v>
      </c>
      <c r="BA576" s="192">
        <f t="shared" si="10583"/>
        <v>272</v>
      </c>
      <c r="BB576" s="278">
        <f t="shared" si="10583"/>
        <v>241</v>
      </c>
      <c r="BC576" s="193">
        <f t="shared" si="10583"/>
        <v>159</v>
      </c>
      <c r="BD576" s="191">
        <f t="shared" si="10583"/>
        <v>420</v>
      </c>
      <c r="BE576" s="278">
        <f t="shared" si="10583"/>
        <v>600</v>
      </c>
      <c r="BF576" s="172">
        <f>SUM(AF576,AH576,AJ576,AL576,AN576,AP576,AR576,AT576,AV576,AX576,AZ576,BB576,BD576)</f>
        <v>4214</v>
      </c>
      <c r="BG576" s="173">
        <f>SUM(AG576,AI576,AK576,AM576,AO576,AQ576,AS576,AU576,AW576,AY576,BA576,BC576,BE576)</f>
        <v>4402</v>
      </c>
      <c r="BI576" s="137" t="s">
        <v>25</v>
      </c>
      <c r="BJ576" s="129">
        <f>B576/B591</f>
        <v>4.9078564500484964E-2</v>
      </c>
      <c r="BK576" s="130">
        <f t="shared" ref="BK576" si="10611">C576/C591</f>
        <v>6.1969696969696966E-2</v>
      </c>
      <c r="BL576" s="131">
        <f t="shared" ref="BL576" si="10612">D576/D591</f>
        <v>5.8614564831261103E-2</v>
      </c>
      <c r="BM576" s="132">
        <f t="shared" ref="BM576" si="10613">E576/E591</f>
        <v>4.9884289020313707E-2</v>
      </c>
      <c r="BN576" s="129">
        <f t="shared" ref="BN576" si="10614">F576/F591</f>
        <v>5.5567383436235893E-2</v>
      </c>
      <c r="BO576" s="130">
        <f t="shared" ref="BO576" si="10615">G576/G591</f>
        <v>3.464343598055105E-2</v>
      </c>
      <c r="BP576" s="131">
        <f t="shared" ref="BP576" si="10616">H576/H591</f>
        <v>4.9265138154027041E-2</v>
      </c>
      <c r="BQ576" s="132">
        <f t="shared" ref="BQ576" si="10617">I576/I591</f>
        <v>6.0010085728693902E-2</v>
      </c>
      <c r="BR576" s="129">
        <f t="shared" ref="BR576" si="10618">J576/J591</f>
        <v>5.7319907048799378E-2</v>
      </c>
      <c r="BS576" s="130">
        <f t="shared" ref="BS576" si="10619">K576/K591</f>
        <v>3.880597014925373E-2</v>
      </c>
      <c r="BT576" s="131">
        <f t="shared" ref="BT576" si="10620">L576/L591</f>
        <v>4.4328951391011923E-2</v>
      </c>
      <c r="BU576" s="129">
        <f t="shared" ref="BU576" si="10621">M576/M591</f>
        <v>6.5037966325519975E-2</v>
      </c>
      <c r="BV576" s="133">
        <f t="shared" ref="BV576" si="10622">N576/N591</f>
        <v>5.3180843459614012E-2</v>
      </c>
      <c r="BW576" s="134">
        <f t="shared" ref="BW576" si="10623">O576/O591</f>
        <v>4.6151487273842377E-2</v>
      </c>
      <c r="BX576" s="129">
        <f t="shared" ref="BX576" si="10624">P576/P591</f>
        <v>5.294256676908532E-2</v>
      </c>
      <c r="BY576" s="130">
        <f t="shared" ref="BY576" si="10625">Q576/Q591</f>
        <v>5.0119331742243436E-2</v>
      </c>
      <c r="BZ576" s="131">
        <f t="shared" ref="BZ576" si="10626">R576/R591</f>
        <v>6.1964146531566643E-2</v>
      </c>
      <c r="CA576" s="132">
        <f t="shared" ref="CA576" si="10627">S576/S591</f>
        <v>4.8059964726631391E-2</v>
      </c>
      <c r="CB576" s="129">
        <f t="shared" ref="CB576" si="10628">T576/T591</f>
        <v>4.8292108362779744E-2</v>
      </c>
      <c r="CC576" s="130">
        <f t="shared" ref="CC576" si="10629">U576/U591</f>
        <v>4.5112781954887216E-2</v>
      </c>
      <c r="CD576" s="131">
        <f t="shared" ref="CD576" si="10630">V576/V591</f>
        <v>5.1656242761176745E-2</v>
      </c>
      <c r="CE576" s="132">
        <f t="shared" ref="CE576" si="10631">W576/W591</f>
        <v>5.9809169187805447E-2</v>
      </c>
      <c r="CF576" s="129">
        <f t="shared" ref="CF576" si="10632">X576/X591</f>
        <v>5.5259026687598113E-2</v>
      </c>
      <c r="CG576" s="130">
        <f t="shared" ref="CG576" si="10633">Y576/Y591</f>
        <v>5.6631171345595352E-2</v>
      </c>
      <c r="CH576" s="131">
        <f t="shared" ref="CH576" si="10634">Z576/Z591</f>
        <v>6.4586925850446772E-2</v>
      </c>
      <c r="CI576" s="129">
        <f t="shared" ref="CI576" si="10635">AA576/AA591</f>
        <v>6.9484510221999252E-2</v>
      </c>
      <c r="CJ576" s="135">
        <f t="shared" ref="CJ576" si="10636">AB576/AB591</f>
        <v>5.4257153919256625E-2</v>
      </c>
      <c r="CK576" s="136">
        <f t="shared" ref="CK576" si="10637">AC576/AC591</f>
        <v>5.5144788155781818E-2</v>
      </c>
    </row>
    <row r="577" spans="1:89" ht="14" thickBot="1" x14ac:dyDescent="0.2">
      <c r="A577" s="146" t="s">
        <v>26</v>
      </c>
      <c r="B577" s="203">
        <v>255</v>
      </c>
      <c r="C577" s="197">
        <v>433</v>
      </c>
      <c r="D577" s="198">
        <v>140</v>
      </c>
      <c r="E577" s="199">
        <v>238</v>
      </c>
      <c r="F577" s="196">
        <v>230</v>
      </c>
      <c r="G577" s="200">
        <v>187</v>
      </c>
      <c r="H577" s="198">
        <v>508</v>
      </c>
      <c r="I577" s="199">
        <v>465</v>
      </c>
      <c r="J577" s="196">
        <v>65</v>
      </c>
      <c r="K577" s="197">
        <v>39</v>
      </c>
      <c r="L577" s="198">
        <v>172</v>
      </c>
      <c r="M577" s="196">
        <v>143</v>
      </c>
      <c r="N577" s="201">
        <v>408</v>
      </c>
      <c r="O577" s="204">
        <v>372</v>
      </c>
      <c r="P577" s="196">
        <v>232</v>
      </c>
      <c r="Q577" s="197">
        <v>148</v>
      </c>
      <c r="R577" s="198">
        <v>328</v>
      </c>
      <c r="S577" s="199">
        <v>295</v>
      </c>
      <c r="T577" s="196">
        <v>29</v>
      </c>
      <c r="U577" s="200">
        <v>20</v>
      </c>
      <c r="V577" s="198">
        <v>218</v>
      </c>
      <c r="W577" s="205">
        <v>265</v>
      </c>
      <c r="X577" s="196">
        <v>145</v>
      </c>
      <c r="Y577" s="200">
        <v>110</v>
      </c>
      <c r="Z577" s="198">
        <v>413</v>
      </c>
      <c r="AA577" s="196">
        <v>504</v>
      </c>
      <c r="AB577" s="172">
        <f t="shared" si="10390"/>
        <v>3143</v>
      </c>
      <c r="AC577" s="173">
        <f t="shared" si="10391"/>
        <v>3219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4.9466537342386034E-2</v>
      </c>
      <c r="BK577" s="130">
        <f t="shared" ref="BK577" si="10638">C577/C591</f>
        <v>6.5606060606060612E-2</v>
      </c>
      <c r="BL577" s="131">
        <f t="shared" ref="BL577" si="10639">D577/D591</f>
        <v>4.9733570159857902E-2</v>
      </c>
      <c r="BM577" s="132">
        <f t="shared" ref="BM577" si="10640">E577/E591</f>
        <v>6.1198251478529184E-2</v>
      </c>
      <c r="BN577" s="129">
        <f t="shared" ref="BN577" si="10641">F577/F591</f>
        <v>4.8967426016606343E-2</v>
      </c>
      <c r="BO577" s="130">
        <f t="shared" ref="BO577" si="10642">G577/G591</f>
        <v>3.7884927066450566E-2</v>
      </c>
      <c r="BP577" s="131">
        <f t="shared" ref="BP577" si="10643">H577/H591</f>
        <v>5.972957084068195E-2</v>
      </c>
      <c r="BQ577" s="132">
        <f t="shared" ref="BQ577" si="10644">I577/I591</f>
        <v>5.8623298033282902E-2</v>
      </c>
      <c r="BR577" s="129">
        <f t="shared" ref="BR577" si="10645">J577/J591</f>
        <v>5.0348567002323777E-2</v>
      </c>
      <c r="BS577" s="130">
        <f t="shared" ref="BS577" si="10646">K577/K591</f>
        <v>3.880597014925373E-2</v>
      </c>
      <c r="BT577" s="131">
        <f t="shared" ref="BT577" si="10647">L577/L591</f>
        <v>5.2583307856924486E-2</v>
      </c>
      <c r="BU577" s="129">
        <f t="shared" ref="BU577" si="10648">M577/M591</f>
        <v>4.7210300429184553E-2</v>
      </c>
      <c r="BV577" s="133">
        <f t="shared" ref="BV577" si="10649">N577/N591</f>
        <v>5.8327376697641174E-2</v>
      </c>
      <c r="BW577" s="134">
        <f t="shared" ref="BW577" si="10650">O577/O591</f>
        <v>5.7037718491260353E-2</v>
      </c>
      <c r="BX577" s="129">
        <f t="shared" ref="BX577" si="10651">P577/P591</f>
        <v>5.4833372725124084E-2</v>
      </c>
      <c r="BY577" s="130">
        <f t="shared" ref="BY577" si="10652">Q577/Q591</f>
        <v>4.41527446300716E-2</v>
      </c>
      <c r="BZ577" s="131">
        <f t="shared" ref="BZ577" si="10653">R577/R591</f>
        <v>6.3912704598597034E-2</v>
      </c>
      <c r="CA577" s="132">
        <f t="shared" ref="CA577" si="10654">S577/S591</f>
        <v>6.5035273368606705E-2</v>
      </c>
      <c r="CB577" s="129">
        <f t="shared" ref="CB577" si="10655">T577/T591</f>
        <v>3.4157832744405182E-2</v>
      </c>
      <c r="CC577" s="130">
        <f t="shared" ref="CC577" si="10656">U577/U591</f>
        <v>3.7593984962406013E-2</v>
      </c>
      <c r="CD577" s="131">
        <f t="shared" ref="CD577" si="10657">V577/V591</f>
        <v>5.0498031040074123E-2</v>
      </c>
      <c r="CE577" s="132">
        <f t="shared" ref="CE577" si="10658">W577/W591</f>
        <v>6.1670933209215732E-2</v>
      </c>
      <c r="CF577" s="129">
        <f t="shared" ref="CF577" si="10659">X577/X591</f>
        <v>4.5525902668759811E-2</v>
      </c>
      <c r="CG577" s="130">
        <f t="shared" ref="CG577" si="10660">Y577/Y591</f>
        <v>5.324298160696999E-2</v>
      </c>
      <c r="CH577" s="131">
        <f t="shared" ref="CH577" si="10661">Z577/Z591</f>
        <v>6.4743690233578927E-2</v>
      </c>
      <c r="CI577" s="129">
        <f t="shared" ref="CI577" si="10662">AA577/AA591</f>
        <v>6.3213345039508345E-2</v>
      </c>
      <c r="CJ577" s="135">
        <f t="shared" ref="CJ577" si="10663">AB577/AB591</f>
        <v>5.531308296082503E-2</v>
      </c>
      <c r="CK577" s="136">
        <f t="shared" ref="CK577" si="10664">AC577/AC591</f>
        <v>5.6803543383507737E-2</v>
      </c>
    </row>
    <row r="578" spans="1:89" ht="15" thickTop="1" thickBot="1" x14ac:dyDescent="0.2">
      <c r="A578" s="137" t="s">
        <v>27</v>
      </c>
      <c r="B578" s="206">
        <v>246</v>
      </c>
      <c r="C578" s="190">
        <v>381</v>
      </c>
      <c r="D578" s="191">
        <v>94</v>
      </c>
      <c r="E578" s="192">
        <v>258</v>
      </c>
      <c r="F578" s="189">
        <v>151</v>
      </c>
      <c r="G578" s="193">
        <v>210</v>
      </c>
      <c r="H578" s="191">
        <v>392</v>
      </c>
      <c r="I578" s="192">
        <v>425</v>
      </c>
      <c r="J578" s="189">
        <v>32</v>
      </c>
      <c r="K578" s="190">
        <v>30</v>
      </c>
      <c r="L578" s="191">
        <v>168</v>
      </c>
      <c r="M578" s="189">
        <v>136</v>
      </c>
      <c r="N578" s="194">
        <v>438</v>
      </c>
      <c r="O578" s="207">
        <v>240</v>
      </c>
      <c r="P578" s="189">
        <v>246</v>
      </c>
      <c r="Q578" s="190">
        <v>118</v>
      </c>
      <c r="R578" s="191">
        <v>263</v>
      </c>
      <c r="S578" s="192">
        <v>196</v>
      </c>
      <c r="T578" s="189">
        <v>27</v>
      </c>
      <c r="U578" s="193">
        <v>20</v>
      </c>
      <c r="V578" s="191">
        <v>238</v>
      </c>
      <c r="W578" s="208">
        <v>249</v>
      </c>
      <c r="X578" s="189">
        <v>113</v>
      </c>
      <c r="Y578" s="193">
        <v>84</v>
      </c>
      <c r="Z578" s="191">
        <v>323</v>
      </c>
      <c r="AA578" s="189">
        <v>487</v>
      </c>
      <c r="AB578" s="172">
        <f t="shared" si="10390"/>
        <v>2731</v>
      </c>
      <c r="AC578" s="173">
        <f t="shared" si="10391"/>
        <v>2834</v>
      </c>
      <c r="AE578" s="269" t="s">
        <v>13</v>
      </c>
      <c r="AF578" s="20">
        <f t="shared" ref="AF578:BG578" si="10665">SUM(AF575:AF577)</f>
        <v>815</v>
      </c>
      <c r="AG578" s="21">
        <f t="shared" si="10665"/>
        <v>992</v>
      </c>
      <c r="AH578" s="20">
        <f t="shared" si="10665"/>
        <v>351</v>
      </c>
      <c r="AI578" s="21">
        <f t="shared" si="10665"/>
        <v>602</v>
      </c>
      <c r="AJ578" s="20">
        <f t="shared" si="10665"/>
        <v>571</v>
      </c>
      <c r="AK578" s="21">
        <f t="shared" si="10665"/>
        <v>1193</v>
      </c>
      <c r="AL578" s="20">
        <f t="shared" si="10665"/>
        <v>1436</v>
      </c>
      <c r="AM578" s="21">
        <f t="shared" si="10665"/>
        <v>1160</v>
      </c>
      <c r="AN578" s="20">
        <f t="shared" si="10665"/>
        <v>314</v>
      </c>
      <c r="AO578" s="21">
        <f t="shared" si="10665"/>
        <v>71</v>
      </c>
      <c r="AP578" s="20">
        <f t="shared" si="10665"/>
        <v>464</v>
      </c>
      <c r="AQ578" s="21">
        <f t="shared" si="10665"/>
        <v>205</v>
      </c>
      <c r="AR578" s="20">
        <f t="shared" si="10665"/>
        <v>904</v>
      </c>
      <c r="AS578" s="21">
        <f t="shared" si="10665"/>
        <v>836</v>
      </c>
      <c r="AT578" s="20">
        <f t="shared" si="10665"/>
        <v>543</v>
      </c>
      <c r="AU578" s="21">
        <f t="shared" si="10665"/>
        <v>500</v>
      </c>
      <c r="AV578" s="20">
        <f t="shared" si="10665"/>
        <v>671</v>
      </c>
      <c r="AW578" s="21">
        <f t="shared" si="10665"/>
        <v>799</v>
      </c>
      <c r="AX578" s="20">
        <f t="shared" si="10665"/>
        <v>182</v>
      </c>
      <c r="AY578" s="21">
        <f t="shared" si="10665"/>
        <v>36</v>
      </c>
      <c r="AZ578" s="20">
        <f t="shared" si="10665"/>
        <v>809</v>
      </c>
      <c r="BA578" s="21">
        <f t="shared" si="10665"/>
        <v>634</v>
      </c>
      <c r="BB578" s="20">
        <f t="shared" si="10665"/>
        <v>504</v>
      </c>
      <c r="BC578" s="21">
        <f t="shared" si="10665"/>
        <v>327</v>
      </c>
      <c r="BD578" s="20">
        <f t="shared" si="10665"/>
        <v>944</v>
      </c>
      <c r="BE578" s="21">
        <f t="shared" si="10665"/>
        <v>1256</v>
      </c>
      <c r="BF578" s="174">
        <f t="shared" si="10665"/>
        <v>8508</v>
      </c>
      <c r="BG578" s="175">
        <f t="shared" si="10665"/>
        <v>8611</v>
      </c>
      <c r="BI578" s="137" t="s">
        <v>27</v>
      </c>
      <c r="BJ578" s="129">
        <f>B578/B591</f>
        <v>4.7720659553831229E-2</v>
      </c>
      <c r="BK578" s="130">
        <f t="shared" ref="BK578" si="10666">C578/C591</f>
        <v>5.7727272727272724E-2</v>
      </c>
      <c r="BL578" s="131">
        <f t="shared" ref="BL578" si="10667">D578/D591</f>
        <v>3.3392539964476019E-2</v>
      </c>
      <c r="BM578" s="132">
        <f t="shared" ref="BM578" si="10668">E578/E591</f>
        <v>6.6340961686808947E-2</v>
      </c>
      <c r="BN578" s="129">
        <f t="shared" ref="BN578" si="10669">F578/F591</f>
        <v>3.2148179689163295E-2</v>
      </c>
      <c r="BO578" s="130">
        <f t="shared" ref="BO578" si="10670">G578/G591</f>
        <v>4.2544570502431121E-2</v>
      </c>
      <c r="BP578" s="131">
        <f t="shared" ref="BP578" si="10671">H578/H591</f>
        <v>4.6090534979423871E-2</v>
      </c>
      <c r="BQ578" s="132">
        <f t="shared" ref="BQ578" si="10672">I578/I591</f>
        <v>5.3580433686333841E-2</v>
      </c>
      <c r="BR578" s="129">
        <f t="shared" ref="BR578" si="10673">J578/J591</f>
        <v>2.4786986831913247E-2</v>
      </c>
      <c r="BS578" s="130">
        <f t="shared" ref="BS578" si="10674">K578/K591</f>
        <v>2.9850746268656716E-2</v>
      </c>
      <c r="BT578" s="131">
        <f t="shared" ref="BT578" si="10675">L578/L591</f>
        <v>5.1360440232344852E-2</v>
      </c>
      <c r="BU578" s="129">
        <f t="shared" ref="BU578" si="10676">M578/M591</f>
        <v>4.489930670188181E-2</v>
      </c>
      <c r="BV578" s="133">
        <f t="shared" ref="BV578" si="10677">N578/N591</f>
        <v>6.2616154395997145E-2</v>
      </c>
      <c r="BW578" s="134">
        <f t="shared" ref="BW578" si="10678">O578/O591</f>
        <v>3.6798528058877643E-2</v>
      </c>
      <c r="BX578" s="129">
        <f t="shared" ref="BX578" si="10679">P578/P591</f>
        <v>5.814228314819192E-2</v>
      </c>
      <c r="BY578" s="130">
        <f t="shared" ref="BY578" si="10680">Q578/Q591</f>
        <v>3.5202863961813845E-2</v>
      </c>
      <c r="BZ578" s="131">
        <f t="shared" ref="BZ578" si="10681">R578/R591</f>
        <v>5.1247077162899453E-2</v>
      </c>
      <c r="CA578" s="132">
        <f t="shared" ref="CA578" si="10682">S578/S591</f>
        <v>4.3209876543209874E-2</v>
      </c>
      <c r="CB578" s="129">
        <f t="shared" ref="CB578" si="10683">T578/T591</f>
        <v>3.1802120141342753E-2</v>
      </c>
      <c r="CC578" s="130">
        <f t="shared" ref="CC578" si="10684">U578/U591</f>
        <v>3.7593984962406013E-2</v>
      </c>
      <c r="CD578" s="131">
        <f t="shared" ref="CD578" si="10685">V578/V591</f>
        <v>5.5130877924484595E-2</v>
      </c>
      <c r="CE578" s="132">
        <f t="shared" ref="CE578" si="10686">W578/W591</f>
        <v>5.7947405166395162E-2</v>
      </c>
      <c r="CF578" s="129">
        <f t="shared" ref="CF578" si="10687">X578/X591</f>
        <v>3.5478806907378334E-2</v>
      </c>
      <c r="CG578" s="130">
        <f t="shared" ref="CG578" si="10688">Y578/Y591</f>
        <v>4.0658276863504358E-2</v>
      </c>
      <c r="CH578" s="131">
        <f t="shared" ref="CH578" si="10689">Z578/Z591</f>
        <v>5.063489575168522E-2</v>
      </c>
      <c r="CI578" s="129">
        <f t="shared" ref="CI578" si="10690">AA578/AA591</f>
        <v>6.1081148877461432E-2</v>
      </c>
      <c r="CJ578" s="135">
        <f t="shared" ref="CJ578" si="10691">AB578/AB591</f>
        <v>4.8062370208721977E-2</v>
      </c>
      <c r="CK578" s="136">
        <f t="shared" ref="CK578" si="10692">AC578/AC591</f>
        <v>5.0009705482715418E-2</v>
      </c>
    </row>
    <row r="579" spans="1:89" ht="14" thickTop="1" x14ac:dyDescent="0.15">
      <c r="A579" s="146" t="s">
        <v>28</v>
      </c>
      <c r="B579" s="203">
        <v>309</v>
      </c>
      <c r="C579" s="197">
        <v>440</v>
      </c>
      <c r="D579" s="198">
        <v>152</v>
      </c>
      <c r="E579" s="199">
        <v>296</v>
      </c>
      <c r="F579" s="196">
        <v>302</v>
      </c>
      <c r="G579" s="200">
        <v>301</v>
      </c>
      <c r="H579" s="198">
        <v>488</v>
      </c>
      <c r="I579" s="199">
        <v>492</v>
      </c>
      <c r="J579" s="196">
        <v>84</v>
      </c>
      <c r="K579" s="197">
        <v>24</v>
      </c>
      <c r="L579" s="198">
        <v>296</v>
      </c>
      <c r="M579" s="196">
        <v>114</v>
      </c>
      <c r="N579" s="201">
        <v>506</v>
      </c>
      <c r="O579" s="204">
        <v>271</v>
      </c>
      <c r="P579" s="196">
        <v>324</v>
      </c>
      <c r="Q579" s="197">
        <v>177</v>
      </c>
      <c r="R579" s="198">
        <v>284</v>
      </c>
      <c r="S579" s="199">
        <v>295</v>
      </c>
      <c r="T579" s="196">
        <v>76</v>
      </c>
      <c r="U579" s="200">
        <v>26</v>
      </c>
      <c r="V579" s="198">
        <v>315</v>
      </c>
      <c r="W579" s="205">
        <v>228</v>
      </c>
      <c r="X579" s="196">
        <v>241</v>
      </c>
      <c r="Y579" s="200">
        <v>101</v>
      </c>
      <c r="Z579" s="198">
        <v>512</v>
      </c>
      <c r="AA579" s="196">
        <v>466</v>
      </c>
      <c r="AB579" s="172">
        <f t="shared" si="10390"/>
        <v>3889</v>
      </c>
      <c r="AC579" s="173">
        <f t="shared" si="10391"/>
        <v>3231</v>
      </c>
      <c r="BI579" s="146" t="s">
        <v>28</v>
      </c>
      <c r="BJ579" s="129">
        <f>B579/B591</f>
        <v>5.9941804073714841E-2</v>
      </c>
      <c r="BK579" s="130">
        <f t="shared" ref="BK579" si="10693">C579/C591</f>
        <v>6.6666666666666666E-2</v>
      </c>
      <c r="BL579" s="131">
        <f t="shared" ref="BL579" si="10694">D579/D591</f>
        <v>5.3996447602131438E-2</v>
      </c>
      <c r="BM579" s="132">
        <f t="shared" ref="BM579" si="10695">E579/E591</f>
        <v>7.6112111082540498E-2</v>
      </c>
      <c r="BN579" s="129">
        <f t="shared" ref="BN579" si="10696">F579/F591</f>
        <v>6.429635937832659E-2</v>
      </c>
      <c r="BO579" s="130">
        <f t="shared" ref="BO579" si="10697">G579/G591</f>
        <v>6.09805510534846E-2</v>
      </c>
      <c r="BP579" s="131">
        <f t="shared" ref="BP579" si="10698">H579/H591</f>
        <v>5.7378012933568492E-2</v>
      </c>
      <c r="BQ579" s="132">
        <f t="shared" ref="BQ579" si="10699">I579/I591</f>
        <v>6.2027231467473527E-2</v>
      </c>
      <c r="BR579" s="129">
        <f t="shared" ref="BR579" si="10700">J579/J591</f>
        <v>6.5065840433772268E-2</v>
      </c>
      <c r="BS579" s="130">
        <f t="shared" ref="BS579" si="10701">K579/K591</f>
        <v>2.3880597014925373E-2</v>
      </c>
      <c r="BT579" s="131">
        <f t="shared" ref="BT579" si="10702">L579/L591</f>
        <v>9.0492204218893299E-2</v>
      </c>
      <c r="BU579" s="129">
        <f t="shared" ref="BU579" si="10703">M579/M591</f>
        <v>3.7636183558930343E-2</v>
      </c>
      <c r="BV579" s="133">
        <f t="shared" ref="BV579" si="10704">N579/N591</f>
        <v>7.2337383845604009E-2</v>
      </c>
      <c r="BW579" s="134">
        <f t="shared" ref="BW579" si="10705">O579/O591</f>
        <v>4.1551671266482675E-2</v>
      </c>
      <c r="BX579" s="129">
        <f t="shared" ref="BX579" si="10706">P579/P591</f>
        <v>7.6577641219569836E-2</v>
      </c>
      <c r="BY579" s="130">
        <f t="shared" ref="BY579" si="10707">Q579/Q591</f>
        <v>5.2804295942720764E-2</v>
      </c>
      <c r="BZ579" s="131">
        <f t="shared" ref="BZ579" si="10708">R579/R591</f>
        <v>5.5339049103663288E-2</v>
      </c>
      <c r="CA579" s="132">
        <f t="shared" ref="CA579" si="10709">S579/S591</f>
        <v>6.5035273368606705E-2</v>
      </c>
      <c r="CB579" s="129">
        <f t="shared" ref="CB579" si="10710">T579/T591</f>
        <v>8.95170789163722E-2</v>
      </c>
      <c r="CC579" s="130">
        <f t="shared" ref="CC579" si="10711">U579/U591</f>
        <v>4.8872180451127817E-2</v>
      </c>
      <c r="CD579" s="131">
        <f t="shared" ref="CD579" si="10712">V579/V591</f>
        <v>7.2967338429464901E-2</v>
      </c>
      <c r="CE579" s="132">
        <f t="shared" ref="CE579" si="10713">W579/W591</f>
        <v>5.3060274610193157E-2</v>
      </c>
      <c r="CF579" s="129">
        <f t="shared" ref="CF579" si="10714">X579/X591</f>
        <v>7.5667189952904237E-2</v>
      </c>
      <c r="CG579" s="130">
        <f t="shared" ref="CG579" si="10715">Y579/Y591</f>
        <v>4.8886737657308811E-2</v>
      </c>
      <c r="CH579" s="131">
        <f t="shared" ref="CH579" si="10716">Z579/Z591</f>
        <v>8.0263364163662018E-2</v>
      </c>
      <c r="CI579" s="129">
        <f t="shared" ref="CI579" si="10717">AA579/AA591</f>
        <v>5.8447259500815252E-2</v>
      </c>
      <c r="CJ579" s="135">
        <f t="shared" ref="CJ579" si="10718">AB579/AB591</f>
        <v>6.8441800710992221E-2</v>
      </c>
      <c r="CK579" s="136">
        <f t="shared" ref="CK579" si="10719">AC579/AC591</f>
        <v>5.7015299370025939E-2</v>
      </c>
    </row>
    <row r="580" spans="1:89" x14ac:dyDescent="0.15">
      <c r="A580" s="137" t="s">
        <v>29</v>
      </c>
      <c r="B580" s="206">
        <v>326</v>
      </c>
      <c r="C580" s="190">
        <v>415</v>
      </c>
      <c r="D580" s="191">
        <v>192</v>
      </c>
      <c r="E580" s="192">
        <v>293</v>
      </c>
      <c r="F580" s="189">
        <v>318</v>
      </c>
      <c r="G580" s="193">
        <v>364</v>
      </c>
      <c r="H580" s="191">
        <v>698</v>
      </c>
      <c r="I580" s="192">
        <v>563</v>
      </c>
      <c r="J580" s="189">
        <v>109</v>
      </c>
      <c r="K580" s="190">
        <v>41</v>
      </c>
      <c r="L580" s="191">
        <v>261</v>
      </c>
      <c r="M580" s="189">
        <v>139</v>
      </c>
      <c r="N580" s="194">
        <v>453</v>
      </c>
      <c r="O580" s="207">
        <v>355</v>
      </c>
      <c r="P580" s="189">
        <v>328</v>
      </c>
      <c r="Q580" s="190">
        <v>218</v>
      </c>
      <c r="R580" s="191">
        <v>318</v>
      </c>
      <c r="S580" s="192">
        <v>302</v>
      </c>
      <c r="T580" s="189">
        <v>105</v>
      </c>
      <c r="U580" s="193">
        <v>21</v>
      </c>
      <c r="V580" s="191">
        <v>346</v>
      </c>
      <c r="W580" s="208">
        <v>279</v>
      </c>
      <c r="X580" s="189">
        <v>220</v>
      </c>
      <c r="Y580" s="193">
        <v>138</v>
      </c>
      <c r="Z580" s="191">
        <v>557</v>
      </c>
      <c r="AA580" s="189">
        <v>544</v>
      </c>
      <c r="AB580" s="172">
        <f t="shared" si="10390"/>
        <v>4231</v>
      </c>
      <c r="AC580" s="173">
        <f t="shared" si="10391"/>
        <v>3672</v>
      </c>
      <c r="BI580" s="137" t="s">
        <v>29</v>
      </c>
      <c r="BJ580" s="129">
        <f>B580/B591</f>
        <v>6.3239573229873905E-2</v>
      </c>
      <c r="BK580" s="130">
        <f t="shared" ref="BK580" si="10720">C580/C591</f>
        <v>6.2878787878787881E-2</v>
      </c>
      <c r="BL580" s="131">
        <f t="shared" ref="BL580" si="10721">D580/D591</f>
        <v>6.8206039076376554E-2</v>
      </c>
      <c r="BM580" s="132">
        <f t="shared" ref="BM580" si="10722">E580/E591</f>
        <v>7.5340704551298529E-2</v>
      </c>
      <c r="BN580" s="129">
        <f t="shared" ref="BN580" si="10723">F580/F591</f>
        <v>6.7702789014264422E-2</v>
      </c>
      <c r="BO580" s="130">
        <f t="shared" ref="BO580" si="10724">G580/G591</f>
        <v>7.3743922204213941E-2</v>
      </c>
      <c r="BP580" s="131">
        <f t="shared" ref="BP580" si="10725">H580/H591</f>
        <v>8.2069370958259849E-2</v>
      </c>
      <c r="BQ580" s="132">
        <f t="shared" ref="BQ580" si="10726">I580/I591</f>
        <v>7.0978315683308119E-2</v>
      </c>
      <c r="BR580" s="129">
        <f t="shared" ref="BR580" si="10727">J580/J591</f>
        <v>8.4430673896204497E-2</v>
      </c>
      <c r="BS580" s="130">
        <f t="shared" ref="BS580" si="10728">K580/K591</f>
        <v>4.0796019900497513E-2</v>
      </c>
      <c r="BT580" s="131">
        <f t="shared" ref="BT580" si="10729">L580/L591</f>
        <v>7.9792112503821455E-2</v>
      </c>
      <c r="BU580" s="129">
        <f t="shared" ref="BU580" si="10730">M580/M591</f>
        <v>4.5889732585011556E-2</v>
      </c>
      <c r="BV580" s="133">
        <f t="shared" ref="BV580" si="10731">N580/N591</f>
        <v>6.476054324517512E-2</v>
      </c>
      <c r="BW580" s="134">
        <f t="shared" ref="BW580" si="10732">O580/O591</f>
        <v>5.4431156087089851E-2</v>
      </c>
      <c r="BX580" s="129">
        <f t="shared" ref="BX580" si="10733">P580/P591</f>
        <v>7.7523044197589222E-2</v>
      </c>
      <c r="BY580" s="130">
        <f t="shared" ref="BY580" si="10734">Q580/Q591</f>
        <v>6.5035799522673035E-2</v>
      </c>
      <c r="BZ580" s="131">
        <f t="shared" ref="BZ580" si="10735">R580/R591</f>
        <v>6.1964146531566643E-2</v>
      </c>
      <c r="CA580" s="132">
        <f t="shared" ref="CA580" si="10736">S580/S591</f>
        <v>6.6578483245149908E-2</v>
      </c>
      <c r="CB580" s="129">
        <f t="shared" ref="CB580" si="10737">T580/T591</f>
        <v>0.12367491166077739</v>
      </c>
      <c r="CC580" s="130">
        <f t="shared" ref="CC580" si="10738">U580/U591</f>
        <v>3.9473684210526314E-2</v>
      </c>
      <c r="CD580" s="131">
        <f t="shared" ref="CD580" si="10739">V580/V591</f>
        <v>8.0148251100301132E-2</v>
      </c>
      <c r="CE580" s="132">
        <f t="shared" ref="CE580" si="10740">W580/W591</f>
        <v>6.4929020246683733E-2</v>
      </c>
      <c r="CF580" s="129">
        <f t="shared" ref="CF580" si="10741">X580/X591</f>
        <v>6.907378335949764E-2</v>
      </c>
      <c r="CG580" s="130">
        <f t="shared" ref="CG580" si="10742">Y580/Y591</f>
        <v>6.6795740561471445E-2</v>
      </c>
      <c r="CH580" s="131">
        <f t="shared" ref="CH580" si="10743">Z580/Z591</f>
        <v>8.7317761404608868E-2</v>
      </c>
      <c r="CI580" s="129">
        <f t="shared" ref="CI580" si="10744">AA580/AA591</f>
        <v>6.8230277185501065E-2</v>
      </c>
      <c r="CJ580" s="135">
        <f t="shared" ref="CJ580" si="10745">AB580/AB591</f>
        <v>7.4460596247932137E-2</v>
      </c>
      <c r="CK580" s="136">
        <f t="shared" ref="CK580" si="10746">AC580/AC591</f>
        <v>6.4797331874569875E-2</v>
      </c>
    </row>
    <row r="581" spans="1:89" x14ac:dyDescent="0.15">
      <c r="A581" s="146" t="s">
        <v>30</v>
      </c>
      <c r="B581" s="203">
        <v>377</v>
      </c>
      <c r="C581" s="197">
        <v>431</v>
      </c>
      <c r="D581" s="198">
        <v>188</v>
      </c>
      <c r="E581" s="199">
        <v>256</v>
      </c>
      <c r="F581" s="196">
        <v>318</v>
      </c>
      <c r="G581" s="200">
        <v>523</v>
      </c>
      <c r="H581" s="198">
        <v>758</v>
      </c>
      <c r="I581" s="199">
        <v>594</v>
      </c>
      <c r="J581" s="196">
        <v>153</v>
      </c>
      <c r="K581" s="197">
        <v>38</v>
      </c>
      <c r="L581" s="198">
        <v>207</v>
      </c>
      <c r="M581" s="196">
        <v>120</v>
      </c>
      <c r="N581" s="201">
        <v>403</v>
      </c>
      <c r="O581" s="204">
        <v>440</v>
      </c>
      <c r="P581" s="196">
        <v>276</v>
      </c>
      <c r="Q581" s="197">
        <v>225</v>
      </c>
      <c r="R581" s="198">
        <v>338</v>
      </c>
      <c r="S581" s="199">
        <v>378</v>
      </c>
      <c r="T581" s="196">
        <v>110</v>
      </c>
      <c r="U581" s="200">
        <v>18</v>
      </c>
      <c r="V581" s="198">
        <v>379</v>
      </c>
      <c r="W581" s="205">
        <v>362</v>
      </c>
      <c r="X581" s="196">
        <v>263</v>
      </c>
      <c r="Y581" s="200">
        <v>168</v>
      </c>
      <c r="Z581" s="198">
        <v>524</v>
      </c>
      <c r="AA581" s="196">
        <v>656</v>
      </c>
      <c r="AB581" s="172">
        <f t="shared" si="10390"/>
        <v>4294</v>
      </c>
      <c r="AC581" s="173">
        <f t="shared" si="10391"/>
        <v>4209</v>
      </c>
      <c r="BI581" s="146" t="s">
        <v>30</v>
      </c>
      <c r="BJ581" s="129">
        <f>B581/B591</f>
        <v>7.313288069835111E-2</v>
      </c>
      <c r="BK581" s="130">
        <f t="shared" ref="BK581" si="10747">C581/C591</f>
        <v>6.5303030303030307E-2</v>
      </c>
      <c r="BL581" s="131">
        <f t="shared" ref="BL581" si="10748">D581/D591</f>
        <v>6.6785079928952037E-2</v>
      </c>
      <c r="BM581" s="132">
        <f t="shared" ref="BM581" si="10749">E581/E591</f>
        <v>6.5826690665980972E-2</v>
      </c>
      <c r="BN581" s="129">
        <f t="shared" ref="BN581" si="10750">F581/F591</f>
        <v>6.7702789014264422E-2</v>
      </c>
      <c r="BO581" s="130">
        <f t="shared" ref="BO581" si="10751">G581/G591</f>
        <v>0.10595623987034036</v>
      </c>
      <c r="BP581" s="131">
        <f t="shared" ref="BP581" si="10752">H581/H591</f>
        <v>8.9124044679600237E-2</v>
      </c>
      <c r="BQ581" s="132">
        <f t="shared" ref="BQ581" si="10753">I581/I591</f>
        <v>7.4886535552193642E-2</v>
      </c>
      <c r="BR581" s="129">
        <f t="shared" ref="BR581" si="10754">J581/J591</f>
        <v>0.1185127807900852</v>
      </c>
      <c r="BS581" s="130">
        <f t="shared" ref="BS581" si="10755">K581/K591</f>
        <v>3.7810945273631838E-2</v>
      </c>
      <c r="BT581" s="131">
        <f t="shared" ref="BT581" si="10756">L581/L591</f>
        <v>6.3283399571996329E-2</v>
      </c>
      <c r="BU581" s="129">
        <f t="shared" ref="BU581" si="10757">M581/M591</f>
        <v>3.9617035325189828E-2</v>
      </c>
      <c r="BV581" s="133">
        <f t="shared" ref="BV581" si="10758">N581/N591</f>
        <v>5.7612580414581845E-2</v>
      </c>
      <c r="BW581" s="134">
        <f t="shared" ref="BW581" si="10759">O581/O591</f>
        <v>6.7463968107942349E-2</v>
      </c>
      <c r="BX581" s="129">
        <f t="shared" ref="BX581" si="10760">P581/P591</f>
        <v>6.5232805483337278E-2</v>
      </c>
      <c r="BY581" s="130">
        <f t="shared" ref="BY581" si="10761">Q581/Q591</f>
        <v>6.712410501193318E-2</v>
      </c>
      <c r="BZ581" s="131">
        <f t="shared" ref="BZ581" si="10762">R581/R591</f>
        <v>6.5861262665627432E-2</v>
      </c>
      <c r="CA581" s="132">
        <f t="shared" ref="CA581" si="10763">S581/S591</f>
        <v>8.3333333333333329E-2</v>
      </c>
      <c r="CB581" s="129">
        <f t="shared" ref="CB581" si="10764">T581/T591</f>
        <v>0.12956419316843346</v>
      </c>
      <c r="CC581" s="130">
        <f t="shared" ref="CC581" si="10765">U581/U591</f>
        <v>3.3834586466165412E-2</v>
      </c>
      <c r="CD581" s="131">
        <f t="shared" ref="CD581" si="10766">V581/V591</f>
        <v>8.7792448459578412E-2</v>
      </c>
      <c r="CE581" s="132">
        <f t="shared" ref="CE581" si="10767">W581/W591</f>
        <v>8.4244821968815456E-2</v>
      </c>
      <c r="CF581" s="129">
        <f t="shared" ref="CF581" si="10768">X581/X591</f>
        <v>8.2574568288853997E-2</v>
      </c>
      <c r="CG581" s="130">
        <f t="shared" ref="CG581" si="10769">Y581/Y591</f>
        <v>8.1316553727008717E-2</v>
      </c>
      <c r="CH581" s="131">
        <f t="shared" ref="CH581" si="10770">Z581/Z591</f>
        <v>8.2144536761247847E-2</v>
      </c>
      <c r="CI581" s="129">
        <f t="shared" ref="CI581" si="10771">AA581/AA591</f>
        <v>8.2277687194280691E-2</v>
      </c>
      <c r="CJ581" s="135">
        <f t="shared" ref="CJ581" si="10772">AB581/AB591</f>
        <v>7.556932174157896E-2</v>
      </c>
      <c r="CK581" s="136">
        <f t="shared" ref="CK581" si="10773">AC581/AC591</f>
        <v>7.4273412271259415E-2</v>
      </c>
    </row>
    <row r="582" spans="1:89" x14ac:dyDescent="0.15">
      <c r="A582" s="137" t="s">
        <v>31</v>
      </c>
      <c r="B582" s="206">
        <v>438</v>
      </c>
      <c r="C582" s="190">
        <v>561</v>
      </c>
      <c r="D582" s="191">
        <v>163</v>
      </c>
      <c r="E582" s="192">
        <v>346</v>
      </c>
      <c r="F582" s="189">
        <v>253</v>
      </c>
      <c r="G582" s="193">
        <v>670</v>
      </c>
      <c r="H582" s="191">
        <v>678</v>
      </c>
      <c r="I582" s="192">
        <v>566</v>
      </c>
      <c r="J582" s="189">
        <v>161</v>
      </c>
      <c r="K582" s="190">
        <v>33</v>
      </c>
      <c r="L582" s="191">
        <v>257</v>
      </c>
      <c r="M582" s="189">
        <v>85</v>
      </c>
      <c r="N582" s="194">
        <v>501</v>
      </c>
      <c r="O582" s="207">
        <v>396</v>
      </c>
      <c r="P582" s="189">
        <v>267</v>
      </c>
      <c r="Q582" s="190">
        <v>275</v>
      </c>
      <c r="R582" s="191">
        <v>333</v>
      </c>
      <c r="S582" s="192">
        <v>421</v>
      </c>
      <c r="T582" s="189">
        <v>72</v>
      </c>
      <c r="U582" s="193">
        <v>18</v>
      </c>
      <c r="V582" s="191">
        <v>430</v>
      </c>
      <c r="W582" s="208">
        <v>272</v>
      </c>
      <c r="X582" s="189">
        <v>241</v>
      </c>
      <c r="Y582" s="193">
        <v>159</v>
      </c>
      <c r="Z582" s="191">
        <v>420</v>
      </c>
      <c r="AA582" s="189">
        <v>600</v>
      </c>
      <c r="AB582" s="172">
        <f t="shared" si="10390"/>
        <v>4214</v>
      </c>
      <c r="AC582" s="173">
        <f t="shared" si="10391"/>
        <v>4402</v>
      </c>
      <c r="BI582" s="137" t="s">
        <v>31</v>
      </c>
      <c r="BJ582" s="129">
        <f>B582/B591</f>
        <v>8.4966052376333659E-2</v>
      </c>
      <c r="BK582" s="130">
        <f t="shared" ref="BK582" si="10774">C582/C591</f>
        <v>8.5000000000000006E-2</v>
      </c>
      <c r="BL582" s="131">
        <f t="shared" ref="BL582" si="10775">D582/D591</f>
        <v>5.7904085257548844E-2</v>
      </c>
      <c r="BM582" s="132">
        <f t="shared" ref="BM582" si="10776">E582/E591</f>
        <v>8.8968886603239913E-2</v>
      </c>
      <c r="BN582" s="129">
        <f t="shared" ref="BN582" si="10777">F582/F591</f>
        <v>5.3864168618266976E-2</v>
      </c>
      <c r="BO582" s="130">
        <f t="shared" ref="BO582" si="10778">G582/G591</f>
        <v>0.13573743922204215</v>
      </c>
      <c r="BP582" s="131">
        <f t="shared" ref="BP582" si="10779">H582/H591</f>
        <v>7.9717813051146391E-2</v>
      </c>
      <c r="BQ582" s="132">
        <f t="shared" ref="BQ582" si="10780">I582/I591</f>
        <v>7.1356530509329302E-2</v>
      </c>
      <c r="BR582" s="129">
        <f t="shared" ref="BR582" si="10781">J582/J591</f>
        <v>0.12470952749806352</v>
      </c>
      <c r="BS582" s="130">
        <f t="shared" ref="BS582" si="10782">K582/K591</f>
        <v>3.2835820895522387E-2</v>
      </c>
      <c r="BT582" s="131">
        <f t="shared" ref="BT582" si="10783">L582/L591</f>
        <v>7.8569244879241829E-2</v>
      </c>
      <c r="BU582" s="129">
        <f t="shared" ref="BU582" si="10784">M582/M591</f>
        <v>2.806206668867613E-2</v>
      </c>
      <c r="BV582" s="133">
        <f t="shared" ref="BV582" si="10785">N582/N591</f>
        <v>7.1622587562544679E-2</v>
      </c>
      <c r="BW582" s="134">
        <f t="shared" ref="BW582" si="10786">O582/O591</f>
        <v>6.0717571297148117E-2</v>
      </c>
      <c r="BX582" s="129">
        <f t="shared" ref="BX582" si="10787">P582/P591</f>
        <v>6.3105648782793664E-2</v>
      </c>
      <c r="BY582" s="130">
        <f t="shared" ref="BY582" si="10788">Q582/Q591</f>
        <v>8.2040572792362765E-2</v>
      </c>
      <c r="BZ582" s="131">
        <f t="shared" ref="BZ582" si="10789">R582/R591</f>
        <v>6.4886983632112233E-2</v>
      </c>
      <c r="CA582" s="132">
        <f t="shared" ref="CA582" si="10790">S582/S591</f>
        <v>9.2813051146384482E-2</v>
      </c>
      <c r="CB582" s="129">
        <f t="shared" ref="CB582" si="10791">T582/T591</f>
        <v>8.4805653710247356E-2</v>
      </c>
      <c r="CC582" s="130">
        <f t="shared" ref="CC582" si="10792">U582/U591</f>
        <v>3.3834586466165412E-2</v>
      </c>
      <c r="CD582" s="131">
        <f t="shared" ref="CD582" si="10793">V582/V591</f>
        <v>9.9606208014825115E-2</v>
      </c>
      <c r="CE582" s="132">
        <f t="shared" ref="CE582" si="10794">W582/W591</f>
        <v>6.3299976727949736E-2</v>
      </c>
      <c r="CF582" s="129">
        <f t="shared" ref="CF582" si="10795">X582/X591</f>
        <v>7.5667189952904237E-2</v>
      </c>
      <c r="CG582" s="130">
        <f t="shared" ref="CG582" si="10796">Y582/Y591</f>
        <v>7.6960309777347538E-2</v>
      </c>
      <c r="CH582" s="131">
        <f t="shared" ref="CH582" si="10797">Z582/Z591</f>
        <v>6.5841040915503996E-2</v>
      </c>
      <c r="CI582" s="129">
        <f t="shared" ref="CI582" si="10798">AA582/AA591</f>
        <v>7.5253982189890878E-2</v>
      </c>
      <c r="CJ582" s="135">
        <f t="shared" ref="CJ582" si="10799">AB582/AB591</f>
        <v>7.4161416352821086E-2</v>
      </c>
      <c r="CK582" s="136">
        <f t="shared" ref="CK582" si="10800">AC582/AC591</f>
        <v>7.7679154387760505E-2</v>
      </c>
    </row>
    <row r="583" spans="1:89" x14ac:dyDescent="0.15">
      <c r="A583" s="146" t="s">
        <v>32</v>
      </c>
      <c r="B583" s="203">
        <v>430</v>
      </c>
      <c r="C583" s="197">
        <v>502</v>
      </c>
      <c r="D583" s="198">
        <v>84</v>
      </c>
      <c r="E583" s="199">
        <v>302</v>
      </c>
      <c r="F583" s="196">
        <v>162</v>
      </c>
      <c r="G583" s="200">
        <v>587</v>
      </c>
      <c r="H583" s="198">
        <v>621</v>
      </c>
      <c r="I583" s="199">
        <v>636</v>
      </c>
      <c r="J583" s="196">
        <v>119</v>
      </c>
      <c r="K583" s="197">
        <v>34</v>
      </c>
      <c r="L583" s="198">
        <v>364</v>
      </c>
      <c r="M583" s="196">
        <v>84</v>
      </c>
      <c r="N583" s="201">
        <v>513</v>
      </c>
      <c r="O583" s="204">
        <v>338</v>
      </c>
      <c r="P583" s="196">
        <v>251</v>
      </c>
      <c r="Q583" s="197">
        <v>261</v>
      </c>
      <c r="R583" s="198">
        <v>288</v>
      </c>
      <c r="S583" s="199">
        <v>400</v>
      </c>
      <c r="T583" s="196">
        <v>46</v>
      </c>
      <c r="U583" s="200">
        <v>19</v>
      </c>
      <c r="V583" s="198">
        <v>391</v>
      </c>
      <c r="W583" s="205">
        <v>167</v>
      </c>
      <c r="X583" s="196">
        <v>226</v>
      </c>
      <c r="Y583" s="200">
        <v>124</v>
      </c>
      <c r="Z583" s="198">
        <v>354</v>
      </c>
      <c r="AA583" s="196">
        <v>666</v>
      </c>
      <c r="AB583" s="172">
        <f t="shared" si="10390"/>
        <v>3849</v>
      </c>
      <c r="AC583" s="173">
        <f t="shared" si="10391"/>
        <v>4120</v>
      </c>
      <c r="BI583" s="146" t="s">
        <v>32</v>
      </c>
      <c r="BJ583" s="129">
        <f>B583/B591</f>
        <v>8.3414161008729393E-2</v>
      </c>
      <c r="BK583" s="130">
        <f t="shared" ref="BK583" si="10801">C583/C591</f>
        <v>7.6060606060606065E-2</v>
      </c>
      <c r="BL583" s="131">
        <f t="shared" ref="BL583" si="10802">D583/D591</f>
        <v>2.9840142095914741E-2</v>
      </c>
      <c r="BM583" s="132">
        <f t="shared" ref="BM583" si="10803">E583/E591</f>
        <v>7.7654924145024423E-2</v>
      </c>
      <c r="BN583" s="129">
        <f t="shared" ref="BN583" si="10804">F583/F591</f>
        <v>3.4490100063870557E-2</v>
      </c>
      <c r="BO583" s="130">
        <f t="shared" ref="BO583" si="10805">G583/G591</f>
        <v>0.11892220421393841</v>
      </c>
      <c r="BP583" s="131">
        <f t="shared" ref="BP583" si="10806">H583/H591</f>
        <v>7.301587301587302E-2</v>
      </c>
      <c r="BQ583" s="132">
        <f t="shared" ref="BQ583" si="10807">I583/I591</f>
        <v>8.0181543116490173E-2</v>
      </c>
      <c r="BR583" s="129">
        <f t="shared" ref="BR583" si="10808">J583/J591</f>
        <v>9.2176607281177381E-2</v>
      </c>
      <c r="BS583" s="130">
        <f t="shared" ref="BS583" si="10809">K583/K591</f>
        <v>3.3830845771144279E-2</v>
      </c>
      <c r="BT583" s="131">
        <f t="shared" ref="BT583" si="10810">L583/L591</f>
        <v>0.11128095383674717</v>
      </c>
      <c r="BU583" s="129">
        <f t="shared" ref="BU583" si="10811">M583/M591</f>
        <v>2.7731924727632883E-2</v>
      </c>
      <c r="BV583" s="133">
        <f t="shared" ref="BV583" si="10812">N583/N591</f>
        <v>7.3338098641887062E-2</v>
      </c>
      <c r="BW583" s="134">
        <f t="shared" ref="BW583" si="10813">O583/O591</f>
        <v>5.1824593682919348E-2</v>
      </c>
      <c r="BX583" s="129">
        <f t="shared" ref="BX583" si="10814">P583/P591</f>
        <v>5.9324036870716142E-2</v>
      </c>
      <c r="BY583" s="130">
        <f t="shared" ref="BY583" si="10815">Q583/Q591</f>
        <v>7.7863961813842489E-2</v>
      </c>
      <c r="BZ583" s="131">
        <f t="shared" ref="BZ583" si="10816">R583/R591</f>
        <v>5.6118472330475448E-2</v>
      </c>
      <c r="CA583" s="132">
        <f t="shared" ref="CA583" si="10817">S583/S591</f>
        <v>8.8183421516754845E-2</v>
      </c>
      <c r="CB583" s="129">
        <f t="shared" ref="CB583" si="10818">T583/T591</f>
        <v>5.418138987043581E-2</v>
      </c>
      <c r="CC583" s="130">
        <f t="shared" ref="CC583" si="10819">U583/U591</f>
        <v>3.5714285714285712E-2</v>
      </c>
      <c r="CD583" s="131">
        <f t="shared" ref="CD583" si="10820">V583/V591</f>
        <v>9.0572156590224689E-2</v>
      </c>
      <c r="CE583" s="132">
        <f t="shared" ref="CE583" si="10821">W583/W591</f>
        <v>3.8864323946939727E-2</v>
      </c>
      <c r="CF583" s="129">
        <f t="shared" ref="CF583" si="10822">X583/X591</f>
        <v>7.0957613814756668E-2</v>
      </c>
      <c r="CG583" s="130">
        <f t="shared" ref="CG583" si="10823">Y583/Y591</f>
        <v>6.0019361084220714E-2</v>
      </c>
      <c r="CH583" s="131">
        <f t="shared" ref="CH583" si="10824">Z583/Z591</f>
        <v>5.5494591628781939E-2</v>
      </c>
      <c r="CI583" s="129">
        <f t="shared" ref="CI583" si="10825">AA583/AA591</f>
        <v>8.3531920230778878E-2</v>
      </c>
      <c r="CJ583" s="135">
        <f t="shared" ref="CJ583" si="10826">AB583/AB591</f>
        <v>6.7737848016613283E-2</v>
      </c>
      <c r="CK583" s="136">
        <f t="shared" ref="CK583" si="10827">AC583/AC591</f>
        <v>7.2702888704582747E-2</v>
      </c>
    </row>
    <row r="584" spans="1:89" x14ac:dyDescent="0.15">
      <c r="A584" s="137" t="s">
        <v>33</v>
      </c>
      <c r="B584" s="206">
        <v>178</v>
      </c>
      <c r="C584" s="190">
        <v>346</v>
      </c>
      <c r="D584" s="191">
        <v>42</v>
      </c>
      <c r="E584" s="192">
        <v>228</v>
      </c>
      <c r="F584" s="189">
        <v>102</v>
      </c>
      <c r="G584" s="193">
        <v>345</v>
      </c>
      <c r="H584" s="191">
        <v>383</v>
      </c>
      <c r="I584" s="192">
        <v>375</v>
      </c>
      <c r="J584" s="189">
        <v>80</v>
      </c>
      <c r="K584" s="190">
        <v>45</v>
      </c>
      <c r="L584" s="191">
        <v>182</v>
      </c>
      <c r="M584" s="189">
        <v>73</v>
      </c>
      <c r="N584" s="194">
        <v>421</v>
      </c>
      <c r="O584" s="207">
        <v>312</v>
      </c>
      <c r="P584" s="189">
        <v>167</v>
      </c>
      <c r="Q584" s="190">
        <v>244</v>
      </c>
      <c r="R584" s="191">
        <v>213</v>
      </c>
      <c r="S584" s="192">
        <v>307</v>
      </c>
      <c r="T584" s="189">
        <v>31</v>
      </c>
      <c r="U584" s="193">
        <v>14</v>
      </c>
      <c r="V584" s="191">
        <v>464</v>
      </c>
      <c r="W584" s="208">
        <v>151</v>
      </c>
      <c r="X584" s="189">
        <v>114</v>
      </c>
      <c r="Y584" s="193">
        <v>90</v>
      </c>
      <c r="Z584" s="191">
        <v>209</v>
      </c>
      <c r="AA584" s="189">
        <v>511</v>
      </c>
      <c r="AB584" s="172">
        <f t="shared" si="10390"/>
        <v>2586</v>
      </c>
      <c r="AC584" s="173">
        <f t="shared" si="10391"/>
        <v>3041</v>
      </c>
      <c r="BI584" s="137" t="s">
        <v>33</v>
      </c>
      <c r="BJ584" s="129">
        <f>B584/B591</f>
        <v>3.4529582929194953E-2</v>
      </c>
      <c r="BK584" s="130">
        <f t="shared" ref="BK584" si="10828">C584/C591</f>
        <v>5.2424242424242422E-2</v>
      </c>
      <c r="BL584" s="131">
        <f t="shared" ref="BL584" si="10829">D584/D591</f>
        <v>1.4920071047957371E-2</v>
      </c>
      <c r="BM584" s="132">
        <f t="shared" ref="BM584" si="10830">E584/E591</f>
        <v>5.8626896374389302E-2</v>
      </c>
      <c r="BN584" s="129">
        <f t="shared" ref="BN584" si="10831">F584/F591</f>
        <v>2.1715988929103685E-2</v>
      </c>
      <c r="BO584" s="130">
        <f t="shared" ref="BO584" si="10832">G584/G591</f>
        <v>6.9894651539708266E-2</v>
      </c>
      <c r="BP584" s="131">
        <f t="shared" ref="BP584" si="10833">H584/H591</f>
        <v>4.5032333921222807E-2</v>
      </c>
      <c r="BQ584" s="132">
        <f t="shared" ref="BQ584" si="10834">I584/I591</f>
        <v>4.7276853252647501E-2</v>
      </c>
      <c r="BR584" s="129">
        <f t="shared" ref="BR584" si="10835">J584/J591</f>
        <v>6.1967467079783116E-2</v>
      </c>
      <c r="BS584" s="130">
        <f t="shared" ref="BS584" si="10836">K584/K591</f>
        <v>4.4776119402985072E-2</v>
      </c>
      <c r="BT584" s="131">
        <f t="shared" ref="BT584" si="10837">L584/L591</f>
        <v>5.5640476918373587E-2</v>
      </c>
      <c r="BU584" s="129">
        <f t="shared" ref="BU584" si="10838">M584/M591</f>
        <v>2.4100363156157146E-2</v>
      </c>
      <c r="BV584" s="133">
        <f t="shared" ref="BV584" si="10839">N584/N591</f>
        <v>6.0185847033595426E-2</v>
      </c>
      <c r="BW584" s="134">
        <f t="shared" ref="BW584" si="10840">O584/O591</f>
        <v>4.7838086476540941E-2</v>
      </c>
      <c r="BX584" s="129">
        <f t="shared" ref="BX584" si="10841">P584/P591</f>
        <v>3.9470574332309147E-2</v>
      </c>
      <c r="BY584" s="130">
        <f t="shared" ref="BY584" si="10842">Q584/Q591</f>
        <v>7.2792362768496419E-2</v>
      </c>
      <c r="BZ584" s="131">
        <f t="shared" ref="BZ584" si="10843">R584/R591</f>
        <v>4.1504286827747469E-2</v>
      </c>
      <c r="CA584" s="132">
        <f t="shared" ref="CA584" si="10844">S584/S591</f>
        <v>6.7680776014109351E-2</v>
      </c>
      <c r="CB584" s="129">
        <f t="shared" ref="CB584" si="10845">T584/T591</f>
        <v>3.6513545347467612E-2</v>
      </c>
      <c r="CC584" s="130">
        <f t="shared" ref="CC584" si="10846">U584/U591</f>
        <v>2.6315789473684209E-2</v>
      </c>
      <c r="CD584" s="131">
        <f t="shared" ref="CD584" si="10847">V584/V591</f>
        <v>0.10748204771832291</v>
      </c>
      <c r="CE584" s="132">
        <f t="shared" ref="CE584" si="10848">W584/W591</f>
        <v>3.514079590411915E-2</v>
      </c>
      <c r="CF584" s="129">
        <f t="shared" ref="CF584" si="10849">X584/X591</f>
        <v>3.579277864992151E-2</v>
      </c>
      <c r="CG584" s="130">
        <f t="shared" ref="CG584" si="10850">Y584/Y591</f>
        <v>4.3562439496611809E-2</v>
      </c>
      <c r="CH584" s="131">
        <f t="shared" ref="CH584" si="10851">Z584/Z591</f>
        <v>3.2763756074619843E-2</v>
      </c>
      <c r="CI584" s="129">
        <f t="shared" ref="CI584" si="10852">AA584/AA591</f>
        <v>6.4091308165057065E-2</v>
      </c>
      <c r="CJ584" s="135">
        <f t="shared" ref="CJ584" si="10853">AB584/AB591</f>
        <v>4.5510541691598322E-2</v>
      </c>
      <c r="CK584" s="136">
        <f t="shared" ref="CK584" si="10854">AC584/AC591</f>
        <v>5.3662496250154408E-2</v>
      </c>
    </row>
    <row r="585" spans="1:89" x14ac:dyDescent="0.15">
      <c r="A585" s="146" t="s">
        <v>34</v>
      </c>
      <c r="B585" s="203">
        <v>2</v>
      </c>
      <c r="C585" s="197">
        <v>373</v>
      </c>
      <c r="D585" s="198">
        <v>6</v>
      </c>
      <c r="E585" s="199">
        <v>293</v>
      </c>
      <c r="F585" s="196">
        <v>27</v>
      </c>
      <c r="G585" s="200">
        <v>464</v>
      </c>
      <c r="H585" s="198">
        <v>69</v>
      </c>
      <c r="I585" s="199">
        <v>416</v>
      </c>
      <c r="J585" s="196">
        <v>20</v>
      </c>
      <c r="K585" s="197">
        <v>45</v>
      </c>
      <c r="L585" s="198">
        <v>358</v>
      </c>
      <c r="M585" s="196">
        <v>27</v>
      </c>
      <c r="N585" s="201">
        <v>203</v>
      </c>
      <c r="O585" s="204">
        <v>156</v>
      </c>
      <c r="P585" s="196">
        <v>44</v>
      </c>
      <c r="Q585" s="197">
        <v>123</v>
      </c>
      <c r="R585" s="198">
        <v>65</v>
      </c>
      <c r="S585" s="199">
        <v>159</v>
      </c>
      <c r="T585" s="196">
        <v>13</v>
      </c>
      <c r="U585" s="200">
        <v>26</v>
      </c>
      <c r="V585" s="198">
        <v>89</v>
      </c>
      <c r="W585" s="205">
        <v>66</v>
      </c>
      <c r="X585" s="196">
        <v>47</v>
      </c>
      <c r="Y585" s="200">
        <v>80</v>
      </c>
      <c r="Z585" s="198">
        <v>119</v>
      </c>
      <c r="AA585" s="196">
        <v>242</v>
      </c>
      <c r="AB585" s="172">
        <f t="shared" si="10390"/>
        <v>1062</v>
      </c>
      <c r="AC585" s="173">
        <f t="shared" si="10391"/>
        <v>2470</v>
      </c>
      <c r="BI585" s="146" t="s">
        <v>34</v>
      </c>
      <c r="BJ585" s="129">
        <f>B585/B591</f>
        <v>3.8797284190106692E-4</v>
      </c>
      <c r="BK585" s="130">
        <f t="shared" ref="BK585" si="10855">C585/C591</f>
        <v>5.6515151515151518E-2</v>
      </c>
      <c r="BL585" s="131">
        <f t="shared" ref="BL585" si="10856">D585/D591</f>
        <v>2.1314387211367673E-3</v>
      </c>
      <c r="BM585" s="132">
        <f t="shared" ref="BM585" si="10857">E585/E591</f>
        <v>7.5340704551298529E-2</v>
      </c>
      <c r="BN585" s="129">
        <f t="shared" ref="BN585" si="10858">F585/F591</f>
        <v>5.7483500106450926E-3</v>
      </c>
      <c r="BO585" s="130">
        <f t="shared" ref="BO585" si="10859">G585/G591</f>
        <v>9.4003241491085895E-2</v>
      </c>
      <c r="BP585" s="131">
        <f t="shared" ref="BP585" si="10860">H585/H591</f>
        <v>8.1128747795414461E-3</v>
      </c>
      <c r="BQ585" s="132">
        <f t="shared" ref="BQ585" si="10861">I585/I591</f>
        <v>5.2445789208270296E-2</v>
      </c>
      <c r="BR585" s="129">
        <f t="shared" ref="BR585" si="10862">J585/J591</f>
        <v>1.5491866769945779E-2</v>
      </c>
      <c r="BS585" s="130">
        <f t="shared" ref="BS585" si="10863">K585/K591</f>
        <v>4.4776119402985072E-2</v>
      </c>
      <c r="BT585" s="131">
        <f t="shared" ref="BT585" si="10864">L585/L591</f>
        <v>0.10944665239987772</v>
      </c>
      <c r="BU585" s="129">
        <f t="shared" ref="BU585" si="10865">M585/M591</f>
        <v>8.9138329481677128E-3</v>
      </c>
      <c r="BV585" s="133">
        <f t="shared" ref="BV585" si="10866">N585/N591</f>
        <v>2.9020729092208722E-2</v>
      </c>
      <c r="BW585" s="134">
        <f t="shared" ref="BW585" si="10867">O585/O591</f>
        <v>2.391904323827047E-2</v>
      </c>
      <c r="BX585" s="129">
        <f t="shared" ref="BX585" si="10868">P585/P591</f>
        <v>1.0399432758213189E-2</v>
      </c>
      <c r="BY585" s="130">
        <f t="shared" ref="BY585" si="10869">Q585/Q591</f>
        <v>3.66945107398568E-2</v>
      </c>
      <c r="BZ585" s="131">
        <f t="shared" ref="BZ585" si="10870">R585/R591</f>
        <v>1.2665627435697584E-2</v>
      </c>
      <c r="CA585" s="132">
        <f t="shared" ref="CA585" si="10871">S585/S591</f>
        <v>3.5052910052910051E-2</v>
      </c>
      <c r="CB585" s="129">
        <f t="shared" ref="CB585" si="10872">T585/T591</f>
        <v>1.5312131919905771E-2</v>
      </c>
      <c r="CC585" s="130">
        <f t="shared" ref="CC585" si="10873">U585/U591</f>
        <v>4.8872180451127817E-2</v>
      </c>
      <c r="CD585" s="131">
        <f t="shared" ref="CD585" si="10874">V585/V591</f>
        <v>2.0616168635626594E-2</v>
      </c>
      <c r="CE585" s="132">
        <f t="shared" ref="CE585" si="10875">W585/W591</f>
        <v>1.5359553176634861E-2</v>
      </c>
      <c r="CF585" s="129">
        <f t="shared" ref="CF585" si="10876">X585/X591</f>
        <v>1.4756671899529042E-2</v>
      </c>
      <c r="CG585" s="130">
        <f t="shared" ref="CG585" si="10877">Y585/Y591</f>
        <v>3.8722168441432718E-2</v>
      </c>
      <c r="CH585" s="131">
        <f t="shared" ref="CH585" si="10878">Z585/Z591</f>
        <v>1.8654961592726133E-2</v>
      </c>
      <c r="CI585" s="129">
        <f t="shared" ref="CI585" si="10879">AA585/AA591</f>
        <v>3.0352439483255989E-2</v>
      </c>
      <c r="CJ585" s="135">
        <f t="shared" ref="CJ585" si="10880">AB585/AB591</f>
        <v>1.8689944035760797E-2</v>
      </c>
      <c r="CK585" s="136">
        <f t="shared" ref="CK585" si="10881">AC585/AC591</f>
        <v>4.3586440558329949E-2</v>
      </c>
    </row>
    <row r="586" spans="1:89" x14ac:dyDescent="0.15">
      <c r="A586" s="137" t="s">
        <v>35</v>
      </c>
      <c r="B586" s="206">
        <v>0</v>
      </c>
      <c r="C586" s="190">
        <v>75</v>
      </c>
      <c r="D586" s="191">
        <v>1</v>
      </c>
      <c r="E586" s="192">
        <v>38</v>
      </c>
      <c r="F586" s="189">
        <v>1</v>
      </c>
      <c r="G586" s="193">
        <v>34</v>
      </c>
      <c r="H586" s="191">
        <v>5</v>
      </c>
      <c r="I586" s="192">
        <v>47</v>
      </c>
      <c r="J586" s="189">
        <v>3</v>
      </c>
      <c r="K586" s="190">
        <v>4</v>
      </c>
      <c r="L586" s="191">
        <v>23</v>
      </c>
      <c r="M586" s="189">
        <v>2</v>
      </c>
      <c r="N586" s="194">
        <v>12</v>
      </c>
      <c r="O586" s="207">
        <v>8</v>
      </c>
      <c r="P586" s="189">
        <v>8</v>
      </c>
      <c r="Q586" s="190">
        <v>7</v>
      </c>
      <c r="R586" s="191">
        <v>8</v>
      </c>
      <c r="S586" s="192">
        <v>8</v>
      </c>
      <c r="T586" s="189">
        <v>1</v>
      </c>
      <c r="U586" s="193">
        <v>1</v>
      </c>
      <c r="V586" s="191">
        <v>5</v>
      </c>
      <c r="W586" s="208">
        <v>1</v>
      </c>
      <c r="X586" s="189">
        <v>6</v>
      </c>
      <c r="Y586" s="193">
        <v>6</v>
      </c>
      <c r="Z586" s="191">
        <v>8</v>
      </c>
      <c r="AA586" s="189">
        <v>48</v>
      </c>
      <c r="AB586" s="172">
        <f t="shared" si="10390"/>
        <v>81</v>
      </c>
      <c r="AC586" s="173">
        <f t="shared" si="10391"/>
        <v>279</v>
      </c>
      <c r="BI586" s="137" t="s">
        <v>35</v>
      </c>
      <c r="BJ586" s="129">
        <f>B586/B591</f>
        <v>0</v>
      </c>
      <c r="BK586" s="130">
        <f t="shared" ref="BK586" si="10882">C586/C591</f>
        <v>1.1363636363636364E-2</v>
      </c>
      <c r="BL586" s="131">
        <f t="shared" ref="BL586" si="10883">D586/D591</f>
        <v>3.5523978685612787E-4</v>
      </c>
      <c r="BM586" s="132">
        <f t="shared" ref="BM586" si="10884">E586/E591</f>
        <v>9.7711493957315498E-3</v>
      </c>
      <c r="BN586" s="129">
        <f t="shared" ref="BN586" si="10885">F586/F591</f>
        <v>2.1290185224611454E-4</v>
      </c>
      <c r="BO586" s="130">
        <f t="shared" ref="BO586" si="10886">G586/G591</f>
        <v>6.8881685575364667E-3</v>
      </c>
      <c r="BP586" s="131">
        <f t="shared" ref="BP586" si="10887">H586/H591</f>
        <v>5.8788947677836567E-4</v>
      </c>
      <c r="BQ586" s="132">
        <f t="shared" ref="BQ586" si="10888">I586/I591</f>
        <v>5.9253656076651536E-3</v>
      </c>
      <c r="BR586" s="129">
        <f t="shared" ref="BR586" si="10889">J586/J591</f>
        <v>2.3237800154918666E-3</v>
      </c>
      <c r="BS586" s="130">
        <f t="shared" ref="BS586" si="10890">K586/K591</f>
        <v>3.9800995024875619E-3</v>
      </c>
      <c r="BT586" s="131">
        <f t="shared" ref="BT586" si="10891">L586/L591</f>
        <v>7.0314888413329259E-3</v>
      </c>
      <c r="BU586" s="129">
        <f t="shared" ref="BU586" si="10892">M586/M591</f>
        <v>6.6028392208649722E-4</v>
      </c>
      <c r="BV586" s="133">
        <f t="shared" ref="BV586" si="10893">N586/N591</f>
        <v>1.7155110793423873E-3</v>
      </c>
      <c r="BW586" s="134">
        <f t="shared" ref="BW586" si="10894">O586/O591</f>
        <v>1.2266176019625882E-3</v>
      </c>
      <c r="BX586" s="129">
        <f t="shared" ref="BX586" si="10895">P586/P591</f>
        <v>1.8908059560387616E-3</v>
      </c>
      <c r="BY586" s="130">
        <f t="shared" ref="BY586" si="10896">Q586/Q591</f>
        <v>2.0883054892601432E-3</v>
      </c>
      <c r="BZ586" s="131">
        <f t="shared" ref="BZ586" si="10897">R586/R591</f>
        <v>1.558846453624318E-3</v>
      </c>
      <c r="CA586" s="132">
        <f t="shared" ref="CA586" si="10898">S586/S591</f>
        <v>1.7636684303350969E-3</v>
      </c>
      <c r="CB586" s="129">
        <f t="shared" ref="CB586" si="10899">T586/T591</f>
        <v>1.1778563015312131E-3</v>
      </c>
      <c r="CC586" s="130">
        <f t="shared" ref="CC586" si="10900">U586/U591</f>
        <v>1.8796992481203006E-3</v>
      </c>
      <c r="CD586" s="131">
        <f t="shared" ref="CD586" si="10901">V586/V591</f>
        <v>1.1582117211026176E-3</v>
      </c>
      <c r="CE586" s="132">
        <f t="shared" ref="CE586" si="10902">W586/W591</f>
        <v>2.3272050267628578E-4</v>
      </c>
      <c r="CF586" s="129">
        <f t="shared" ref="CF586" si="10903">X586/X591</f>
        <v>1.8838304552590266E-3</v>
      </c>
      <c r="CG586" s="130">
        <f t="shared" ref="CG586" si="10904">Y586/Y591</f>
        <v>2.9041626331074541E-3</v>
      </c>
      <c r="CH586" s="131">
        <f t="shared" ref="CH586" si="10905">Z586/Z591</f>
        <v>1.254115065057219E-3</v>
      </c>
      <c r="CI586" s="129">
        <f t="shared" ref="CI586" si="10906">AA586/AA591</f>
        <v>6.0203185751912707E-3</v>
      </c>
      <c r="CJ586" s="135">
        <f t="shared" ref="CJ586" si="10907">AB586/AB591</f>
        <v>1.4255042061173488E-3</v>
      </c>
      <c r="CK586" s="136">
        <f t="shared" ref="CK586" si="10908">AC586/AC591</f>
        <v>4.9233266865482007E-3</v>
      </c>
    </row>
    <row r="587" spans="1:89" x14ac:dyDescent="0.15">
      <c r="A587" s="146" t="s">
        <v>36</v>
      </c>
      <c r="B587" s="203">
        <v>0</v>
      </c>
      <c r="C587" s="197">
        <v>1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1</v>
      </c>
      <c r="BI587" s="146" t="s">
        <v>36</v>
      </c>
      <c r="BJ587" s="129">
        <f>B587/B591</f>
        <v>0</v>
      </c>
      <c r="BK587" s="130">
        <f t="shared" ref="BK587" si="10909">C587/C591</f>
        <v>1.5151515151515152E-4</v>
      </c>
      <c r="BL587" s="131">
        <f t="shared" ref="BL587" si="10910">D587/D591</f>
        <v>0</v>
      </c>
      <c r="BM587" s="132">
        <f t="shared" ref="BM587" si="10911">E587/E591</f>
        <v>0</v>
      </c>
      <c r="BN587" s="129">
        <f t="shared" ref="BN587" si="10912">F587/F591</f>
        <v>0</v>
      </c>
      <c r="BO587" s="130">
        <f t="shared" ref="BO587" si="10913">G587/G591</f>
        <v>0</v>
      </c>
      <c r="BP587" s="131">
        <f t="shared" ref="BP587" si="10914">H587/H591</f>
        <v>0</v>
      </c>
      <c r="BQ587" s="132">
        <f t="shared" ref="BQ587" si="10915">I587/I591</f>
        <v>0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1.7646332209850182E-5</v>
      </c>
    </row>
    <row r="588" spans="1:89" x14ac:dyDescent="0.15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f t="shared" si="10390"/>
        <v>0</v>
      </c>
      <c r="AC588" s="173">
        <f t="shared" si="10391"/>
        <v>0</v>
      </c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 x14ac:dyDescent="0.15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0"/>
        <v>0</v>
      </c>
      <c r="AC589" s="173">
        <f t="shared" si="10391"/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4" thickBot="1" x14ac:dyDescent="0.2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0"/>
        <v>0</v>
      </c>
      <c r="AC590" s="173">
        <f t="shared" si="10391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5" thickTop="1" thickBot="1" x14ac:dyDescent="0.2">
      <c r="A591" s="269" t="s">
        <v>13</v>
      </c>
      <c r="B591" s="20">
        <f t="shared" ref="B591:AA591" si="11017">SUM(B568:B590)</f>
        <v>5155</v>
      </c>
      <c r="C591" s="21">
        <f t="shared" si="11017"/>
        <v>6600</v>
      </c>
      <c r="D591" s="20">
        <f t="shared" si="11017"/>
        <v>2815</v>
      </c>
      <c r="E591" s="21">
        <f t="shared" si="11017"/>
        <v>3889</v>
      </c>
      <c r="F591" s="20">
        <f t="shared" si="11017"/>
        <v>4697</v>
      </c>
      <c r="G591" s="21">
        <f t="shared" si="11017"/>
        <v>4936</v>
      </c>
      <c r="H591" s="20">
        <f t="shared" si="11017"/>
        <v>8505</v>
      </c>
      <c r="I591" s="21">
        <f t="shared" si="11017"/>
        <v>7932</v>
      </c>
      <c r="J591" s="20">
        <f t="shared" si="11017"/>
        <v>1291</v>
      </c>
      <c r="K591" s="21">
        <f t="shared" si="11017"/>
        <v>1005</v>
      </c>
      <c r="L591" s="20">
        <f t="shared" si="11017"/>
        <v>3271</v>
      </c>
      <c r="M591" s="21">
        <f t="shared" si="11017"/>
        <v>3029</v>
      </c>
      <c r="N591" s="20">
        <f t="shared" si="11017"/>
        <v>6995</v>
      </c>
      <c r="O591" s="21">
        <f t="shared" si="11017"/>
        <v>6522</v>
      </c>
      <c r="P591" s="20">
        <f t="shared" si="11017"/>
        <v>4231</v>
      </c>
      <c r="Q591" s="21">
        <f t="shared" si="11017"/>
        <v>3352</v>
      </c>
      <c r="R591" s="20">
        <f t="shared" si="11017"/>
        <v>5132</v>
      </c>
      <c r="S591" s="21">
        <f t="shared" si="11017"/>
        <v>4536</v>
      </c>
      <c r="T591" s="20">
        <f t="shared" si="11017"/>
        <v>849</v>
      </c>
      <c r="U591" s="21">
        <f t="shared" si="11017"/>
        <v>532</v>
      </c>
      <c r="V591" s="20">
        <f t="shared" si="11017"/>
        <v>4317</v>
      </c>
      <c r="W591" s="21">
        <f t="shared" si="11017"/>
        <v>4297</v>
      </c>
      <c r="X591" s="20">
        <f t="shared" si="11017"/>
        <v>3185</v>
      </c>
      <c r="Y591" s="21">
        <f t="shared" si="11017"/>
        <v>2066</v>
      </c>
      <c r="Z591" s="20">
        <f t="shared" si="11017"/>
        <v>6379</v>
      </c>
      <c r="AA591" s="21">
        <f t="shared" si="11017"/>
        <v>7973</v>
      </c>
      <c r="AB591" s="174">
        <f t="shared" ref="AB591:AC591" si="11018">SUM(AB567:AB590)</f>
        <v>56822</v>
      </c>
      <c r="AC591" s="175">
        <f t="shared" si="11018"/>
        <v>56669</v>
      </c>
      <c r="BI591" s="269" t="s">
        <v>13</v>
      </c>
      <c r="BJ591" s="155">
        <f>SUM(BJ567:BJ590)</f>
        <v>1.0000000000000002</v>
      </c>
      <c r="BK591" s="156">
        <f t="shared" ref="BK591:CK591" si="11019">SUM(BK567:BK590)</f>
        <v>0.99999999999999978</v>
      </c>
      <c r="BL591" s="155">
        <f t="shared" si="11019"/>
        <v>1</v>
      </c>
      <c r="BM591" s="156">
        <f t="shared" si="11019"/>
        <v>0.99999999999999989</v>
      </c>
      <c r="BN591" s="155">
        <f t="shared" si="11019"/>
        <v>0.99999999999999978</v>
      </c>
      <c r="BO591" s="156">
        <f t="shared" si="11019"/>
        <v>1</v>
      </c>
      <c r="BP591" s="155">
        <f t="shared" si="11019"/>
        <v>0.99999999999999989</v>
      </c>
      <c r="BQ591" s="156">
        <f t="shared" si="11019"/>
        <v>1</v>
      </c>
      <c r="BR591" s="155">
        <f t="shared" si="11019"/>
        <v>0.99999999999999989</v>
      </c>
      <c r="BS591" s="156">
        <f t="shared" si="11019"/>
        <v>0.99999999999999989</v>
      </c>
      <c r="BT591" s="155">
        <f t="shared" si="11019"/>
        <v>1</v>
      </c>
      <c r="BU591" s="156">
        <f t="shared" si="11019"/>
        <v>1</v>
      </c>
      <c r="BV591" s="155">
        <f t="shared" si="11019"/>
        <v>1</v>
      </c>
      <c r="BW591" s="156">
        <f t="shared" si="11019"/>
        <v>1</v>
      </c>
      <c r="BX591" s="155">
        <f t="shared" si="11019"/>
        <v>1.0000000000000002</v>
      </c>
      <c r="BY591" s="156">
        <f t="shared" si="11019"/>
        <v>0.99999999999999989</v>
      </c>
      <c r="BZ591" s="155">
        <f t="shared" si="11019"/>
        <v>0.99999999999999978</v>
      </c>
      <c r="CA591" s="156">
        <f t="shared" si="11019"/>
        <v>1</v>
      </c>
      <c r="CB591" s="155">
        <f t="shared" si="11019"/>
        <v>1.0000000000000002</v>
      </c>
      <c r="CC591" s="156">
        <f t="shared" si="11019"/>
        <v>1</v>
      </c>
      <c r="CD591" s="155">
        <f t="shared" si="11019"/>
        <v>1</v>
      </c>
      <c r="CE591" s="156">
        <f t="shared" si="11019"/>
        <v>0.99999999999999989</v>
      </c>
      <c r="CF591" s="155">
        <f t="shared" si="11019"/>
        <v>0.99999999999999989</v>
      </c>
      <c r="CG591" s="156">
        <f t="shared" si="11019"/>
        <v>0.99999999999999989</v>
      </c>
      <c r="CH591" s="155">
        <f t="shared" si="11019"/>
        <v>1.0000000000000002</v>
      </c>
      <c r="CI591" s="156">
        <f t="shared" si="11019"/>
        <v>0.99999999999999989</v>
      </c>
      <c r="CJ591" s="155">
        <f t="shared" si="11019"/>
        <v>1</v>
      </c>
      <c r="CK591" s="156">
        <f t="shared" si="11019"/>
        <v>1</v>
      </c>
    </row>
    <row r="592" spans="1:89" ht="14" thickTop="1" x14ac:dyDescent="0.15">
      <c r="A592" s="187"/>
    </row>
    <row r="594" spans="1:89" x14ac:dyDescent="0.15">
      <c r="A594" s="296">
        <f>+A563+1</f>
        <v>44094</v>
      </c>
      <c r="B594" s="296"/>
      <c r="C594" s="296"/>
      <c r="D594" s="296"/>
      <c r="BI594" s="301">
        <f>+BI532+2</f>
        <v>44094</v>
      </c>
      <c r="BJ594" s="301"/>
      <c r="BK594" s="301"/>
      <c r="BL594" s="301"/>
    </row>
    <row r="595" spans="1:89" ht="14" thickBot="1" x14ac:dyDescent="0.2">
      <c r="AE595" s="272" t="s">
        <v>84</v>
      </c>
    </row>
    <row r="596" spans="1:89" ht="15" thickTop="1" thickBot="1" x14ac:dyDescent="0.2">
      <c r="A596" s="292" t="s">
        <v>0</v>
      </c>
      <c r="B596" s="294" t="s">
        <v>1</v>
      </c>
      <c r="C596" s="295"/>
      <c r="D596" s="294" t="s">
        <v>2</v>
      </c>
      <c r="E596" s="295"/>
      <c r="F596" s="294" t="s">
        <v>3</v>
      </c>
      <c r="G596" s="295"/>
      <c r="H596" s="294" t="s">
        <v>4</v>
      </c>
      <c r="I596" s="295"/>
      <c r="J596" s="294" t="s">
        <v>5</v>
      </c>
      <c r="K596" s="295"/>
      <c r="L596" s="294" t="s">
        <v>6</v>
      </c>
      <c r="M596" s="295"/>
      <c r="N596" s="294" t="s">
        <v>7</v>
      </c>
      <c r="O596" s="295"/>
      <c r="P596" s="294" t="s">
        <v>8</v>
      </c>
      <c r="Q596" s="295"/>
      <c r="R596" s="294" t="s">
        <v>9</v>
      </c>
      <c r="S596" s="295"/>
      <c r="T596" s="294" t="s">
        <v>10</v>
      </c>
      <c r="U596" s="295"/>
      <c r="V596" s="294" t="s">
        <v>11</v>
      </c>
      <c r="W596" s="295"/>
      <c r="X596" s="294" t="s">
        <v>12</v>
      </c>
      <c r="Y596" s="295"/>
      <c r="Z596" s="297" t="s">
        <v>40</v>
      </c>
      <c r="AA596" s="298"/>
      <c r="AB596" s="299" t="s">
        <v>41</v>
      </c>
      <c r="AC596" s="300"/>
      <c r="AE596" s="292" t="s">
        <v>0</v>
      </c>
      <c r="AF596" s="294" t="s">
        <v>1</v>
      </c>
      <c r="AG596" s="295"/>
      <c r="AH596" s="294" t="s">
        <v>2</v>
      </c>
      <c r="AI596" s="295"/>
      <c r="AJ596" s="294" t="s">
        <v>3</v>
      </c>
      <c r="AK596" s="295"/>
      <c r="AL596" s="294" t="s">
        <v>4</v>
      </c>
      <c r="AM596" s="295"/>
      <c r="AN596" s="294" t="s">
        <v>5</v>
      </c>
      <c r="AO596" s="295"/>
      <c r="AP596" s="294" t="s">
        <v>6</v>
      </c>
      <c r="AQ596" s="295"/>
      <c r="AR596" s="294" t="s">
        <v>7</v>
      </c>
      <c r="AS596" s="295"/>
      <c r="AT596" s="294" t="s">
        <v>8</v>
      </c>
      <c r="AU596" s="295"/>
      <c r="AV596" s="294" t="s">
        <v>9</v>
      </c>
      <c r="AW596" s="295"/>
      <c r="AX596" s="294" t="s">
        <v>10</v>
      </c>
      <c r="AY596" s="295"/>
      <c r="AZ596" s="294" t="s">
        <v>11</v>
      </c>
      <c r="BA596" s="295"/>
      <c r="BB596" s="294" t="s">
        <v>12</v>
      </c>
      <c r="BC596" s="295"/>
      <c r="BD596" s="297" t="s">
        <v>40</v>
      </c>
      <c r="BE596" s="298"/>
      <c r="BF596" s="299" t="s">
        <v>41</v>
      </c>
      <c r="BG596" s="300"/>
      <c r="BI596" s="292" t="s">
        <v>0</v>
      </c>
      <c r="BJ596" s="294" t="s">
        <v>1</v>
      </c>
      <c r="BK596" s="295"/>
      <c r="BL596" s="294" t="s">
        <v>2</v>
      </c>
      <c r="BM596" s="295"/>
      <c r="BN596" s="294" t="s">
        <v>3</v>
      </c>
      <c r="BO596" s="295"/>
      <c r="BP596" s="294" t="s">
        <v>4</v>
      </c>
      <c r="BQ596" s="295"/>
      <c r="BR596" s="294" t="s">
        <v>5</v>
      </c>
      <c r="BS596" s="295"/>
      <c r="BT596" s="294" t="s">
        <v>6</v>
      </c>
      <c r="BU596" s="295"/>
      <c r="BV596" s="294" t="s">
        <v>7</v>
      </c>
      <c r="BW596" s="295"/>
      <c r="BX596" s="294" t="s">
        <v>8</v>
      </c>
      <c r="BY596" s="295"/>
      <c r="BZ596" s="294" t="s">
        <v>9</v>
      </c>
      <c r="CA596" s="295"/>
      <c r="CB596" s="294" t="s">
        <v>10</v>
      </c>
      <c r="CC596" s="295"/>
      <c r="CD596" s="294" t="s">
        <v>11</v>
      </c>
      <c r="CE596" s="295"/>
      <c r="CF596" s="294" t="s">
        <v>12</v>
      </c>
      <c r="CG596" s="295"/>
      <c r="CH596" s="297" t="s">
        <v>40</v>
      </c>
      <c r="CI596" s="298"/>
      <c r="CJ596" s="294" t="s">
        <v>41</v>
      </c>
      <c r="CK596" s="295"/>
    </row>
    <row r="597" spans="1:89" ht="15" thickTop="1" thickBot="1" x14ac:dyDescent="0.2">
      <c r="A597" s="293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3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3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4" thickTop="1" x14ac:dyDescent="0.15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219</v>
      </c>
      <c r="AG598" s="186">
        <f t="shared" ref="AG598:AV600" si="11020">SUMIF($A$9:$A$32,$AE598,C$598:C$621)</f>
        <v>195</v>
      </c>
      <c r="AH598" s="127">
        <f t="shared" si="11020"/>
        <v>135</v>
      </c>
      <c r="AI598" s="180">
        <f t="shared" si="11020"/>
        <v>176</v>
      </c>
      <c r="AJ598" s="126">
        <f t="shared" si="11020"/>
        <v>297</v>
      </c>
      <c r="AK598" s="128">
        <f t="shared" si="11020"/>
        <v>210</v>
      </c>
      <c r="AL598" s="127">
        <f t="shared" si="11020"/>
        <v>362</v>
      </c>
      <c r="AM598" s="180">
        <f t="shared" si="11020"/>
        <v>325</v>
      </c>
      <c r="AN598" s="126">
        <f t="shared" si="11020"/>
        <v>38</v>
      </c>
      <c r="AO598" s="128">
        <f t="shared" si="11020"/>
        <v>50</v>
      </c>
      <c r="AP598" s="127">
        <f t="shared" si="11020"/>
        <v>103</v>
      </c>
      <c r="AQ598" s="126">
        <f t="shared" si="11020"/>
        <v>177</v>
      </c>
      <c r="AR598" s="179">
        <f t="shared" si="11020"/>
        <v>316</v>
      </c>
      <c r="AS598" s="181">
        <f t="shared" si="11020"/>
        <v>296</v>
      </c>
      <c r="AT598" s="126">
        <f t="shared" si="11020"/>
        <v>202</v>
      </c>
      <c r="AU598" s="128">
        <f t="shared" si="11020"/>
        <v>120</v>
      </c>
      <c r="AV598" s="127">
        <f t="shared" si="11020"/>
        <v>252</v>
      </c>
      <c r="AW598" s="180">
        <f t="shared" ref="AW598:BE600" si="11021">SUMIF($A$9:$A$32,$AE598,S$598:S$621)</f>
        <v>185</v>
      </c>
      <c r="AX598" s="126">
        <f t="shared" si="11021"/>
        <v>45</v>
      </c>
      <c r="AY598" s="128">
        <f t="shared" si="11021"/>
        <v>22</v>
      </c>
      <c r="AZ598" s="127">
        <f t="shared" si="11021"/>
        <v>156</v>
      </c>
      <c r="BA598" s="180">
        <f t="shared" si="11021"/>
        <v>223</v>
      </c>
      <c r="BB598" s="126">
        <f t="shared" si="11021"/>
        <v>181</v>
      </c>
      <c r="BC598" s="128">
        <f t="shared" si="11021"/>
        <v>107</v>
      </c>
      <c r="BD598" s="184">
        <f t="shared" si="11021"/>
        <v>304</v>
      </c>
      <c r="BE598" s="185">
        <f t="shared" si="11021"/>
        <v>357</v>
      </c>
      <c r="BF598" s="170">
        <f>AF598+AH598+AJ598+AL598+AN598+AP598+AR598+AT598+AV598+AX598+AZ598+BB598+BD598</f>
        <v>2610</v>
      </c>
      <c r="BG598" s="171">
        <f>AG598+AI598+AK598+AM598+AO598+AQ598+AS598+AU598+AW598+AY598+BA598+BC598+BE598</f>
        <v>2443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15">
      <c r="A599" s="137" t="s">
        <v>17</v>
      </c>
      <c r="B599" s="189">
        <v>30</v>
      </c>
      <c r="C599" s="190">
        <v>0</v>
      </c>
      <c r="D599" s="191">
        <v>53</v>
      </c>
      <c r="E599" s="192">
        <v>2</v>
      </c>
      <c r="F599" s="189">
        <v>79</v>
      </c>
      <c r="G599" s="193">
        <v>0</v>
      </c>
      <c r="H599" s="191">
        <v>44</v>
      </c>
      <c r="I599" s="192">
        <v>6</v>
      </c>
      <c r="J599" s="189">
        <v>3</v>
      </c>
      <c r="K599" s="193">
        <v>2</v>
      </c>
      <c r="L599" s="191">
        <v>3</v>
      </c>
      <c r="M599" s="189">
        <v>15</v>
      </c>
      <c r="N599" s="194">
        <v>11</v>
      </c>
      <c r="O599" s="195">
        <v>6</v>
      </c>
      <c r="P599" s="189">
        <v>10</v>
      </c>
      <c r="Q599" s="193">
        <v>0</v>
      </c>
      <c r="R599" s="191">
        <v>5</v>
      </c>
      <c r="S599" s="192">
        <v>0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238</v>
      </c>
      <c r="AC599" s="173">
        <f t="shared" ref="AC599:AC621" si="11050">SUM(C599,E599,G599,I599,K599,M599,O599,Q599,S599,U599,W599,Y599,AA599)</f>
        <v>31</v>
      </c>
      <c r="AE599" s="277" t="str">
        <f>$AE$10</f>
        <v>08:00 - 08:59</v>
      </c>
      <c r="AF599" s="126">
        <f>SUMIF($A$9:$A$32,$AE599,B$598:B$621)</f>
        <v>330</v>
      </c>
      <c r="AG599" s="190">
        <f t="shared" si="11020"/>
        <v>217</v>
      </c>
      <c r="AH599" s="191">
        <f t="shared" si="11020"/>
        <v>231</v>
      </c>
      <c r="AI599" s="192">
        <f t="shared" si="11020"/>
        <v>124</v>
      </c>
      <c r="AJ599" s="278">
        <f t="shared" si="11020"/>
        <v>467</v>
      </c>
      <c r="AK599" s="193">
        <f t="shared" si="11020"/>
        <v>157</v>
      </c>
      <c r="AL599" s="191">
        <f t="shared" si="11020"/>
        <v>545</v>
      </c>
      <c r="AM599" s="192">
        <f t="shared" si="11020"/>
        <v>382</v>
      </c>
      <c r="AN599" s="278">
        <f t="shared" si="11020"/>
        <v>55</v>
      </c>
      <c r="AO599" s="193">
        <f t="shared" si="11020"/>
        <v>113</v>
      </c>
      <c r="AP599" s="191">
        <f t="shared" si="11020"/>
        <v>94</v>
      </c>
      <c r="AQ599" s="278">
        <f t="shared" si="11020"/>
        <v>280</v>
      </c>
      <c r="AR599" s="194">
        <f t="shared" si="11020"/>
        <v>380</v>
      </c>
      <c r="AS599" s="195">
        <f t="shared" si="11020"/>
        <v>444</v>
      </c>
      <c r="AT599" s="278">
        <f t="shared" si="11020"/>
        <v>290</v>
      </c>
      <c r="AU599" s="193">
        <f t="shared" si="11020"/>
        <v>167</v>
      </c>
      <c r="AV599" s="191">
        <f t="shared" si="11020"/>
        <v>389</v>
      </c>
      <c r="AW599" s="192">
        <f t="shared" si="11021"/>
        <v>207</v>
      </c>
      <c r="AX599" s="278">
        <f t="shared" si="11021"/>
        <v>33</v>
      </c>
      <c r="AY599" s="193">
        <f t="shared" si="11021"/>
        <v>23</v>
      </c>
      <c r="AZ599" s="191">
        <f t="shared" si="11021"/>
        <v>181</v>
      </c>
      <c r="BA599" s="192">
        <f t="shared" si="11021"/>
        <v>332</v>
      </c>
      <c r="BB599" s="278">
        <f t="shared" si="11021"/>
        <v>161</v>
      </c>
      <c r="BC599" s="193">
        <f t="shared" si="11021"/>
        <v>135</v>
      </c>
      <c r="BD599" s="191">
        <f t="shared" si="11021"/>
        <v>415</v>
      </c>
      <c r="BE599" s="278">
        <f t="shared" si="11021"/>
        <v>463</v>
      </c>
      <c r="BF599" s="172">
        <f>SUM(AF599,AH599,AJ599,AL599,AN599,AP599,AR599,AT599,AV599,AX599,AZ599,BB599,BD599)</f>
        <v>3571</v>
      </c>
      <c r="BG599" s="173">
        <f>SUM(AG599,AI599,AK599,AM599,AO599,AQ599,AS599,AU599,AW599,AY599,BA599,BC599,BE599)</f>
        <v>3044</v>
      </c>
      <c r="BI599" s="137" t="s">
        <v>17</v>
      </c>
      <c r="BJ599" s="129">
        <f>B599/B622</f>
        <v>6.2722140915743262E-3</v>
      </c>
      <c r="BK599" s="130">
        <f t="shared" ref="BK599" si="11051">C599/C622</f>
        <v>0</v>
      </c>
      <c r="BL599" s="131">
        <f t="shared" ref="BL599" si="11052">D599/D622</f>
        <v>2.2495755517826826E-2</v>
      </c>
      <c r="BM599" s="132">
        <f t="shared" ref="BM599" si="11053">E599/E622</f>
        <v>6.7136623027861698E-4</v>
      </c>
      <c r="BN599" s="129">
        <f t="shared" ref="BN599" si="11054">F599/F622</f>
        <v>1.6231764947606329E-2</v>
      </c>
      <c r="BO599" s="130">
        <f t="shared" ref="BO599" si="11055">G599/G622</f>
        <v>0</v>
      </c>
      <c r="BP599" s="131">
        <f t="shared" ref="BP599" si="11056">H599/H622</f>
        <v>6.0723157604195416E-3</v>
      </c>
      <c r="BQ599" s="132">
        <f t="shared" ref="BQ599" si="11057">I599/I622</f>
        <v>8.7732124579616903E-4</v>
      </c>
      <c r="BR599" s="129">
        <f t="shared" ref="BR599" si="11058">J599/J622</f>
        <v>3.4762456546929316E-3</v>
      </c>
      <c r="BS599" s="130">
        <f t="shared" ref="BS599" si="11059">K599/K622</f>
        <v>2.3809523809523812E-3</v>
      </c>
      <c r="BT599" s="131">
        <f t="shared" ref="BT599" si="11060">L599/L622</f>
        <v>1.1705033164260631E-3</v>
      </c>
      <c r="BU599" s="129">
        <f t="shared" ref="BU599" si="11061">M599/M622</f>
        <v>5.8915946582875096E-3</v>
      </c>
      <c r="BV599" s="133">
        <f t="shared" ref="BV599" si="11062">N599/N622</f>
        <v>2.0291459140380002E-3</v>
      </c>
      <c r="BW599" s="134">
        <f t="shared" ref="BW599" si="11063">O599/O622</f>
        <v>1.0672358591248667E-3</v>
      </c>
      <c r="BX599" s="129">
        <f t="shared" ref="BX599" si="11064">P599/P622</f>
        <v>3.1191515907673115E-3</v>
      </c>
      <c r="BY599" s="130">
        <f t="shared" ref="BY599" si="11065">Q599/Q622</f>
        <v>0</v>
      </c>
      <c r="BZ599" s="131">
        <f t="shared" ref="BZ599" si="11066">R599/R622</f>
        <v>1.2591286829513977E-3</v>
      </c>
      <c r="CA599" s="132">
        <f t="shared" ref="CA599" si="11067">S599/S622</f>
        <v>0</v>
      </c>
      <c r="CB599" s="129">
        <f t="shared" ref="CB599" si="11068">T599/T622</f>
        <v>0</v>
      </c>
      <c r="CC599" s="130">
        <f t="shared" ref="CC599" si="11069">U599/U622</f>
        <v>0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0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4.9986348266229811E-3</v>
      </c>
      <c r="CK599" s="136">
        <f t="shared" ref="CK599" si="11077">AC599/AC622</f>
        <v>6.5275525889115827E-4</v>
      </c>
    </row>
    <row r="600" spans="1:89" ht="14" thickBot="1" x14ac:dyDescent="0.2">
      <c r="A600" s="146" t="s">
        <v>18</v>
      </c>
      <c r="B600" s="196">
        <v>115</v>
      </c>
      <c r="C600" s="197">
        <v>0</v>
      </c>
      <c r="D600" s="198">
        <v>101</v>
      </c>
      <c r="E600" s="199">
        <v>0</v>
      </c>
      <c r="F600" s="196">
        <v>208</v>
      </c>
      <c r="G600" s="200">
        <v>5</v>
      </c>
      <c r="H600" s="198">
        <v>194</v>
      </c>
      <c r="I600" s="199">
        <v>102</v>
      </c>
      <c r="J600" s="196">
        <v>18</v>
      </c>
      <c r="K600" s="200">
        <v>21</v>
      </c>
      <c r="L600" s="198">
        <v>24</v>
      </c>
      <c r="M600" s="196">
        <v>75</v>
      </c>
      <c r="N600" s="201">
        <v>153</v>
      </c>
      <c r="O600" s="202">
        <v>121</v>
      </c>
      <c r="P600" s="196">
        <v>80</v>
      </c>
      <c r="Q600" s="200">
        <v>98</v>
      </c>
      <c r="R600" s="198">
        <v>94</v>
      </c>
      <c r="S600" s="199">
        <v>50</v>
      </c>
      <c r="T600" s="196">
        <v>6</v>
      </c>
      <c r="U600" s="200">
        <v>15</v>
      </c>
      <c r="V600" s="198">
        <v>48</v>
      </c>
      <c r="W600" s="199">
        <v>65</v>
      </c>
      <c r="X600" s="196">
        <v>97</v>
      </c>
      <c r="Y600" s="200">
        <v>46</v>
      </c>
      <c r="Z600" s="198">
        <v>148</v>
      </c>
      <c r="AA600" s="196">
        <v>138</v>
      </c>
      <c r="AB600" s="172">
        <f t="shared" si="11049"/>
        <v>1286</v>
      </c>
      <c r="AC600" s="173">
        <f t="shared" si="11050"/>
        <v>736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2.4043487351034915E-2</v>
      </c>
      <c r="BK600" s="130">
        <f t="shared" ref="BK600" si="11078">C600/C622</f>
        <v>0</v>
      </c>
      <c r="BL600" s="131">
        <f t="shared" ref="BL600" si="11079">D600/D622</f>
        <v>4.2869269949066216E-2</v>
      </c>
      <c r="BM600" s="132">
        <f t="shared" ref="BM600" si="11080">E600/E622</f>
        <v>0</v>
      </c>
      <c r="BN600" s="129">
        <f t="shared" ref="BN600" si="11081">F600/F622</f>
        <v>4.2736798849393874E-2</v>
      </c>
      <c r="BO600" s="130">
        <f t="shared" ref="BO600" si="11082">G600/G622</f>
        <v>1.4615609470914938E-3</v>
      </c>
      <c r="BP600" s="131">
        <f t="shared" ref="BP600" si="11083">H600/H622</f>
        <v>2.6773392216395252E-2</v>
      </c>
      <c r="BQ600" s="132">
        <f t="shared" ref="BQ600" si="11084">I600/I622</f>
        <v>1.4914461178534873E-2</v>
      </c>
      <c r="BR600" s="129">
        <f t="shared" ref="BR600" si="11085">J600/J622</f>
        <v>2.085747392815759E-2</v>
      </c>
      <c r="BS600" s="130">
        <f t="shared" ref="BS600" si="11086">K600/K622</f>
        <v>2.5000000000000001E-2</v>
      </c>
      <c r="BT600" s="131">
        <f t="shared" ref="BT600" si="11087">L600/L622</f>
        <v>9.364026531408505E-3</v>
      </c>
      <c r="BU600" s="129">
        <f t="shared" ref="BU600" si="11088">M600/M622</f>
        <v>2.945797329143755E-2</v>
      </c>
      <c r="BV600" s="133">
        <f t="shared" ref="BV600" si="11089">N600/N622</f>
        <v>2.8223574986164915E-2</v>
      </c>
      <c r="BW600" s="134">
        <f t="shared" ref="BW600" si="11090">O600/O622</f>
        <v>2.152258982568481E-2</v>
      </c>
      <c r="BX600" s="129">
        <f t="shared" ref="BX600" si="11091">P600/P622</f>
        <v>2.4953212726138492E-2</v>
      </c>
      <c r="BY600" s="130">
        <f t="shared" ref="BY600" si="11092">Q600/Q622</f>
        <v>3.1674208144796379E-2</v>
      </c>
      <c r="BZ600" s="131">
        <f t="shared" ref="BZ600" si="11093">R600/R622</f>
        <v>2.3671619239486276E-2</v>
      </c>
      <c r="CA600" s="132">
        <f t="shared" ref="CA600" si="11094">S600/S622</f>
        <v>1.1764705882352941E-2</v>
      </c>
      <c r="CB600" s="129">
        <f t="shared" ref="CB600" si="11095">T600/T622</f>
        <v>1.411764705882353E-2</v>
      </c>
      <c r="CC600" s="130">
        <f t="shared" ref="CC600" si="11096">U600/U622</f>
        <v>3.5545023696682464E-2</v>
      </c>
      <c r="CD600" s="131">
        <f t="shared" ref="CD600" si="11097">V600/V622</f>
        <v>1.276595744680851E-2</v>
      </c>
      <c r="CE600" s="132">
        <f t="shared" ref="CE600" si="11098">W600/W622</f>
        <v>1.732409381663113E-2</v>
      </c>
      <c r="CF600" s="129">
        <f t="shared" ref="CF600" si="11099">X600/X622</f>
        <v>4.3015521064301551E-2</v>
      </c>
      <c r="CG600" s="130">
        <f t="shared" ref="CG600" si="11100">Y600/Y622</f>
        <v>2.699530516431925E-2</v>
      </c>
      <c r="CH600" s="131">
        <f t="shared" ref="CH600" si="11101">Z600/Z622</f>
        <v>2.5097507207054434E-2</v>
      </c>
      <c r="CI600" s="129">
        <f t="shared" ref="CI600" si="11102">AA600/AA622</f>
        <v>1.9042362356837313E-2</v>
      </c>
      <c r="CJ600" s="135">
        <f t="shared" ref="CJ600" si="11103">AB600/AB622</f>
        <v>2.70094301976351E-2</v>
      </c>
      <c r="CK600" s="136">
        <f t="shared" ref="CK600" si="11104">AC600/AC622</f>
        <v>1.5497673243351372E-2</v>
      </c>
    </row>
    <row r="601" spans="1:89" ht="15" thickTop="1" thickBot="1" x14ac:dyDescent="0.2">
      <c r="A601" s="137" t="s">
        <v>19</v>
      </c>
      <c r="B601" s="189">
        <v>166</v>
      </c>
      <c r="C601" s="190">
        <v>142</v>
      </c>
      <c r="D601" s="191">
        <v>129</v>
      </c>
      <c r="E601" s="192">
        <v>114</v>
      </c>
      <c r="F601" s="189">
        <v>248</v>
      </c>
      <c r="G601" s="193">
        <v>143</v>
      </c>
      <c r="H601" s="191">
        <v>277</v>
      </c>
      <c r="I601" s="192">
        <v>216</v>
      </c>
      <c r="J601" s="189">
        <v>22</v>
      </c>
      <c r="K601" s="193">
        <v>33</v>
      </c>
      <c r="L601" s="191">
        <v>69</v>
      </c>
      <c r="M601" s="189">
        <v>139</v>
      </c>
      <c r="N601" s="194">
        <v>229</v>
      </c>
      <c r="O601" s="195">
        <v>259</v>
      </c>
      <c r="P601" s="189">
        <v>190</v>
      </c>
      <c r="Q601" s="193">
        <v>82</v>
      </c>
      <c r="R601" s="191">
        <v>178</v>
      </c>
      <c r="S601" s="192">
        <v>164</v>
      </c>
      <c r="T601" s="189">
        <v>25</v>
      </c>
      <c r="U601" s="193">
        <v>47</v>
      </c>
      <c r="V601" s="191">
        <v>108</v>
      </c>
      <c r="W601" s="192">
        <v>161</v>
      </c>
      <c r="X601" s="189">
        <v>139</v>
      </c>
      <c r="Y601" s="193">
        <v>87</v>
      </c>
      <c r="Z601" s="191">
        <v>258</v>
      </c>
      <c r="AA601" s="189">
        <v>203</v>
      </c>
      <c r="AB601" s="172">
        <f t="shared" si="11049"/>
        <v>2038</v>
      </c>
      <c r="AC601" s="173">
        <f t="shared" si="11050"/>
        <v>1790</v>
      </c>
      <c r="AE601" s="269" t="s">
        <v>13</v>
      </c>
      <c r="AF601" s="20">
        <f t="shared" ref="AF601:BG601" si="11105">SUM(AF598:AF600)</f>
        <v>549</v>
      </c>
      <c r="AG601" s="21">
        <f t="shared" si="11105"/>
        <v>412</v>
      </c>
      <c r="AH601" s="20">
        <f t="shared" si="11105"/>
        <v>366</v>
      </c>
      <c r="AI601" s="21">
        <f t="shared" si="11105"/>
        <v>300</v>
      </c>
      <c r="AJ601" s="20">
        <f t="shared" si="11105"/>
        <v>764</v>
      </c>
      <c r="AK601" s="21">
        <f t="shared" si="11105"/>
        <v>367</v>
      </c>
      <c r="AL601" s="20">
        <f t="shared" si="11105"/>
        <v>907</v>
      </c>
      <c r="AM601" s="21">
        <f t="shared" si="11105"/>
        <v>707</v>
      </c>
      <c r="AN601" s="20">
        <f t="shared" si="11105"/>
        <v>93</v>
      </c>
      <c r="AO601" s="21">
        <f t="shared" si="11105"/>
        <v>163</v>
      </c>
      <c r="AP601" s="20">
        <f t="shared" si="11105"/>
        <v>197</v>
      </c>
      <c r="AQ601" s="21">
        <f t="shared" si="11105"/>
        <v>457</v>
      </c>
      <c r="AR601" s="20">
        <f t="shared" si="11105"/>
        <v>696</v>
      </c>
      <c r="AS601" s="21">
        <f t="shared" si="11105"/>
        <v>740</v>
      </c>
      <c r="AT601" s="20">
        <f t="shared" si="11105"/>
        <v>492</v>
      </c>
      <c r="AU601" s="21">
        <f t="shared" si="11105"/>
        <v>287</v>
      </c>
      <c r="AV601" s="20">
        <f t="shared" si="11105"/>
        <v>641</v>
      </c>
      <c r="AW601" s="21">
        <f t="shared" si="11105"/>
        <v>392</v>
      </c>
      <c r="AX601" s="20">
        <f t="shared" si="11105"/>
        <v>78</v>
      </c>
      <c r="AY601" s="21">
        <f t="shared" si="11105"/>
        <v>45</v>
      </c>
      <c r="AZ601" s="20">
        <f t="shared" si="11105"/>
        <v>337</v>
      </c>
      <c r="BA601" s="21">
        <f t="shared" si="11105"/>
        <v>555</v>
      </c>
      <c r="BB601" s="20">
        <f t="shared" si="11105"/>
        <v>342</v>
      </c>
      <c r="BC601" s="21">
        <f t="shared" si="11105"/>
        <v>242</v>
      </c>
      <c r="BD601" s="20">
        <f t="shared" si="11105"/>
        <v>719</v>
      </c>
      <c r="BE601" s="21">
        <f t="shared" si="11105"/>
        <v>820</v>
      </c>
      <c r="BF601" s="174">
        <f t="shared" si="11105"/>
        <v>6181</v>
      </c>
      <c r="BG601" s="175">
        <f t="shared" si="11105"/>
        <v>5487</v>
      </c>
      <c r="BI601" s="137" t="s">
        <v>19</v>
      </c>
      <c r="BJ601" s="129">
        <f>B601/B622</f>
        <v>3.4706251306711268E-2</v>
      </c>
      <c r="BK601" s="130">
        <f t="shared" ref="BK601" si="11106">C601/C622</f>
        <v>2.9738219895287958E-2</v>
      </c>
      <c r="BL601" s="131">
        <f t="shared" ref="BL601" si="11107">D601/D622</f>
        <v>5.4753820033955861E-2</v>
      </c>
      <c r="BM601" s="132">
        <f t="shared" ref="BM601" si="11108">E601/E622</f>
        <v>3.8267875125881166E-2</v>
      </c>
      <c r="BN601" s="129">
        <f t="shared" ref="BN601" si="11109">F601/F622</f>
        <v>5.0955414012738856E-2</v>
      </c>
      <c r="BO601" s="130">
        <f t="shared" ref="BO601" si="11110">G601/G622</f>
        <v>4.1800643086816719E-2</v>
      </c>
      <c r="BP601" s="131">
        <f t="shared" ref="BP601" si="11111">H601/H622</f>
        <v>3.8227987855368482E-2</v>
      </c>
      <c r="BQ601" s="132">
        <f t="shared" ref="BQ601" si="11112">I601/I622</f>
        <v>3.1583564848662087E-2</v>
      </c>
      <c r="BR601" s="129">
        <f t="shared" ref="BR601" si="11113">J601/J622</f>
        <v>2.5492468134414831E-2</v>
      </c>
      <c r="BS601" s="130">
        <f t="shared" ref="BS601" si="11114">K601/K622</f>
        <v>3.9285714285714285E-2</v>
      </c>
      <c r="BT601" s="131">
        <f t="shared" ref="BT601" si="11115">L601/L622</f>
        <v>2.6921576277799453E-2</v>
      </c>
      <c r="BU601" s="129">
        <f t="shared" ref="BU601" si="11116">M601/M622</f>
        <v>5.4595443833464256E-2</v>
      </c>
      <c r="BV601" s="133">
        <f t="shared" ref="BV601" si="11117">N601/N622</f>
        <v>4.2243128574063829E-2</v>
      </c>
      <c r="BW601" s="134">
        <f t="shared" ref="BW601" si="11118">O601/O622</f>
        <v>4.606901458555674E-2</v>
      </c>
      <c r="BX601" s="129">
        <f t="shared" ref="BX601" si="11119">P601/P622</f>
        <v>5.9263880224578916E-2</v>
      </c>
      <c r="BY601" s="130">
        <f t="shared" ref="BY601" si="11120">Q601/Q622</f>
        <v>2.6502908855850032E-2</v>
      </c>
      <c r="BZ601" s="131">
        <f t="shared" ref="BZ601" si="11121">R601/R622</f>
        <v>4.4824981113069755E-2</v>
      </c>
      <c r="CA601" s="132">
        <f t="shared" ref="CA601" si="11122">S601/S622</f>
        <v>3.8588235294117645E-2</v>
      </c>
      <c r="CB601" s="129">
        <f t="shared" ref="CB601" si="11123">T601/T622</f>
        <v>5.8823529411764705E-2</v>
      </c>
      <c r="CC601" s="130">
        <f t="shared" ref="CC601" si="11124">U601/U622</f>
        <v>0.11137440758293839</v>
      </c>
      <c r="CD601" s="131">
        <f t="shared" ref="CD601" si="11125">V601/V622</f>
        <v>2.8723404255319149E-2</v>
      </c>
      <c r="CE601" s="132">
        <f t="shared" ref="CE601" si="11126">W601/W622</f>
        <v>4.2910447761194029E-2</v>
      </c>
      <c r="CF601" s="129">
        <f t="shared" ref="CF601" si="11127">X601/X622</f>
        <v>6.1640798226164077E-2</v>
      </c>
      <c r="CG601" s="130">
        <f t="shared" ref="CG601" si="11128">Y601/Y622</f>
        <v>5.1056338028169015E-2</v>
      </c>
      <c r="CH601" s="131">
        <f t="shared" ref="CH601" si="11129">Z601/Z622</f>
        <v>4.3751059860946247E-2</v>
      </c>
      <c r="CI601" s="129">
        <f t="shared" ref="CI601" si="11130">AA601/AA622</f>
        <v>2.8011591003173728E-2</v>
      </c>
      <c r="CJ601" s="135">
        <f t="shared" ref="CJ601" si="11131">AB601/AB622</f>
        <v>4.2803436036376617E-2</v>
      </c>
      <c r="CK601" s="136">
        <f t="shared" ref="CK601" si="11132">AC601/AC622</f>
        <v>3.7691352045650751E-2</v>
      </c>
    </row>
    <row r="602" spans="1:89" ht="14" thickTop="1" x14ac:dyDescent="0.15">
      <c r="A602" s="146" t="s">
        <v>20</v>
      </c>
      <c r="B602" s="196">
        <v>219</v>
      </c>
      <c r="C602" s="197">
        <v>195</v>
      </c>
      <c r="D602" s="198">
        <v>135</v>
      </c>
      <c r="E602" s="199">
        <v>176</v>
      </c>
      <c r="F602" s="196">
        <v>297</v>
      </c>
      <c r="G602" s="200">
        <v>210</v>
      </c>
      <c r="H602" s="198">
        <v>362</v>
      </c>
      <c r="I602" s="199">
        <v>325</v>
      </c>
      <c r="J602" s="196">
        <v>38</v>
      </c>
      <c r="K602" s="200">
        <v>50</v>
      </c>
      <c r="L602" s="198">
        <v>103</v>
      </c>
      <c r="M602" s="196">
        <v>177</v>
      </c>
      <c r="N602" s="201">
        <v>316</v>
      </c>
      <c r="O602" s="202">
        <v>296</v>
      </c>
      <c r="P602" s="196">
        <v>202</v>
      </c>
      <c r="Q602" s="200">
        <v>120</v>
      </c>
      <c r="R602" s="198">
        <v>252</v>
      </c>
      <c r="S602" s="199">
        <v>185</v>
      </c>
      <c r="T602" s="196">
        <v>45</v>
      </c>
      <c r="U602" s="200">
        <v>22</v>
      </c>
      <c r="V602" s="198">
        <v>156</v>
      </c>
      <c r="W602" s="199">
        <v>223</v>
      </c>
      <c r="X602" s="196">
        <v>181</v>
      </c>
      <c r="Y602" s="200">
        <v>107</v>
      </c>
      <c r="Z602" s="198">
        <v>304</v>
      </c>
      <c r="AA602" s="196">
        <v>357</v>
      </c>
      <c r="AB602" s="172">
        <f t="shared" si="11049"/>
        <v>2610</v>
      </c>
      <c r="AC602" s="173">
        <f t="shared" si="11050"/>
        <v>2443</v>
      </c>
      <c r="BI602" s="146" t="s">
        <v>20</v>
      </c>
      <c r="BJ602" s="129">
        <f>B602/B622</f>
        <v>4.5787162868492576E-2</v>
      </c>
      <c r="BK602" s="130">
        <f t="shared" ref="BK602" si="11133">C602/C622</f>
        <v>4.0837696335078534E-2</v>
      </c>
      <c r="BL602" s="131">
        <f t="shared" ref="BL602" si="11134">D602/D622</f>
        <v>5.730050933786078E-2</v>
      </c>
      <c r="BM602" s="132">
        <f t="shared" ref="BM602" si="11135">E602/E622</f>
        <v>5.9080228264518295E-2</v>
      </c>
      <c r="BN602" s="129">
        <f t="shared" ref="BN602" si="11136">F602/F622</f>
        <v>6.1023217587836451E-2</v>
      </c>
      <c r="BO602" s="130">
        <f t="shared" ref="BO602" si="11137">G602/G622</f>
        <v>6.1385559777842734E-2</v>
      </c>
      <c r="BP602" s="131">
        <f t="shared" ref="BP602" si="11138">H602/H622</f>
        <v>4.9958597847088046E-2</v>
      </c>
      <c r="BQ602" s="132">
        <f t="shared" ref="BQ602" si="11139">I602/I622</f>
        <v>4.7521567480625825E-2</v>
      </c>
      <c r="BR602" s="129">
        <f t="shared" ref="BR602" si="11140">J602/J622</f>
        <v>4.4032444959443799E-2</v>
      </c>
      <c r="BS602" s="130">
        <f t="shared" ref="BS602" si="11141">K602/K622</f>
        <v>5.9523809523809521E-2</v>
      </c>
      <c r="BT602" s="131">
        <f t="shared" ref="BT602" si="11142">L602/L622</f>
        <v>4.0187280530628172E-2</v>
      </c>
      <c r="BU602" s="129">
        <f t="shared" ref="BU602" si="11143">M602/M622</f>
        <v>6.9520816967792609E-2</v>
      </c>
      <c r="BV602" s="133">
        <f t="shared" ref="BV602" si="11144">N602/N622</f>
        <v>5.8291828076000737E-2</v>
      </c>
      <c r="BW602" s="134">
        <f t="shared" ref="BW602" si="11145">O602/O622</f>
        <v>5.2650302383493421E-2</v>
      </c>
      <c r="BX602" s="129">
        <f t="shared" ref="BX602" si="11146">P602/P622</f>
        <v>6.3006862133499694E-2</v>
      </c>
      <c r="BY602" s="130">
        <f t="shared" ref="BY602" si="11147">Q602/Q622</f>
        <v>3.8784744667097609E-2</v>
      </c>
      <c r="BZ602" s="131">
        <f t="shared" ref="BZ602" si="11148">R602/R622</f>
        <v>6.3460085620750437E-2</v>
      </c>
      <c r="CA602" s="132">
        <f t="shared" ref="CA602" si="11149">S602/S622</f>
        <v>4.3529411764705879E-2</v>
      </c>
      <c r="CB602" s="129">
        <f t="shared" ref="CB602" si="11150">T602/T622</f>
        <v>0.10588235294117647</v>
      </c>
      <c r="CC602" s="130">
        <f t="shared" ref="CC602" si="11151">U602/U622</f>
        <v>5.2132701421800945E-2</v>
      </c>
      <c r="CD602" s="131">
        <f t="shared" ref="CD602" si="11152">V602/V622</f>
        <v>4.1489361702127657E-2</v>
      </c>
      <c r="CE602" s="132">
        <f t="shared" ref="CE602" si="11153">W602/W622</f>
        <v>5.9434968017057568E-2</v>
      </c>
      <c r="CF602" s="129">
        <f t="shared" ref="CF602" si="11154">X602/X622</f>
        <v>8.0266075388026603E-2</v>
      </c>
      <c r="CG602" s="130">
        <f t="shared" ref="CG602" si="11155">Y602/Y622</f>
        <v>6.2793427230046953E-2</v>
      </c>
      <c r="CH602" s="131">
        <f t="shared" ref="CH602" si="11156">Z602/Z622</f>
        <v>5.1551636425301001E-2</v>
      </c>
      <c r="CI602" s="129">
        <f t="shared" ref="CI602" si="11157">AA602/AA622</f>
        <v>4.926176348834E-2</v>
      </c>
      <c r="CJ602" s="135">
        <f t="shared" ref="CJ602" si="11158">AB602/AB622</f>
        <v>5.4816961754142773E-2</v>
      </c>
      <c r="CK602" s="136">
        <f t="shared" ref="CK602" si="11159">AC602/AC622</f>
        <v>5.1441325724874185E-2</v>
      </c>
    </row>
    <row r="603" spans="1:89" ht="14" thickBot="1" x14ac:dyDescent="0.2">
      <c r="A603" s="137" t="s">
        <v>21</v>
      </c>
      <c r="B603" s="189">
        <v>330</v>
      </c>
      <c r="C603" s="190">
        <v>217</v>
      </c>
      <c r="D603" s="191">
        <v>231</v>
      </c>
      <c r="E603" s="192">
        <v>124</v>
      </c>
      <c r="F603" s="189">
        <v>467</v>
      </c>
      <c r="G603" s="193">
        <v>157</v>
      </c>
      <c r="H603" s="191">
        <v>545</v>
      </c>
      <c r="I603" s="192">
        <v>382</v>
      </c>
      <c r="J603" s="189">
        <v>55</v>
      </c>
      <c r="K603" s="193">
        <v>113</v>
      </c>
      <c r="L603" s="191">
        <v>94</v>
      </c>
      <c r="M603" s="189">
        <v>280</v>
      </c>
      <c r="N603" s="194">
        <v>380</v>
      </c>
      <c r="O603" s="195">
        <v>444</v>
      </c>
      <c r="P603" s="189">
        <v>290</v>
      </c>
      <c r="Q603" s="193">
        <v>167</v>
      </c>
      <c r="R603" s="191">
        <v>389</v>
      </c>
      <c r="S603" s="192">
        <v>207</v>
      </c>
      <c r="T603" s="189">
        <v>33</v>
      </c>
      <c r="U603" s="193">
        <v>23</v>
      </c>
      <c r="V603" s="191">
        <v>181</v>
      </c>
      <c r="W603" s="192">
        <v>332</v>
      </c>
      <c r="X603" s="189">
        <v>161</v>
      </c>
      <c r="Y603" s="193">
        <v>135</v>
      </c>
      <c r="Z603" s="191">
        <v>415</v>
      </c>
      <c r="AA603" s="189">
        <v>463</v>
      </c>
      <c r="AB603" s="172">
        <f t="shared" si="11049"/>
        <v>3571</v>
      </c>
      <c r="AC603" s="173">
        <f t="shared" si="11050"/>
        <v>3044</v>
      </c>
      <c r="AE603" s="272" t="s">
        <v>85</v>
      </c>
      <c r="BI603" s="137" t="s">
        <v>21</v>
      </c>
      <c r="BJ603" s="129">
        <f>B603/B622</f>
        <v>6.8994355007317584E-2</v>
      </c>
      <c r="BK603" s="130">
        <f t="shared" ref="BK603" si="11160">C603/C622</f>
        <v>4.5445026178010474E-2</v>
      </c>
      <c r="BL603" s="131">
        <f t="shared" ref="BL603" si="11161">D603/D622</f>
        <v>9.8047538200339554E-2</v>
      </c>
      <c r="BM603" s="132">
        <f t="shared" ref="BM603" si="11162">E603/E622</f>
        <v>4.1624706277274257E-2</v>
      </c>
      <c r="BN603" s="129">
        <f t="shared" ref="BN603" si="11163">F603/F622</f>
        <v>9.5952332032052598E-2</v>
      </c>
      <c r="BO603" s="130">
        <f t="shared" ref="BO603" si="11164">G603/G622</f>
        <v>4.5893013738672904E-2</v>
      </c>
      <c r="BP603" s="131">
        <f t="shared" ref="BP603" si="11165">H603/H622</f>
        <v>7.5213911123378413E-2</v>
      </c>
      <c r="BQ603" s="132">
        <f t="shared" ref="BQ603" si="11166">I603/I622</f>
        <v>5.5856119315689429E-2</v>
      </c>
      <c r="BR603" s="129">
        <f t="shared" ref="BR603" si="11167">J603/J622</f>
        <v>6.3731170336037077E-2</v>
      </c>
      <c r="BS603" s="130">
        <f t="shared" ref="BS603" si="11168">K603/K622</f>
        <v>0.13452380952380952</v>
      </c>
      <c r="BT603" s="131">
        <f t="shared" ref="BT603" si="11169">L603/L622</f>
        <v>3.6675770581349978E-2</v>
      </c>
      <c r="BU603" s="129">
        <f t="shared" ref="BU603" si="11170">M603/M622</f>
        <v>0.10997643362136685</v>
      </c>
      <c r="BV603" s="133">
        <f t="shared" ref="BV603" si="11171">N603/N622</f>
        <v>7.0097767939494557E-2</v>
      </c>
      <c r="BW603" s="134">
        <f t="shared" ref="BW603" si="11172">O603/O622</f>
        <v>7.8975453575240134E-2</v>
      </c>
      <c r="BX603" s="129">
        <f t="shared" ref="BX603" si="11173">P603/P622</f>
        <v>9.0455396132252022E-2</v>
      </c>
      <c r="BY603" s="130">
        <f t="shared" ref="BY603" si="11174">Q603/Q622</f>
        <v>5.3975436328377507E-2</v>
      </c>
      <c r="BZ603" s="131">
        <f t="shared" ref="BZ603" si="11175">R603/R622</f>
        <v>9.7960211533618738E-2</v>
      </c>
      <c r="CA603" s="132">
        <f t="shared" ref="CA603" si="11176">S603/S622</f>
        <v>4.8705882352941175E-2</v>
      </c>
      <c r="CB603" s="129">
        <f t="shared" ref="CB603" si="11177">T603/T622</f>
        <v>7.7647058823529416E-2</v>
      </c>
      <c r="CC603" s="130">
        <f t="shared" ref="CC603" si="11178">U603/U622</f>
        <v>5.4502369668246446E-2</v>
      </c>
      <c r="CD603" s="131">
        <f t="shared" ref="CD603" si="11179">V603/V622</f>
        <v>4.8138297872340426E-2</v>
      </c>
      <c r="CE603" s="132">
        <f t="shared" ref="CE603" si="11180">W603/W622</f>
        <v>8.8486140724946691E-2</v>
      </c>
      <c r="CF603" s="129">
        <f t="shared" ref="CF603" si="11181">X603/X622</f>
        <v>7.1396895787139689E-2</v>
      </c>
      <c r="CG603" s="130">
        <f t="shared" ref="CG603" si="11182">Y603/Y622</f>
        <v>7.9225352112676062E-2</v>
      </c>
      <c r="CH603" s="131">
        <f t="shared" ref="CH603" si="11183">Z603/Z622</f>
        <v>7.0374766830591823E-2</v>
      </c>
      <c r="CI603" s="129">
        <f t="shared" ref="CI603" si="11184">AA603/AA622</f>
        <v>6.3888505588519384E-2</v>
      </c>
      <c r="CJ603" s="135">
        <f t="shared" ref="CJ603" si="11185">AB603/AB622</f>
        <v>7.5000525066683463E-2</v>
      </c>
      <c r="CK603" s="136">
        <f t="shared" ref="CK603" si="11186">AC603/AC622</f>
        <v>6.409635509886083E-2</v>
      </c>
    </row>
    <row r="604" spans="1:89" ht="15" thickTop="1" thickBot="1" x14ac:dyDescent="0.2">
      <c r="A604" s="146" t="s">
        <v>22</v>
      </c>
      <c r="B604" s="196">
        <v>353</v>
      </c>
      <c r="C604" s="197">
        <v>500</v>
      </c>
      <c r="D604" s="198">
        <v>243</v>
      </c>
      <c r="E604" s="199">
        <v>140</v>
      </c>
      <c r="F604" s="196">
        <v>403</v>
      </c>
      <c r="G604" s="200">
        <v>116</v>
      </c>
      <c r="H604" s="198">
        <v>579</v>
      </c>
      <c r="I604" s="199">
        <v>520</v>
      </c>
      <c r="J604" s="196">
        <v>56</v>
      </c>
      <c r="K604" s="200">
        <v>107</v>
      </c>
      <c r="L604" s="198">
        <v>97</v>
      </c>
      <c r="M604" s="196">
        <v>332</v>
      </c>
      <c r="N604" s="201">
        <v>376</v>
      </c>
      <c r="O604" s="202">
        <v>577</v>
      </c>
      <c r="P604" s="196">
        <v>296</v>
      </c>
      <c r="Q604" s="200">
        <v>170</v>
      </c>
      <c r="R604" s="198">
        <v>421</v>
      </c>
      <c r="S604" s="199">
        <v>262</v>
      </c>
      <c r="T604" s="196">
        <v>22</v>
      </c>
      <c r="U604" s="200">
        <v>17</v>
      </c>
      <c r="V604" s="198">
        <v>173</v>
      </c>
      <c r="W604" s="199">
        <v>399</v>
      </c>
      <c r="X604" s="196">
        <v>152</v>
      </c>
      <c r="Y604" s="200">
        <v>129</v>
      </c>
      <c r="Z604" s="198">
        <v>446</v>
      </c>
      <c r="AA604" s="196">
        <v>527</v>
      </c>
      <c r="AB604" s="172">
        <f t="shared" si="11049"/>
        <v>3617</v>
      </c>
      <c r="AC604" s="173">
        <f t="shared" si="11050"/>
        <v>3796</v>
      </c>
      <c r="AE604" s="292" t="s">
        <v>0</v>
      </c>
      <c r="AF604" s="294" t="s">
        <v>1</v>
      </c>
      <c r="AG604" s="295"/>
      <c r="AH604" s="294" t="s">
        <v>2</v>
      </c>
      <c r="AI604" s="295"/>
      <c r="AJ604" s="294" t="s">
        <v>3</v>
      </c>
      <c r="AK604" s="295"/>
      <c r="AL604" s="294" t="s">
        <v>4</v>
      </c>
      <c r="AM604" s="295"/>
      <c r="AN604" s="294" t="s">
        <v>5</v>
      </c>
      <c r="AO604" s="295"/>
      <c r="AP604" s="294" t="s">
        <v>6</v>
      </c>
      <c r="AQ604" s="295"/>
      <c r="AR604" s="294" t="s">
        <v>7</v>
      </c>
      <c r="AS604" s="295"/>
      <c r="AT604" s="294" t="s">
        <v>8</v>
      </c>
      <c r="AU604" s="295"/>
      <c r="AV604" s="294" t="s">
        <v>9</v>
      </c>
      <c r="AW604" s="295"/>
      <c r="AX604" s="294" t="s">
        <v>10</v>
      </c>
      <c r="AY604" s="295"/>
      <c r="AZ604" s="294" t="s">
        <v>11</v>
      </c>
      <c r="BA604" s="295"/>
      <c r="BB604" s="294" t="s">
        <v>12</v>
      </c>
      <c r="BC604" s="295"/>
      <c r="BD604" s="297" t="s">
        <v>40</v>
      </c>
      <c r="BE604" s="298"/>
      <c r="BF604" s="299" t="s">
        <v>41</v>
      </c>
      <c r="BG604" s="300"/>
      <c r="BI604" s="146" t="s">
        <v>22</v>
      </c>
      <c r="BJ604" s="129">
        <f>B604/B622</f>
        <v>7.3803052477524569E-2</v>
      </c>
      <c r="BK604" s="130">
        <f t="shared" ref="BK604" si="11187">C604/C622</f>
        <v>0.10471204188481675</v>
      </c>
      <c r="BL604" s="131">
        <f t="shared" ref="BL604" si="11188">D604/D622</f>
        <v>0.10314091680814941</v>
      </c>
      <c r="BM604" s="132">
        <f t="shared" ref="BM604" si="11189">E604/E622</f>
        <v>4.6995636119503192E-2</v>
      </c>
      <c r="BN604" s="129">
        <f t="shared" ref="BN604" si="11190">F604/F622</f>
        <v>8.2802547770700632E-2</v>
      </c>
      <c r="BO604" s="130">
        <f t="shared" ref="BO604" si="11191">G604/G622</f>
        <v>3.3908213972522652E-2</v>
      </c>
      <c r="BP604" s="131">
        <f t="shared" ref="BP604" si="11192">H604/H622</f>
        <v>7.9906155120066241E-2</v>
      </c>
      <c r="BQ604" s="132">
        <f t="shared" ref="BQ604" si="11193">I604/I622</f>
        <v>7.6034507969001311E-2</v>
      </c>
      <c r="BR604" s="129">
        <f t="shared" ref="BR604" si="11194">J604/J622</f>
        <v>6.4889918887601386E-2</v>
      </c>
      <c r="BS604" s="130">
        <f t="shared" ref="BS604" si="11195">K604/K622</f>
        <v>0.12738095238095237</v>
      </c>
      <c r="BT604" s="131">
        <f t="shared" ref="BT604" si="11196">L604/L622</f>
        <v>3.7846273897776041E-2</v>
      </c>
      <c r="BU604" s="129">
        <f t="shared" ref="BU604" si="11197">M604/M622</f>
        <v>0.13040062843676356</v>
      </c>
      <c r="BV604" s="133">
        <f t="shared" ref="BV604" si="11198">N604/N622</f>
        <v>6.9359896698026197E-2</v>
      </c>
      <c r="BW604" s="134">
        <f t="shared" ref="BW604" si="11199">O604/O622</f>
        <v>0.10263251511917468</v>
      </c>
      <c r="BX604" s="129">
        <f t="shared" ref="BX604" si="11200">P604/P622</f>
        <v>9.2326887086712411E-2</v>
      </c>
      <c r="BY604" s="130">
        <f t="shared" ref="BY604" si="11201">Q604/Q622</f>
        <v>5.4945054945054944E-2</v>
      </c>
      <c r="BZ604" s="131">
        <f t="shared" ref="BZ604" si="11202">R604/R622</f>
        <v>0.10601863510450768</v>
      </c>
      <c r="CA604" s="132">
        <f t="shared" ref="CA604" si="11203">S604/S622</f>
        <v>6.1647058823529409E-2</v>
      </c>
      <c r="CB604" s="129">
        <f t="shared" ref="CB604" si="11204">T604/T622</f>
        <v>5.1764705882352942E-2</v>
      </c>
      <c r="CC604" s="130">
        <f t="shared" ref="CC604" si="11205">U604/U622</f>
        <v>4.0284360189573459E-2</v>
      </c>
      <c r="CD604" s="131">
        <f t="shared" ref="CD604" si="11206">V604/V622</f>
        <v>4.6010638297872337E-2</v>
      </c>
      <c r="CE604" s="132">
        <f t="shared" ref="CE604" si="11207">W604/W622</f>
        <v>0.10634328358208955</v>
      </c>
      <c r="CF604" s="129">
        <f t="shared" ref="CF604" si="11208">X604/X622</f>
        <v>6.7405764966740583E-2</v>
      </c>
      <c r="CG604" s="130">
        <f t="shared" ref="CG604" si="11209">Y604/Y622</f>
        <v>7.5704225352112672E-2</v>
      </c>
      <c r="CH604" s="131">
        <f t="shared" ref="CH604" si="11210">Z604/Z622</f>
        <v>7.5631677123961336E-2</v>
      </c>
      <c r="CI604" s="129">
        <f t="shared" ref="CI604" si="11211">AA604/AA622</f>
        <v>7.2719746101835236E-2</v>
      </c>
      <c r="CJ604" s="135">
        <f t="shared" ref="CJ604" si="11212">AB604/AB622</f>
        <v>7.5966647764266065E-2</v>
      </c>
      <c r="CK604" s="136">
        <f t="shared" ref="CK604" si="11213">AC604/AC622</f>
        <v>7.9930934282285065E-2</v>
      </c>
    </row>
    <row r="605" spans="1:89" ht="15" thickTop="1" thickBot="1" x14ac:dyDescent="0.2">
      <c r="A605" s="137" t="s">
        <v>23</v>
      </c>
      <c r="B605" s="189">
        <v>302</v>
      </c>
      <c r="C605" s="190">
        <v>348</v>
      </c>
      <c r="D605" s="191">
        <v>179</v>
      </c>
      <c r="E605" s="192">
        <v>168</v>
      </c>
      <c r="F605" s="189">
        <v>392</v>
      </c>
      <c r="G605" s="193">
        <v>148</v>
      </c>
      <c r="H605" s="191">
        <v>464</v>
      </c>
      <c r="I605" s="192">
        <v>477</v>
      </c>
      <c r="J605" s="189">
        <v>38</v>
      </c>
      <c r="K605" s="193">
        <v>66</v>
      </c>
      <c r="L605" s="191">
        <v>63</v>
      </c>
      <c r="M605" s="189">
        <v>249</v>
      </c>
      <c r="N605" s="194">
        <v>289</v>
      </c>
      <c r="O605" s="195">
        <v>469</v>
      </c>
      <c r="P605" s="189">
        <v>218</v>
      </c>
      <c r="Q605" s="193">
        <v>168</v>
      </c>
      <c r="R605" s="191">
        <v>332</v>
      </c>
      <c r="S605" s="192">
        <v>238</v>
      </c>
      <c r="T605" s="189">
        <v>27</v>
      </c>
      <c r="U605" s="193">
        <v>39</v>
      </c>
      <c r="V605" s="191">
        <v>157</v>
      </c>
      <c r="W605" s="192">
        <v>319</v>
      </c>
      <c r="X605" s="189">
        <v>150</v>
      </c>
      <c r="Y605" s="193">
        <v>71</v>
      </c>
      <c r="Z605" s="191">
        <v>367</v>
      </c>
      <c r="AA605" s="189">
        <v>405</v>
      </c>
      <c r="AB605" s="172">
        <f t="shared" si="11049"/>
        <v>2978</v>
      </c>
      <c r="AC605" s="173">
        <f t="shared" si="11050"/>
        <v>3165</v>
      </c>
      <c r="AE605" s="293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6.3140288521848206E-2</v>
      </c>
      <c r="BK605" s="130">
        <f t="shared" ref="BK605" si="11214">C605/C622</f>
        <v>7.2879581151832462E-2</v>
      </c>
      <c r="BL605" s="131">
        <f t="shared" ref="BL605" si="11215">D605/D622</f>
        <v>7.5976230899830216E-2</v>
      </c>
      <c r="BM605" s="132">
        <f t="shared" ref="BM605" si="11216">E605/E622</f>
        <v>5.6394763343403827E-2</v>
      </c>
      <c r="BN605" s="129">
        <f t="shared" ref="BN605" si="11217">F605/F622</f>
        <v>8.0542428600780772E-2</v>
      </c>
      <c r="BO605" s="130">
        <f t="shared" ref="BO605" si="11218">G605/G622</f>
        <v>4.3262204033908215E-2</v>
      </c>
      <c r="BP605" s="131">
        <f t="shared" ref="BP605" si="11219">H605/H622</f>
        <v>6.4035329837151531E-2</v>
      </c>
      <c r="BQ605" s="132">
        <f t="shared" ref="BQ605" si="11220">I605/I622</f>
        <v>6.9747039040795433E-2</v>
      </c>
      <c r="BR605" s="129">
        <f t="shared" ref="BR605" si="11221">J605/J622</f>
        <v>4.4032444959443799E-2</v>
      </c>
      <c r="BS605" s="130">
        <f t="shared" ref="BS605" si="11222">K605/K622</f>
        <v>7.857142857142857E-2</v>
      </c>
      <c r="BT605" s="131">
        <f t="shared" ref="BT605" si="11223">L605/L622</f>
        <v>2.4580569644947328E-2</v>
      </c>
      <c r="BU605" s="129">
        <f t="shared" ref="BU605" si="11224">M605/M622</f>
        <v>9.7800471327572663E-2</v>
      </c>
      <c r="BV605" s="133">
        <f t="shared" ref="BV605" si="11225">N605/N622</f>
        <v>5.3311197196089281E-2</v>
      </c>
      <c r="BW605" s="134">
        <f t="shared" ref="BW605" si="11226">O605/O622</f>
        <v>8.3422269654927078E-2</v>
      </c>
      <c r="BX605" s="129">
        <f t="shared" ref="BX605" si="11227">P605/P622</f>
        <v>6.799750467872738E-2</v>
      </c>
      <c r="BY605" s="130">
        <f t="shared" ref="BY605" si="11228">Q605/Q622</f>
        <v>5.4298642533936653E-2</v>
      </c>
      <c r="BZ605" s="131">
        <f t="shared" ref="BZ605" si="11229">R605/R622</f>
        <v>8.3606144547972799E-2</v>
      </c>
      <c r="CA605" s="132">
        <f t="shared" ref="CA605" si="11230">S605/S622</f>
        <v>5.6000000000000001E-2</v>
      </c>
      <c r="CB605" s="129">
        <f t="shared" ref="CB605" si="11231">T605/T622</f>
        <v>6.3529411764705876E-2</v>
      </c>
      <c r="CC605" s="130">
        <f t="shared" ref="CC605" si="11232">U605/U622</f>
        <v>9.2417061611374404E-2</v>
      </c>
      <c r="CD605" s="131">
        <f t="shared" ref="CD605" si="11233">V605/V622</f>
        <v>4.1755319148936168E-2</v>
      </c>
      <c r="CE605" s="132">
        <f t="shared" ref="CE605" si="11234">W605/W622</f>
        <v>8.5021321961620475E-2</v>
      </c>
      <c r="CF605" s="129">
        <f t="shared" ref="CF605" si="11235">X605/X622</f>
        <v>6.6518847006651879E-2</v>
      </c>
      <c r="CG605" s="130">
        <f t="shared" ref="CG605" si="11236">Y605/Y622</f>
        <v>4.1666666666666664E-2</v>
      </c>
      <c r="CH605" s="131">
        <f t="shared" ref="CH605" si="11237">Z605/Z622</f>
        <v>6.2235034763439036E-2</v>
      </c>
      <c r="CI605" s="129">
        <f t="shared" ref="CI605" si="11238">AA605/AA622</f>
        <v>5.5885193873326897E-2</v>
      </c>
      <c r="CJ605" s="135">
        <f t="shared" ref="CJ605" si="11239">AB605/AB622</f>
        <v>6.2545943334803525E-2</v>
      </c>
      <c r="CK605" s="136">
        <f t="shared" ref="CK605" si="11240">AC605/AC622</f>
        <v>6.664420627066181E-2</v>
      </c>
    </row>
    <row r="606" spans="1:89" ht="14" thickTop="1" x14ac:dyDescent="0.15">
      <c r="A606" s="146" t="s">
        <v>24</v>
      </c>
      <c r="B606" s="203">
        <v>218</v>
      </c>
      <c r="C606" s="197">
        <v>294</v>
      </c>
      <c r="D606" s="198">
        <v>136</v>
      </c>
      <c r="E606" s="199">
        <v>156</v>
      </c>
      <c r="F606" s="196">
        <v>261</v>
      </c>
      <c r="G606" s="200">
        <v>105</v>
      </c>
      <c r="H606" s="198">
        <v>415</v>
      </c>
      <c r="I606" s="199">
        <v>404</v>
      </c>
      <c r="J606" s="196">
        <v>39</v>
      </c>
      <c r="K606" s="200">
        <v>59</v>
      </c>
      <c r="L606" s="198">
        <v>70</v>
      </c>
      <c r="M606" s="196">
        <v>213</v>
      </c>
      <c r="N606" s="201">
        <v>232</v>
      </c>
      <c r="O606" s="204">
        <v>349</v>
      </c>
      <c r="P606" s="196">
        <v>213</v>
      </c>
      <c r="Q606" s="200">
        <v>145</v>
      </c>
      <c r="R606" s="198">
        <v>298</v>
      </c>
      <c r="S606" s="199">
        <v>204</v>
      </c>
      <c r="T606" s="196">
        <v>32</v>
      </c>
      <c r="U606" s="200">
        <v>20</v>
      </c>
      <c r="V606" s="198">
        <v>175</v>
      </c>
      <c r="W606" s="205">
        <v>255</v>
      </c>
      <c r="X606" s="196">
        <v>141</v>
      </c>
      <c r="Y606" s="200">
        <v>57</v>
      </c>
      <c r="Z606" s="198">
        <v>357</v>
      </c>
      <c r="AA606" s="196">
        <v>518</v>
      </c>
      <c r="AB606" s="172">
        <f t="shared" si="11049"/>
        <v>2587</v>
      </c>
      <c r="AC606" s="173">
        <f t="shared" si="11050"/>
        <v>2779</v>
      </c>
      <c r="AE606" s="275" t="str">
        <f>$AE$17</f>
        <v>17:00 - 17:59</v>
      </c>
      <c r="AF606" s="126">
        <f t="shared" ref="AF606:AU608" si="11241">SUMIF($A$9:$A$32,$AE606,B$598:B$621)</f>
        <v>391</v>
      </c>
      <c r="AG606" s="186">
        <f t="shared" si="11241"/>
        <v>264</v>
      </c>
      <c r="AH606" s="127">
        <f t="shared" si="11241"/>
        <v>152</v>
      </c>
      <c r="AI606" s="180">
        <f t="shared" si="11241"/>
        <v>230</v>
      </c>
      <c r="AJ606" s="126">
        <f t="shared" si="11241"/>
        <v>323</v>
      </c>
      <c r="AK606" s="128">
        <f t="shared" si="11241"/>
        <v>279</v>
      </c>
      <c r="AL606" s="127">
        <f t="shared" si="11241"/>
        <v>540</v>
      </c>
      <c r="AM606" s="180">
        <f t="shared" si="11241"/>
        <v>498</v>
      </c>
      <c r="AN606" s="126">
        <f t="shared" si="11241"/>
        <v>57</v>
      </c>
      <c r="AO606" s="128">
        <f t="shared" si="11241"/>
        <v>43</v>
      </c>
      <c r="AP606" s="127">
        <f t="shared" si="11241"/>
        <v>205</v>
      </c>
      <c r="AQ606" s="126">
        <f t="shared" si="11241"/>
        <v>139</v>
      </c>
      <c r="AR606" s="179">
        <f t="shared" si="11241"/>
        <v>338</v>
      </c>
      <c r="AS606" s="181">
        <f t="shared" si="11241"/>
        <v>371</v>
      </c>
      <c r="AT606" s="126">
        <f t="shared" si="11241"/>
        <v>193</v>
      </c>
      <c r="AU606" s="128">
        <f t="shared" si="11241"/>
        <v>271</v>
      </c>
      <c r="AV606" s="127">
        <f t="shared" ref="AP606:BE608" si="11242">SUMIF($A$9:$A$32,$AE606,R$598:R$621)</f>
        <v>224</v>
      </c>
      <c r="AW606" s="180">
        <f t="shared" si="11242"/>
        <v>364</v>
      </c>
      <c r="AX606" s="126">
        <f t="shared" si="11242"/>
        <v>34</v>
      </c>
      <c r="AY606" s="128">
        <f t="shared" si="11242"/>
        <v>31</v>
      </c>
      <c r="AZ606" s="127">
        <f t="shared" si="11242"/>
        <v>299</v>
      </c>
      <c r="BA606" s="180">
        <f t="shared" si="11242"/>
        <v>265</v>
      </c>
      <c r="BB606" s="126">
        <f t="shared" si="11242"/>
        <v>177</v>
      </c>
      <c r="BC606" s="128">
        <f t="shared" si="11242"/>
        <v>124</v>
      </c>
      <c r="BD606" s="184">
        <f t="shared" si="11242"/>
        <v>465</v>
      </c>
      <c r="BE606" s="185">
        <f t="shared" si="11242"/>
        <v>477</v>
      </c>
      <c r="BF606" s="170">
        <f>AF606+AH606+AJ606+AL606+AN606+AP606+AR606+AT606+AV606+AX606+AZ606+BB606+BD606</f>
        <v>3398</v>
      </c>
      <c r="BG606" s="171">
        <f>AG606+AI606+AK606+AM606+AO606+AQ606+AS606+AU606+AW606+AY606+BA606+BC606+BE606</f>
        <v>3356</v>
      </c>
      <c r="BI606" s="146" t="s">
        <v>24</v>
      </c>
      <c r="BJ606" s="129">
        <f>B606/B622</f>
        <v>4.55780890654401E-2</v>
      </c>
      <c r="BK606" s="130">
        <f t="shared" ref="BK606" si="11243">C606/C622</f>
        <v>6.1570680628272249E-2</v>
      </c>
      <c r="BL606" s="131">
        <f t="shared" ref="BL606" si="11244">D606/D622</f>
        <v>5.7724957555178265E-2</v>
      </c>
      <c r="BM606" s="132">
        <f t="shared" ref="BM606" si="11245">E606/E622</f>
        <v>5.2366565961732128E-2</v>
      </c>
      <c r="BN606" s="129">
        <f t="shared" ref="BN606" si="11246">F606/F622</f>
        <v>5.3626463940825972E-2</v>
      </c>
      <c r="BO606" s="130">
        <f t="shared" ref="BO606" si="11247">G606/G622</f>
        <v>3.0692779888921367E-2</v>
      </c>
      <c r="BP606" s="131">
        <f t="shared" ref="BP606" si="11248">H606/H622</f>
        <v>5.7272978194866132E-2</v>
      </c>
      <c r="BQ606" s="132">
        <f t="shared" ref="BQ606" si="11249">I606/I622</f>
        <v>5.9072963883608713E-2</v>
      </c>
      <c r="BR606" s="129">
        <f t="shared" ref="BR606" si="11250">J606/J622</f>
        <v>4.5191193511008108E-2</v>
      </c>
      <c r="BS606" s="130">
        <f t="shared" ref="BS606" si="11251">K606/K622</f>
        <v>7.0238095238095238E-2</v>
      </c>
      <c r="BT606" s="131">
        <f t="shared" ref="BT606" si="11252">L606/L622</f>
        <v>2.7311744049941473E-2</v>
      </c>
      <c r="BU606" s="129">
        <f t="shared" ref="BU606" si="11253">M606/M622</f>
        <v>8.3660644147682636E-2</v>
      </c>
      <c r="BV606" s="133">
        <f t="shared" ref="BV606" si="11254">N606/N622</f>
        <v>4.2796532005165096E-2</v>
      </c>
      <c r="BW606" s="134">
        <f t="shared" ref="BW606" si="11255">O606/O622</f>
        <v>6.2077552472429742E-2</v>
      </c>
      <c r="BX606" s="129">
        <f t="shared" ref="BX606" si="11256">P606/P622</f>
        <v>6.6437928883343725E-2</v>
      </c>
      <c r="BY606" s="130">
        <f t="shared" ref="BY606" si="11257">Q606/Q622</f>
        <v>4.6864899806076277E-2</v>
      </c>
      <c r="BZ606" s="131">
        <f t="shared" ref="BZ606" si="11258">R606/R622</f>
        <v>7.5044069503903299E-2</v>
      </c>
      <c r="CA606" s="132">
        <f t="shared" ref="CA606" si="11259">S606/S622</f>
        <v>4.8000000000000001E-2</v>
      </c>
      <c r="CB606" s="129">
        <f t="shared" ref="CB606" si="11260">T606/T622</f>
        <v>7.5294117647058817E-2</v>
      </c>
      <c r="CC606" s="130">
        <f t="shared" ref="CC606" si="11261">U606/U622</f>
        <v>4.7393364928909949E-2</v>
      </c>
      <c r="CD606" s="131">
        <f t="shared" ref="CD606" si="11262">V606/V622</f>
        <v>4.6542553191489359E-2</v>
      </c>
      <c r="CE606" s="132">
        <f t="shared" ref="CE606" si="11263">W606/W622</f>
        <v>6.7963752665245208E-2</v>
      </c>
      <c r="CF606" s="129">
        <f t="shared" ref="CF606" si="11264">X606/X622</f>
        <v>6.2527716186252774E-2</v>
      </c>
      <c r="CG606" s="130">
        <f t="shared" ref="CG606" si="11265">Y606/Y622</f>
        <v>3.345070422535211E-2</v>
      </c>
      <c r="CH606" s="131">
        <f t="shared" ref="CH606" si="11266">Z606/Z622</f>
        <v>6.053925724944887E-2</v>
      </c>
      <c r="CI606" s="129">
        <f t="shared" ref="CI606" si="11267">AA606/AA622</f>
        <v>7.1477852904650196E-2</v>
      </c>
      <c r="CJ606" s="135">
        <f t="shared" ref="CJ606" si="11268">AB606/AB622</f>
        <v>5.4333900405351479E-2</v>
      </c>
      <c r="CK606" s="136">
        <f t="shared" ref="CK606" si="11269">AC606/AC622</f>
        <v>5.851635046640416E-2</v>
      </c>
    </row>
    <row r="607" spans="1:89" x14ac:dyDescent="0.15">
      <c r="A607" s="137" t="s">
        <v>25</v>
      </c>
      <c r="B607" s="206">
        <v>255</v>
      </c>
      <c r="C607" s="190">
        <v>285</v>
      </c>
      <c r="D607" s="191">
        <v>125</v>
      </c>
      <c r="E607" s="192">
        <v>179</v>
      </c>
      <c r="F607" s="189">
        <v>237</v>
      </c>
      <c r="G607" s="193">
        <v>125</v>
      </c>
      <c r="H607" s="191">
        <v>377</v>
      </c>
      <c r="I607" s="192">
        <v>385</v>
      </c>
      <c r="J607" s="189">
        <v>31</v>
      </c>
      <c r="K607" s="190">
        <v>25</v>
      </c>
      <c r="L607" s="191">
        <v>85</v>
      </c>
      <c r="M607" s="189">
        <v>143</v>
      </c>
      <c r="N607" s="194">
        <v>258</v>
      </c>
      <c r="O607" s="207">
        <v>259</v>
      </c>
      <c r="P607" s="189">
        <v>212</v>
      </c>
      <c r="Q607" s="190">
        <v>154</v>
      </c>
      <c r="R607" s="191">
        <v>245</v>
      </c>
      <c r="S607" s="192">
        <v>184</v>
      </c>
      <c r="T607" s="198">
        <v>11</v>
      </c>
      <c r="U607" s="189">
        <v>12</v>
      </c>
      <c r="V607" s="191">
        <v>207</v>
      </c>
      <c r="W607" s="208">
        <v>172</v>
      </c>
      <c r="X607" s="189">
        <v>141</v>
      </c>
      <c r="Y607" s="193">
        <v>71</v>
      </c>
      <c r="Z607" s="191">
        <v>350</v>
      </c>
      <c r="AA607" s="189">
        <v>438</v>
      </c>
      <c r="AB607" s="172">
        <f t="shared" si="11049"/>
        <v>2534</v>
      </c>
      <c r="AC607" s="173">
        <f t="shared" si="11050"/>
        <v>2432</v>
      </c>
      <c r="AE607" s="277" t="str">
        <f>$AE$18</f>
        <v>18:00 - 18:59</v>
      </c>
      <c r="AF607" s="126">
        <f t="shared" si="11241"/>
        <v>431</v>
      </c>
      <c r="AG607" s="190">
        <f t="shared" si="11241"/>
        <v>331</v>
      </c>
      <c r="AH607" s="191">
        <f t="shared" si="11241"/>
        <v>151</v>
      </c>
      <c r="AI607" s="192">
        <f t="shared" si="11241"/>
        <v>233</v>
      </c>
      <c r="AJ607" s="278">
        <f t="shared" si="11241"/>
        <v>332</v>
      </c>
      <c r="AK607" s="193">
        <f t="shared" si="11241"/>
        <v>347</v>
      </c>
      <c r="AL607" s="191">
        <f t="shared" si="11241"/>
        <v>532</v>
      </c>
      <c r="AM607" s="192">
        <f t="shared" si="11241"/>
        <v>552</v>
      </c>
      <c r="AN607" s="278">
        <f t="shared" si="11241"/>
        <v>125</v>
      </c>
      <c r="AO607" s="193">
        <f t="shared" si="11241"/>
        <v>46</v>
      </c>
      <c r="AP607" s="191">
        <f t="shared" si="11242"/>
        <v>320</v>
      </c>
      <c r="AQ607" s="278">
        <f t="shared" si="11242"/>
        <v>96</v>
      </c>
      <c r="AR607" s="194">
        <f t="shared" si="11242"/>
        <v>440</v>
      </c>
      <c r="AS607" s="195">
        <f t="shared" si="11242"/>
        <v>382</v>
      </c>
      <c r="AT607" s="278">
        <f t="shared" si="11242"/>
        <v>155</v>
      </c>
      <c r="AU607" s="193">
        <f t="shared" si="11242"/>
        <v>333</v>
      </c>
      <c r="AV607" s="191">
        <f t="shared" si="11242"/>
        <v>226</v>
      </c>
      <c r="AW607" s="192">
        <f t="shared" si="11242"/>
        <v>364</v>
      </c>
      <c r="AX607" s="278">
        <f t="shared" si="11242"/>
        <v>27</v>
      </c>
      <c r="AY607" s="193">
        <f t="shared" si="11242"/>
        <v>41</v>
      </c>
      <c r="AZ607" s="191">
        <f t="shared" si="11242"/>
        <v>427</v>
      </c>
      <c r="BA607" s="192">
        <f t="shared" si="11242"/>
        <v>220</v>
      </c>
      <c r="BB607" s="278">
        <f t="shared" si="11242"/>
        <v>144</v>
      </c>
      <c r="BC607" s="193">
        <f t="shared" si="11242"/>
        <v>144</v>
      </c>
      <c r="BD607" s="191">
        <f t="shared" si="11242"/>
        <v>402</v>
      </c>
      <c r="BE607" s="278">
        <f t="shared" si="11242"/>
        <v>478</v>
      </c>
      <c r="BF607" s="172">
        <f>SUM(AF607,AH607,AJ607,AL607,AN607,AP607,AR607,AT607,AV607,AX607,AZ607,BB607,BD607)</f>
        <v>3712</v>
      </c>
      <c r="BG607" s="173">
        <f>SUM(AG607,AI607,AK607,AM607,AO607,AQ607,AS607,AU607,AW607,AY607,BA607,BC607,BE607)</f>
        <v>3567</v>
      </c>
      <c r="BI607" s="137" t="s">
        <v>25</v>
      </c>
      <c r="BJ607" s="129">
        <f>B607/B622</f>
        <v>5.3313819778381767E-2</v>
      </c>
      <c r="BK607" s="130">
        <f t="shared" ref="BK607" si="11270">C607/C622</f>
        <v>5.9685863874345553E-2</v>
      </c>
      <c r="BL607" s="131">
        <f t="shared" ref="BL607" si="11271">D607/D622</f>
        <v>5.3056027164685909E-2</v>
      </c>
      <c r="BM607" s="132">
        <f t="shared" ref="BM607" si="11272">E607/E622</f>
        <v>6.0087277609936221E-2</v>
      </c>
      <c r="BN607" s="129">
        <f t="shared" ref="BN607" si="11273">F607/F622</f>
        <v>4.8695294842818988E-2</v>
      </c>
      <c r="BO607" s="130">
        <f t="shared" ref="BO607" si="11274">G607/G622</f>
        <v>3.6539023677287341E-2</v>
      </c>
      <c r="BP607" s="131">
        <f t="shared" ref="BP607" si="11275">H607/H622</f>
        <v>5.2028705492685623E-2</v>
      </c>
      <c r="BQ607" s="132">
        <f t="shared" ref="BQ607" si="11276">I607/I622</f>
        <v>5.6294779938587509E-2</v>
      </c>
      <c r="BR607" s="129">
        <f t="shared" ref="BR607" si="11277">J607/J622</f>
        <v>3.5921205098493628E-2</v>
      </c>
      <c r="BS607" s="130">
        <f t="shared" ref="BS607" si="11278">K607/K622</f>
        <v>2.976190476190476E-2</v>
      </c>
      <c r="BT607" s="131">
        <f t="shared" ref="BT607" si="11279">L607/L622</f>
        <v>3.3164260632071792E-2</v>
      </c>
      <c r="BU607" s="129">
        <f t="shared" ref="BU607" si="11280">M607/M622</f>
        <v>5.6166535742340928E-2</v>
      </c>
      <c r="BV607" s="133">
        <f t="shared" ref="BV607" si="11281">N607/N622</f>
        <v>4.7592695074709465E-2</v>
      </c>
      <c r="BW607" s="134">
        <f t="shared" ref="BW607" si="11282">O607/O622</f>
        <v>4.606901458555674E-2</v>
      </c>
      <c r="BX607" s="129">
        <f t="shared" ref="BX607" si="11283">P607/P622</f>
        <v>6.6126013724267005E-2</v>
      </c>
      <c r="BY607" s="130">
        <f t="shared" ref="BY607" si="11284">Q607/Q622</f>
        <v>4.9773755656108594E-2</v>
      </c>
      <c r="BZ607" s="131">
        <f t="shared" ref="BZ607" si="11285">R607/R622</f>
        <v>6.1697305464618483E-2</v>
      </c>
      <c r="CA607" s="132">
        <f t="shared" ref="CA607" si="11286">S607/S622</f>
        <v>4.3294117647058823E-2</v>
      </c>
      <c r="CB607" s="129">
        <f t="shared" ref="CB607" si="11287">T607/T622</f>
        <v>2.5882352941176471E-2</v>
      </c>
      <c r="CC607" s="130">
        <f t="shared" ref="CC607" si="11288">U607/U622</f>
        <v>2.843601895734597E-2</v>
      </c>
      <c r="CD607" s="131">
        <f t="shared" ref="CD607" si="11289">V607/V622</f>
        <v>5.5053191489361705E-2</v>
      </c>
      <c r="CE607" s="132">
        <f t="shared" ref="CE607" si="11290">W607/W622</f>
        <v>4.5842217484008532E-2</v>
      </c>
      <c r="CF607" s="129">
        <f t="shared" ref="CF607" si="11291">X607/X622</f>
        <v>6.2527716186252774E-2</v>
      </c>
      <c r="CG607" s="130">
        <f t="shared" ref="CG607" si="11292">Y607/Y622</f>
        <v>4.1666666666666664E-2</v>
      </c>
      <c r="CH607" s="131">
        <f t="shared" ref="CH607" si="11293">Z607/Z622</f>
        <v>5.9352212989655755E-2</v>
      </c>
      <c r="CI607" s="129">
        <f t="shared" ref="CI607" si="11294">AA607/AA622</f>
        <v>6.0438802263005381E-2</v>
      </c>
      <c r="CJ607" s="135">
        <f t="shared" ref="CJ607" si="11295">AB607/AB622</f>
        <v>5.322075903639762E-2</v>
      </c>
      <c r="CK607" s="136">
        <f t="shared" ref="CK607" si="11296">AC607/AC622</f>
        <v>5.1209702891074099E-2</v>
      </c>
    </row>
    <row r="608" spans="1:89" ht="14" thickBot="1" x14ac:dyDescent="0.2">
      <c r="A608" s="146" t="s">
        <v>26</v>
      </c>
      <c r="B608" s="203">
        <v>242</v>
      </c>
      <c r="C608" s="197">
        <v>339</v>
      </c>
      <c r="D608" s="198">
        <v>141</v>
      </c>
      <c r="E608" s="199">
        <v>170</v>
      </c>
      <c r="F608" s="196">
        <v>307</v>
      </c>
      <c r="G608" s="200">
        <v>137</v>
      </c>
      <c r="H608" s="198">
        <v>441</v>
      </c>
      <c r="I608" s="199">
        <v>372</v>
      </c>
      <c r="J608" s="196">
        <v>40</v>
      </c>
      <c r="K608" s="197">
        <v>34</v>
      </c>
      <c r="L608" s="198">
        <v>96</v>
      </c>
      <c r="M608" s="196">
        <v>119</v>
      </c>
      <c r="N608" s="201">
        <v>277</v>
      </c>
      <c r="O608" s="204">
        <v>251</v>
      </c>
      <c r="P608" s="196">
        <v>180</v>
      </c>
      <c r="Q608" s="197">
        <v>142</v>
      </c>
      <c r="R608" s="198">
        <v>236</v>
      </c>
      <c r="S608" s="199">
        <v>264</v>
      </c>
      <c r="T608" s="196">
        <v>21</v>
      </c>
      <c r="U608" s="200">
        <v>20</v>
      </c>
      <c r="V608" s="198">
        <v>168</v>
      </c>
      <c r="W608" s="205">
        <v>203</v>
      </c>
      <c r="X608" s="196">
        <v>117</v>
      </c>
      <c r="Y608" s="200">
        <v>96</v>
      </c>
      <c r="Z608" s="198">
        <v>356</v>
      </c>
      <c r="AA608" s="196">
        <v>468</v>
      </c>
      <c r="AB608" s="172">
        <f t="shared" si="11049"/>
        <v>2622</v>
      </c>
      <c r="AC608" s="173">
        <f t="shared" si="11050"/>
        <v>2615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5.0595860338699561E-2</v>
      </c>
      <c r="BK608" s="130">
        <f t="shared" ref="BK608" si="11297">C608/C622</f>
        <v>7.0994764397905766E-2</v>
      </c>
      <c r="BL608" s="131">
        <f t="shared" ref="BL608" si="11298">D608/D622</f>
        <v>5.9847198641765707E-2</v>
      </c>
      <c r="BM608" s="132">
        <f t="shared" ref="BM608" si="11299">E608/E622</f>
        <v>5.7066129573682442E-2</v>
      </c>
      <c r="BN608" s="129">
        <f t="shared" ref="BN608" si="11300">F608/F622</f>
        <v>6.3077871378672698E-2</v>
      </c>
      <c r="BO608" s="130">
        <f t="shared" ref="BO608" si="11301">G608/G622</f>
        <v>4.0046769950306926E-2</v>
      </c>
      <c r="BP608" s="131">
        <f t="shared" ref="BP608" si="11302">H608/H622</f>
        <v>6.0861164780568591E-2</v>
      </c>
      <c r="BQ608" s="132">
        <f t="shared" ref="BQ608" si="11303">I608/I622</f>
        <v>5.4393917239362481E-2</v>
      </c>
      <c r="BR608" s="129">
        <f t="shared" ref="BR608" si="11304">J608/J622</f>
        <v>4.6349942062572425E-2</v>
      </c>
      <c r="BS608" s="130">
        <f t="shared" ref="BS608" si="11305">K608/K622</f>
        <v>4.0476190476190478E-2</v>
      </c>
      <c r="BT608" s="131">
        <f t="shared" ref="BT608" si="11306">L608/L622</f>
        <v>3.745610612563402E-2</v>
      </c>
      <c r="BU608" s="129">
        <f t="shared" ref="BU608" si="11307">M608/M622</f>
        <v>4.673998428908091E-2</v>
      </c>
      <c r="BV608" s="133">
        <f t="shared" ref="BV608" si="11308">N608/N622</f>
        <v>5.1097583471684194E-2</v>
      </c>
      <c r="BW608" s="134">
        <f t="shared" ref="BW608" si="11309">O608/O622</f>
        <v>4.4646033440056916E-2</v>
      </c>
      <c r="BX608" s="129">
        <f t="shared" ref="BX608" si="11310">P608/P622</f>
        <v>5.6144728633811605E-2</v>
      </c>
      <c r="BY608" s="130">
        <f t="shared" ref="BY608" si="11311">Q608/Q622</f>
        <v>4.5895281189398833E-2</v>
      </c>
      <c r="BZ608" s="131">
        <f t="shared" ref="BZ608" si="11312">R608/R622</f>
        <v>5.9430873835305965E-2</v>
      </c>
      <c r="CA608" s="132">
        <f t="shared" ref="CA608" si="11313">S608/S622</f>
        <v>6.2117647058823527E-2</v>
      </c>
      <c r="CB608" s="129">
        <f t="shared" ref="CB608" si="11314">T608/T622</f>
        <v>4.9411764705882349E-2</v>
      </c>
      <c r="CC608" s="130">
        <f t="shared" ref="CC608" si="11315">U608/U622</f>
        <v>4.7393364928909949E-2</v>
      </c>
      <c r="CD608" s="131">
        <f t="shared" ref="CD608" si="11316">V608/V622</f>
        <v>4.4680851063829789E-2</v>
      </c>
      <c r="CE608" s="132">
        <f t="shared" ref="CE608" si="11317">W608/W622</f>
        <v>5.4104477611940295E-2</v>
      </c>
      <c r="CF608" s="129">
        <f t="shared" ref="CF608" si="11318">X608/X622</f>
        <v>5.1884700665188473E-2</v>
      </c>
      <c r="CG608" s="130">
        <f t="shared" ref="CG608" si="11319">Y608/Y622</f>
        <v>5.6338028169014086E-2</v>
      </c>
      <c r="CH608" s="131">
        <f t="shared" ref="CH608" si="11320">Z608/Z622</f>
        <v>6.0369679498049854E-2</v>
      </c>
      <c r="CI608" s="129">
        <f t="shared" ref="CI608" si="11321">AA608/AA622</f>
        <v>6.457844625362219E-2</v>
      </c>
      <c r="CJ608" s="135">
        <f t="shared" ref="CJ608" si="11322">AB608/AB622</f>
        <v>5.50689937622078E-2</v>
      </c>
      <c r="CK608" s="136">
        <f t="shared" ref="CK608" si="11323">AC608/AC622</f>
        <v>5.5063064580657385E-2</v>
      </c>
    </row>
    <row r="609" spans="1:89" ht="15" thickTop="1" thickBot="1" x14ac:dyDescent="0.2">
      <c r="A609" s="137" t="s">
        <v>27</v>
      </c>
      <c r="B609" s="206">
        <v>317</v>
      </c>
      <c r="C609" s="190">
        <v>306</v>
      </c>
      <c r="D609" s="191">
        <v>155</v>
      </c>
      <c r="E609" s="192">
        <v>167</v>
      </c>
      <c r="F609" s="189">
        <v>264</v>
      </c>
      <c r="G609" s="193">
        <v>175</v>
      </c>
      <c r="H609" s="191">
        <v>470</v>
      </c>
      <c r="I609" s="192">
        <v>386</v>
      </c>
      <c r="J609" s="189">
        <v>42</v>
      </c>
      <c r="K609" s="190">
        <v>43</v>
      </c>
      <c r="L609" s="191">
        <v>118</v>
      </c>
      <c r="M609" s="189">
        <v>143</v>
      </c>
      <c r="N609" s="194">
        <v>293</v>
      </c>
      <c r="O609" s="207">
        <v>326</v>
      </c>
      <c r="P609" s="189">
        <v>226</v>
      </c>
      <c r="Q609" s="190">
        <v>175</v>
      </c>
      <c r="R609" s="191">
        <v>241</v>
      </c>
      <c r="S609" s="192">
        <v>206</v>
      </c>
      <c r="T609" s="189">
        <v>21</v>
      </c>
      <c r="U609" s="193">
        <v>15</v>
      </c>
      <c r="V609" s="191">
        <v>209</v>
      </c>
      <c r="W609" s="208">
        <v>226</v>
      </c>
      <c r="X609" s="189">
        <v>112</v>
      </c>
      <c r="Y609" s="193">
        <v>97</v>
      </c>
      <c r="Z609" s="191">
        <v>431</v>
      </c>
      <c r="AA609" s="189">
        <v>448</v>
      </c>
      <c r="AB609" s="172">
        <f t="shared" si="11049"/>
        <v>2899</v>
      </c>
      <c r="AC609" s="173">
        <f t="shared" si="11050"/>
        <v>2713</v>
      </c>
      <c r="AE609" s="269" t="s">
        <v>13</v>
      </c>
      <c r="AF609" s="20">
        <f t="shared" ref="AF609:BG609" si="11324">SUM(AF606:AF608)</f>
        <v>822</v>
      </c>
      <c r="AG609" s="21">
        <f t="shared" si="11324"/>
        <v>595</v>
      </c>
      <c r="AH609" s="20">
        <f t="shared" si="11324"/>
        <v>303</v>
      </c>
      <c r="AI609" s="21">
        <f t="shared" si="11324"/>
        <v>463</v>
      </c>
      <c r="AJ609" s="20">
        <f t="shared" si="11324"/>
        <v>655</v>
      </c>
      <c r="AK609" s="21">
        <f t="shared" si="11324"/>
        <v>626</v>
      </c>
      <c r="AL609" s="20">
        <f t="shared" si="11324"/>
        <v>1072</v>
      </c>
      <c r="AM609" s="21">
        <f t="shared" si="11324"/>
        <v>1050</v>
      </c>
      <c r="AN609" s="20">
        <f t="shared" si="11324"/>
        <v>182</v>
      </c>
      <c r="AO609" s="21">
        <f t="shared" si="11324"/>
        <v>89</v>
      </c>
      <c r="AP609" s="20">
        <f t="shared" si="11324"/>
        <v>525</v>
      </c>
      <c r="AQ609" s="21">
        <f t="shared" si="11324"/>
        <v>235</v>
      </c>
      <c r="AR609" s="20">
        <f t="shared" si="11324"/>
        <v>778</v>
      </c>
      <c r="AS609" s="21">
        <f t="shared" si="11324"/>
        <v>753</v>
      </c>
      <c r="AT609" s="20">
        <f t="shared" si="11324"/>
        <v>348</v>
      </c>
      <c r="AU609" s="21">
        <f t="shared" si="11324"/>
        <v>604</v>
      </c>
      <c r="AV609" s="20">
        <f t="shared" si="11324"/>
        <v>450</v>
      </c>
      <c r="AW609" s="21">
        <f t="shared" si="11324"/>
        <v>728</v>
      </c>
      <c r="AX609" s="20">
        <f t="shared" si="11324"/>
        <v>61</v>
      </c>
      <c r="AY609" s="21">
        <f t="shared" si="11324"/>
        <v>72</v>
      </c>
      <c r="AZ609" s="20">
        <f t="shared" si="11324"/>
        <v>726</v>
      </c>
      <c r="BA609" s="21">
        <f t="shared" si="11324"/>
        <v>485</v>
      </c>
      <c r="BB609" s="20">
        <f t="shared" si="11324"/>
        <v>321</v>
      </c>
      <c r="BC609" s="21">
        <f t="shared" si="11324"/>
        <v>268</v>
      </c>
      <c r="BD609" s="20">
        <f t="shared" si="11324"/>
        <v>867</v>
      </c>
      <c r="BE609" s="21">
        <f t="shared" si="11324"/>
        <v>955</v>
      </c>
      <c r="BF609" s="174">
        <f t="shared" si="11324"/>
        <v>7110</v>
      </c>
      <c r="BG609" s="175">
        <f t="shared" si="11324"/>
        <v>6923</v>
      </c>
      <c r="BI609" s="137" t="s">
        <v>27</v>
      </c>
      <c r="BJ609" s="129">
        <f>B609/B622</f>
        <v>6.6276395567635371E-2</v>
      </c>
      <c r="BK609" s="130">
        <f t="shared" ref="BK609" si="11325">C609/C622</f>
        <v>6.4083769633507856E-2</v>
      </c>
      <c r="BL609" s="131">
        <f t="shared" ref="BL609" si="11326">D609/D622</f>
        <v>6.5789473684210523E-2</v>
      </c>
      <c r="BM609" s="132">
        <f t="shared" ref="BM609" si="11327">E609/E622</f>
        <v>5.6059080228264516E-2</v>
      </c>
      <c r="BN609" s="129">
        <f t="shared" ref="BN609" si="11328">F609/F622</f>
        <v>5.4242860078076847E-2</v>
      </c>
      <c r="BO609" s="130">
        <f t="shared" ref="BO609" si="11329">G609/G622</f>
        <v>5.1154633148202282E-2</v>
      </c>
      <c r="BP609" s="131">
        <f t="shared" ref="BP609" si="11330">H609/H622</f>
        <v>6.4863372895390556E-2</v>
      </c>
      <c r="BQ609" s="132">
        <f t="shared" ref="BQ609" si="11331">I609/I622</f>
        <v>5.6441000146220208E-2</v>
      </c>
      <c r="BR609" s="129">
        <f t="shared" ref="BR609" si="11332">J609/J622</f>
        <v>4.8667439165701043E-2</v>
      </c>
      <c r="BS609" s="130">
        <f t="shared" ref="BS609" si="11333">K609/K622</f>
        <v>5.1190476190476189E-2</v>
      </c>
      <c r="BT609" s="131">
        <f t="shared" ref="BT609" si="11334">L609/L622</f>
        <v>4.6039797112758483E-2</v>
      </c>
      <c r="BU609" s="129">
        <f t="shared" ref="BU609" si="11335">M609/M622</f>
        <v>5.6166535742340928E-2</v>
      </c>
      <c r="BV609" s="133">
        <f t="shared" ref="BV609" si="11336">N609/N622</f>
        <v>5.4049068437557649E-2</v>
      </c>
      <c r="BW609" s="134">
        <f t="shared" ref="BW609" si="11337">O609/O622</f>
        <v>5.7986481679117755E-2</v>
      </c>
      <c r="BX609" s="129">
        <f t="shared" ref="BX609" si="11338">P609/P622</f>
        <v>7.0492825951341237E-2</v>
      </c>
      <c r="BY609" s="130">
        <f t="shared" ref="BY609" si="11339">Q609/Q622</f>
        <v>5.6561085972850679E-2</v>
      </c>
      <c r="BZ609" s="131">
        <f t="shared" ref="BZ609" si="11340">R609/R622</f>
        <v>6.0690002518257367E-2</v>
      </c>
      <c r="CA609" s="132">
        <f t="shared" ref="CA609" si="11341">S609/S622</f>
        <v>4.8470588235294119E-2</v>
      </c>
      <c r="CB609" s="129">
        <f t="shared" ref="CB609" si="11342">T609/T622</f>
        <v>4.9411764705882349E-2</v>
      </c>
      <c r="CC609" s="130">
        <f t="shared" ref="CC609" si="11343">U609/U622</f>
        <v>3.5545023696682464E-2</v>
      </c>
      <c r="CD609" s="131">
        <f t="shared" ref="CD609" si="11344">V609/V622</f>
        <v>5.558510638297872E-2</v>
      </c>
      <c r="CE609" s="132">
        <f t="shared" ref="CE609" si="11345">W609/W622</f>
        <v>6.0234541577825158E-2</v>
      </c>
      <c r="CF609" s="129">
        <f t="shared" ref="CF609" si="11346">X609/X622</f>
        <v>4.9667405764966741E-2</v>
      </c>
      <c r="CG609" s="130">
        <f t="shared" ref="CG609" si="11347">Y609/Y622</f>
        <v>5.6924882629107984E-2</v>
      </c>
      <c r="CH609" s="131">
        <f t="shared" ref="CH609" si="11348">Z609/Z622</f>
        <v>7.3088010852976087E-2</v>
      </c>
      <c r="CI609" s="129">
        <f t="shared" ref="CI609" si="11349">AA609/AA622</f>
        <v>6.1818683593210987E-2</v>
      </c>
      <c r="CJ609" s="135">
        <f t="shared" ref="CJ609" si="11350">AB609/AB622</f>
        <v>6.0886732615042113E-2</v>
      </c>
      <c r="CK609" s="136">
        <f t="shared" ref="CK609" si="11351">AC609/AC622</f>
        <v>5.7126613463603627E-2</v>
      </c>
    </row>
    <row r="610" spans="1:89" ht="14" thickTop="1" x14ac:dyDescent="0.15">
      <c r="A610" s="146" t="s">
        <v>28</v>
      </c>
      <c r="B610" s="203">
        <v>328</v>
      </c>
      <c r="C610" s="197">
        <v>279</v>
      </c>
      <c r="D610" s="198">
        <v>134</v>
      </c>
      <c r="E610" s="199">
        <v>242</v>
      </c>
      <c r="F610" s="196">
        <v>283</v>
      </c>
      <c r="G610" s="200">
        <v>171</v>
      </c>
      <c r="H610" s="198">
        <v>432</v>
      </c>
      <c r="I610" s="199">
        <v>440</v>
      </c>
      <c r="J610" s="196">
        <v>49</v>
      </c>
      <c r="K610" s="197">
        <v>33</v>
      </c>
      <c r="L610" s="198">
        <v>194</v>
      </c>
      <c r="M610" s="196">
        <v>117</v>
      </c>
      <c r="N610" s="201">
        <v>309</v>
      </c>
      <c r="O610" s="204">
        <v>265</v>
      </c>
      <c r="P610" s="196">
        <v>215</v>
      </c>
      <c r="Q610" s="197">
        <v>191</v>
      </c>
      <c r="R610" s="198">
        <v>194</v>
      </c>
      <c r="S610" s="199">
        <v>276</v>
      </c>
      <c r="T610" s="196">
        <v>37</v>
      </c>
      <c r="U610" s="200">
        <v>12</v>
      </c>
      <c r="V610" s="198">
        <v>231</v>
      </c>
      <c r="W610" s="205">
        <v>244</v>
      </c>
      <c r="X610" s="196">
        <v>142</v>
      </c>
      <c r="Y610" s="200">
        <v>96</v>
      </c>
      <c r="Z610" s="198">
        <v>441</v>
      </c>
      <c r="AA610" s="196">
        <v>473</v>
      </c>
      <c r="AB610" s="172">
        <f t="shared" si="11049"/>
        <v>2989</v>
      </c>
      <c r="AC610" s="173">
        <f t="shared" si="11050"/>
        <v>2839</v>
      </c>
      <c r="BI610" s="146" t="s">
        <v>28</v>
      </c>
      <c r="BJ610" s="129">
        <f>B610/B622</f>
        <v>6.8576207401212633E-2</v>
      </c>
      <c r="BK610" s="130">
        <f t="shared" ref="BK610" si="11352">C610/C622</f>
        <v>5.8429319371727746E-2</v>
      </c>
      <c r="BL610" s="131">
        <f t="shared" ref="BL610" si="11353">D610/D622</f>
        <v>5.6876061120543296E-2</v>
      </c>
      <c r="BM610" s="132">
        <f t="shared" ref="BM610" si="11354">E610/E622</f>
        <v>8.123531386371266E-2</v>
      </c>
      <c r="BN610" s="129">
        <f t="shared" ref="BN610" si="11355">F610/F622</f>
        <v>5.8146702280665707E-2</v>
      </c>
      <c r="BO610" s="130">
        <f t="shared" ref="BO610" si="11356">G610/G622</f>
        <v>4.9985384390529082E-2</v>
      </c>
      <c r="BP610" s="131">
        <f t="shared" ref="BP610" si="11357">H610/H622</f>
        <v>5.9619100193210046E-2</v>
      </c>
      <c r="BQ610" s="132">
        <f t="shared" ref="BQ610" si="11358">I610/I622</f>
        <v>6.4336891358385731E-2</v>
      </c>
      <c r="BR610" s="129">
        <f t="shared" ref="BR610" si="11359">J610/J622</f>
        <v>5.6778679026651215E-2</v>
      </c>
      <c r="BS610" s="130">
        <f t="shared" ref="BS610" si="11360">K610/K622</f>
        <v>3.9285714285714285E-2</v>
      </c>
      <c r="BT610" s="131">
        <f t="shared" ref="BT610" si="11361">L610/L622</f>
        <v>7.5692547795552081E-2</v>
      </c>
      <c r="BU610" s="129">
        <f t="shared" ref="BU610" si="11362">M610/M622</f>
        <v>4.5954438334642578E-2</v>
      </c>
      <c r="BV610" s="133">
        <f t="shared" ref="BV610" si="11363">N610/N622</f>
        <v>5.7000553403431103E-2</v>
      </c>
      <c r="BW610" s="134">
        <f t="shared" ref="BW610" si="11364">O610/O622</f>
        <v>4.7136250444681609E-2</v>
      </c>
      <c r="BX610" s="129">
        <f t="shared" ref="BX610" si="11365">P610/P622</f>
        <v>6.7061759201497192E-2</v>
      </c>
      <c r="BY610" s="130">
        <f t="shared" ref="BY610" si="11366">Q610/Q622</f>
        <v>6.1732385261797029E-2</v>
      </c>
      <c r="BZ610" s="131">
        <f t="shared" ref="BZ610" si="11367">R610/R622</f>
        <v>4.8854192898514226E-2</v>
      </c>
      <c r="CA610" s="132">
        <f t="shared" ref="CA610" si="11368">S610/S622</f>
        <v>6.4941176470588238E-2</v>
      </c>
      <c r="CB610" s="129">
        <f t="shared" ref="CB610" si="11369">T610/T622</f>
        <v>8.7058823529411758E-2</v>
      </c>
      <c r="CC610" s="130">
        <f t="shared" ref="CC610" si="11370">U610/U622</f>
        <v>2.843601895734597E-2</v>
      </c>
      <c r="CD610" s="131">
        <f t="shared" ref="CD610" si="11371">V610/V622</f>
        <v>6.1436170212765956E-2</v>
      </c>
      <c r="CE610" s="132">
        <f t="shared" ref="CE610" si="11372">W610/W622</f>
        <v>6.5031982942430705E-2</v>
      </c>
      <c r="CF610" s="129">
        <f t="shared" ref="CF610" si="11373">X610/X622</f>
        <v>6.2971175166297119E-2</v>
      </c>
      <c r="CG610" s="130">
        <f t="shared" ref="CG610" si="11374">Y610/Y622</f>
        <v>5.6338028169014086E-2</v>
      </c>
      <c r="CH610" s="131">
        <f t="shared" ref="CH610" si="11375">Z610/Z622</f>
        <v>7.4783788366966253E-2</v>
      </c>
      <c r="CI610" s="129">
        <f t="shared" ref="CI610" si="11376">AA610/AA622</f>
        <v>6.5268386918724997E-2</v>
      </c>
      <c r="CJ610" s="135">
        <f t="shared" ref="CJ610" si="11377">AB610/AB622</f>
        <v>6.2776972675529799E-2</v>
      </c>
      <c r="CK610" s="136">
        <f t="shared" ref="CK610" si="11378">AC610/AC622</f>
        <v>5.9779747741677373E-2</v>
      </c>
    </row>
    <row r="611" spans="1:89" x14ac:dyDescent="0.15">
      <c r="A611" s="137" t="s">
        <v>29</v>
      </c>
      <c r="B611" s="206">
        <v>388</v>
      </c>
      <c r="C611" s="190">
        <v>341</v>
      </c>
      <c r="D611" s="191">
        <v>120</v>
      </c>
      <c r="E611" s="192">
        <v>210</v>
      </c>
      <c r="F611" s="189">
        <v>343</v>
      </c>
      <c r="G611" s="193">
        <v>234</v>
      </c>
      <c r="H611" s="191">
        <v>492</v>
      </c>
      <c r="I611" s="192">
        <v>421</v>
      </c>
      <c r="J611" s="189">
        <v>53</v>
      </c>
      <c r="K611" s="190">
        <v>46</v>
      </c>
      <c r="L611" s="191">
        <v>200</v>
      </c>
      <c r="M611" s="189">
        <v>140</v>
      </c>
      <c r="N611" s="194">
        <v>366</v>
      </c>
      <c r="O611" s="207">
        <v>355</v>
      </c>
      <c r="P611" s="189">
        <v>178</v>
      </c>
      <c r="Q611" s="190">
        <v>201</v>
      </c>
      <c r="R611" s="191">
        <v>226</v>
      </c>
      <c r="S611" s="192">
        <v>323</v>
      </c>
      <c r="T611" s="189">
        <v>29</v>
      </c>
      <c r="U611" s="193">
        <v>24</v>
      </c>
      <c r="V611" s="191">
        <v>248</v>
      </c>
      <c r="W611" s="208">
        <v>219</v>
      </c>
      <c r="X611" s="189">
        <v>154</v>
      </c>
      <c r="Y611" s="193">
        <v>105</v>
      </c>
      <c r="Z611" s="191">
        <v>457</v>
      </c>
      <c r="AA611" s="189">
        <v>461</v>
      </c>
      <c r="AB611" s="172">
        <f t="shared" si="11049"/>
        <v>3254</v>
      </c>
      <c r="AC611" s="173">
        <f t="shared" si="11050"/>
        <v>3080</v>
      </c>
      <c r="BI611" s="137" t="s">
        <v>29</v>
      </c>
      <c r="BJ611" s="129">
        <f>B611/B622</f>
        <v>8.1120635584361278E-2</v>
      </c>
      <c r="BK611" s="130">
        <f t="shared" ref="BK611" si="11379">C611/C622</f>
        <v>7.1413612565445025E-2</v>
      </c>
      <c r="BL611" s="131">
        <f t="shared" ref="BL611" si="11380">D611/D622</f>
        <v>5.0933786078098474E-2</v>
      </c>
      <c r="BM611" s="132">
        <f t="shared" ref="BM611" si="11381">E611/E622</f>
        <v>7.0493454179254789E-2</v>
      </c>
      <c r="BN611" s="129">
        <f t="shared" ref="BN611" si="11382">F611/F622</f>
        <v>7.0474625025683177E-2</v>
      </c>
      <c r="BO611" s="130">
        <f t="shared" ref="BO611" si="11383">G611/G622</f>
        <v>6.8401052323881911E-2</v>
      </c>
      <c r="BP611" s="131">
        <f t="shared" ref="BP611" si="11384">H611/H622</f>
        <v>6.7899530775600334E-2</v>
      </c>
      <c r="BQ611" s="132">
        <f t="shared" ref="BQ611" si="11385">I611/I622</f>
        <v>6.1558707413364527E-2</v>
      </c>
      <c r="BR611" s="129">
        <f t="shared" ref="BR611" si="11386">J611/J622</f>
        <v>6.1413673232908458E-2</v>
      </c>
      <c r="BS611" s="130">
        <f t="shared" ref="BS611" si="11387">K611/K622</f>
        <v>5.4761904761904762E-2</v>
      </c>
      <c r="BT611" s="131">
        <f t="shared" ref="BT611" si="11388">L611/L622</f>
        <v>7.803355442840422E-2</v>
      </c>
      <c r="BU611" s="129">
        <f t="shared" ref="BU611" si="11389">M611/M622</f>
        <v>5.4988216810683423E-2</v>
      </c>
      <c r="BV611" s="133">
        <f t="shared" ref="BV611" si="11390">N611/N622</f>
        <v>6.7515218594355289E-2</v>
      </c>
      <c r="BW611" s="134">
        <f t="shared" ref="BW611" si="11391">O611/O622</f>
        <v>6.314478833155461E-2</v>
      </c>
      <c r="BX611" s="129">
        <f t="shared" ref="BX611" si="11392">P611/P622</f>
        <v>5.5520898315658138E-2</v>
      </c>
      <c r="BY611" s="130">
        <f t="shared" ref="BY611" si="11393">Q611/Q622</f>
        <v>6.4964447317388499E-2</v>
      </c>
      <c r="BZ611" s="131">
        <f t="shared" ref="BZ611" si="11394">R611/R622</f>
        <v>5.6912616469403175E-2</v>
      </c>
      <c r="CA611" s="132">
        <f t="shared" ref="CA611" si="11395">S611/S622</f>
        <v>7.5999999999999998E-2</v>
      </c>
      <c r="CB611" s="129">
        <f t="shared" ref="CB611" si="11396">T611/T622</f>
        <v>6.8235294117647061E-2</v>
      </c>
      <c r="CC611" s="130">
        <f t="shared" ref="CC611" si="11397">U611/U622</f>
        <v>5.6872037914691941E-2</v>
      </c>
      <c r="CD611" s="131">
        <f t="shared" ref="CD611" si="11398">V611/V622</f>
        <v>6.5957446808510636E-2</v>
      </c>
      <c r="CE611" s="132">
        <f t="shared" ref="CE611" si="11399">W611/W622</f>
        <v>5.8368869936034115E-2</v>
      </c>
      <c r="CF611" s="129">
        <f t="shared" ref="CF611" si="11400">X611/X622</f>
        <v>6.8292682926829273E-2</v>
      </c>
      <c r="CG611" s="130">
        <f t="shared" ref="CG611" si="11401">Y611/Y622</f>
        <v>6.1619718309859156E-2</v>
      </c>
      <c r="CH611" s="131">
        <f t="shared" ref="CH611" si="11402">Z611/Z622</f>
        <v>7.7497032389350518E-2</v>
      </c>
      <c r="CI611" s="129">
        <f t="shared" ref="CI611" si="11403">AA611/AA622</f>
        <v>6.3612529322478267E-2</v>
      </c>
      <c r="CJ611" s="135">
        <f t="shared" ref="CJ611" si="11404">AB611/AB622</f>
        <v>6.8342679520299071E-2</v>
      </c>
      <c r="CK611" s="136">
        <f t="shared" ref="CK611" si="11405">AC611/AC622</f>
        <v>6.4854393464024759E-2</v>
      </c>
    </row>
    <row r="612" spans="1:89" x14ac:dyDescent="0.15">
      <c r="A612" s="146" t="s">
        <v>30</v>
      </c>
      <c r="B612" s="203">
        <v>391</v>
      </c>
      <c r="C612" s="197">
        <v>264</v>
      </c>
      <c r="D612" s="198">
        <v>152</v>
      </c>
      <c r="E612" s="199">
        <v>230</v>
      </c>
      <c r="F612" s="196">
        <v>323</v>
      </c>
      <c r="G612" s="200">
        <v>279</v>
      </c>
      <c r="H612" s="198">
        <v>540</v>
      </c>
      <c r="I612" s="199">
        <v>498</v>
      </c>
      <c r="J612" s="196">
        <v>57</v>
      </c>
      <c r="K612" s="197">
        <v>43</v>
      </c>
      <c r="L612" s="198">
        <v>205</v>
      </c>
      <c r="M612" s="196">
        <v>139</v>
      </c>
      <c r="N612" s="201">
        <v>338</v>
      </c>
      <c r="O612" s="204">
        <v>371</v>
      </c>
      <c r="P612" s="196">
        <v>193</v>
      </c>
      <c r="Q612" s="197">
        <v>271</v>
      </c>
      <c r="R612" s="198">
        <v>224</v>
      </c>
      <c r="S612" s="199">
        <v>364</v>
      </c>
      <c r="T612" s="196">
        <v>34</v>
      </c>
      <c r="U612" s="200">
        <v>31</v>
      </c>
      <c r="V612" s="198">
        <v>299</v>
      </c>
      <c r="W612" s="205">
        <v>265</v>
      </c>
      <c r="X612" s="196">
        <v>177</v>
      </c>
      <c r="Y612" s="200">
        <v>124</v>
      </c>
      <c r="Z612" s="198">
        <v>465</v>
      </c>
      <c r="AA612" s="196">
        <v>477</v>
      </c>
      <c r="AB612" s="172">
        <f t="shared" si="11049"/>
        <v>3398</v>
      </c>
      <c r="AC612" s="173">
        <f t="shared" si="11050"/>
        <v>3356</v>
      </c>
      <c r="BI612" s="146" t="s">
        <v>30</v>
      </c>
      <c r="BJ612" s="129">
        <f>B612/B622</f>
        <v>8.1747856993518705E-2</v>
      </c>
      <c r="BK612" s="130">
        <f t="shared" ref="BK612" si="11406">C612/C622</f>
        <v>5.5287958115183243E-2</v>
      </c>
      <c r="BL612" s="131">
        <f t="shared" ref="BL612" si="11407">D612/D622</f>
        <v>6.4516129032258063E-2</v>
      </c>
      <c r="BM612" s="132">
        <f t="shared" ref="BM612" si="11408">E612/E622</f>
        <v>7.7207116482040955E-2</v>
      </c>
      <c r="BN612" s="129">
        <f t="shared" ref="BN612" si="11409">F612/F622</f>
        <v>6.6365317444010682E-2</v>
      </c>
      <c r="BO612" s="130">
        <f t="shared" ref="BO612" si="11410">G612/G622</f>
        <v>8.1555100847705356E-2</v>
      </c>
      <c r="BP612" s="131">
        <f t="shared" ref="BP612" si="11411">H612/H622</f>
        <v>7.4523875241512563E-2</v>
      </c>
      <c r="BQ612" s="132">
        <f t="shared" ref="BQ612" si="11412">I612/I622</f>
        <v>7.2817663401082033E-2</v>
      </c>
      <c r="BR612" s="129">
        <f t="shared" ref="BR612" si="11413">J612/J622</f>
        <v>6.6048667439165695E-2</v>
      </c>
      <c r="BS612" s="130">
        <f t="shared" ref="BS612" si="11414">K612/K622</f>
        <v>5.1190476190476189E-2</v>
      </c>
      <c r="BT612" s="131">
        <f t="shared" ref="BT612" si="11415">L612/L622</f>
        <v>7.9984393289114317E-2</v>
      </c>
      <c r="BU612" s="129">
        <f t="shared" ref="BU612" si="11416">M612/M622</f>
        <v>5.4595443833464256E-2</v>
      </c>
      <c r="BV612" s="133">
        <f t="shared" ref="BV612" si="11417">N612/N622</f>
        <v>6.235011990407674E-2</v>
      </c>
      <c r="BW612" s="134">
        <f t="shared" ref="BW612" si="11418">O612/O622</f>
        <v>6.5990750622554245E-2</v>
      </c>
      <c r="BX612" s="129">
        <f t="shared" ref="BX612" si="11419">P612/P622</f>
        <v>6.019962570180911E-2</v>
      </c>
      <c r="BY612" s="130">
        <f t="shared" ref="BY612" si="11420">Q612/Q622</f>
        <v>8.7588881706528759E-2</v>
      </c>
      <c r="BZ612" s="131">
        <f t="shared" ref="BZ612" si="11421">R612/R622</f>
        <v>5.6408964996222617E-2</v>
      </c>
      <c r="CA612" s="132">
        <f t="shared" ref="CA612" si="11422">S612/S622</f>
        <v>8.5647058823529409E-2</v>
      </c>
      <c r="CB612" s="129">
        <f t="shared" ref="CB612" si="11423">T612/T622</f>
        <v>0.08</v>
      </c>
      <c r="CC612" s="130">
        <f t="shared" ref="CC612" si="11424">U612/U622</f>
        <v>7.3459715639810422E-2</v>
      </c>
      <c r="CD612" s="131">
        <f t="shared" ref="CD612" si="11425">V612/V622</f>
        <v>7.9521276595744678E-2</v>
      </c>
      <c r="CE612" s="132">
        <f t="shared" ref="CE612" si="11426">W612/W622</f>
        <v>7.0628997867803842E-2</v>
      </c>
      <c r="CF612" s="129">
        <f t="shared" ref="CF612" si="11427">X612/X622</f>
        <v>7.8492239467849223E-2</v>
      </c>
      <c r="CG612" s="130">
        <f t="shared" ref="CG612" si="11428">Y612/Y622</f>
        <v>7.2769953051643188E-2</v>
      </c>
      <c r="CH612" s="131">
        <f t="shared" ref="CH612" si="11429">Z612/Z622</f>
        <v>7.885365440054265E-2</v>
      </c>
      <c r="CI612" s="129">
        <f t="shared" ref="CI612" si="11430">AA612/AA622</f>
        <v>6.582033945080723E-2</v>
      </c>
      <c r="CJ612" s="135">
        <f t="shared" ref="CJ612" si="11431">AB612/AB622</f>
        <v>7.1367063617079368E-2</v>
      </c>
      <c r="CK612" s="136">
        <f t="shared" ref="CK612" si="11432">AC612/AC622</f>
        <v>7.0666020930281528E-2</v>
      </c>
    </row>
    <row r="613" spans="1:89" x14ac:dyDescent="0.15">
      <c r="A613" s="137" t="s">
        <v>31</v>
      </c>
      <c r="B613" s="206">
        <v>431</v>
      </c>
      <c r="C613" s="190">
        <v>331</v>
      </c>
      <c r="D613" s="191">
        <v>151</v>
      </c>
      <c r="E613" s="192">
        <v>233</v>
      </c>
      <c r="F613" s="189">
        <v>332</v>
      </c>
      <c r="G613" s="193">
        <v>347</v>
      </c>
      <c r="H613" s="191">
        <v>532</v>
      </c>
      <c r="I613" s="192">
        <v>552</v>
      </c>
      <c r="J613" s="189">
        <v>125</v>
      </c>
      <c r="K613" s="190">
        <v>46</v>
      </c>
      <c r="L613" s="191">
        <v>320</v>
      </c>
      <c r="M613" s="189">
        <v>96</v>
      </c>
      <c r="N613" s="194">
        <v>440</v>
      </c>
      <c r="O613" s="207">
        <v>382</v>
      </c>
      <c r="P613" s="189">
        <v>155</v>
      </c>
      <c r="Q613" s="190">
        <v>333</v>
      </c>
      <c r="R613" s="191">
        <v>226</v>
      </c>
      <c r="S613" s="192">
        <v>364</v>
      </c>
      <c r="T613" s="189">
        <v>27</v>
      </c>
      <c r="U613" s="193">
        <v>41</v>
      </c>
      <c r="V613" s="191">
        <v>427</v>
      </c>
      <c r="W613" s="208">
        <v>220</v>
      </c>
      <c r="X613" s="189">
        <v>144</v>
      </c>
      <c r="Y613" s="193">
        <v>144</v>
      </c>
      <c r="Z613" s="191">
        <v>402</v>
      </c>
      <c r="AA613" s="189">
        <v>478</v>
      </c>
      <c r="AB613" s="172">
        <f t="shared" si="11049"/>
        <v>3712</v>
      </c>
      <c r="AC613" s="173">
        <f t="shared" si="11050"/>
        <v>3567</v>
      </c>
      <c r="BI613" s="137" t="s">
        <v>31</v>
      </c>
      <c r="BJ613" s="129">
        <f>B613/B622</f>
        <v>9.0110809115617807E-2</v>
      </c>
      <c r="BK613" s="130">
        <f t="shared" ref="BK613" si="11433">C613/C622</f>
        <v>6.9319371727748685E-2</v>
      </c>
      <c r="BL613" s="131">
        <f t="shared" ref="BL613" si="11434">D613/D622</f>
        <v>6.4091680814940571E-2</v>
      </c>
      <c r="BM613" s="132">
        <f t="shared" ref="BM613" si="11435">E613/E622</f>
        <v>7.8214165827458881E-2</v>
      </c>
      <c r="BN613" s="129">
        <f t="shared" ref="BN613" si="11436">F613/F622</f>
        <v>6.8214505855763302E-2</v>
      </c>
      <c r="BO613" s="130">
        <f t="shared" ref="BO613" si="11437">G613/G622</f>
        <v>0.10143232972814967</v>
      </c>
      <c r="BP613" s="131">
        <f t="shared" ref="BP613" si="11438">H613/H622</f>
        <v>7.3419817830527187E-2</v>
      </c>
      <c r="BQ613" s="132">
        <f t="shared" ref="BQ613" si="11439">I613/I622</f>
        <v>8.0713554613247557E-2</v>
      </c>
      <c r="BR613" s="129">
        <f t="shared" ref="BR613" si="11440">J613/J622</f>
        <v>0.14484356894553882</v>
      </c>
      <c r="BS613" s="130">
        <f t="shared" ref="BS613" si="11441">K613/K622</f>
        <v>5.4761904761904762E-2</v>
      </c>
      <c r="BT613" s="131">
        <f t="shared" ref="BT613" si="11442">L613/L622</f>
        <v>0.12485368708544674</v>
      </c>
      <c r="BU613" s="129">
        <f t="shared" ref="BU613" si="11443">M613/M622</f>
        <v>3.7706205813040065E-2</v>
      </c>
      <c r="BV613" s="133">
        <f t="shared" ref="BV613" si="11444">N613/N622</f>
        <v>8.1165836561520016E-2</v>
      </c>
      <c r="BW613" s="134">
        <f t="shared" ref="BW613" si="11445">O613/O622</f>
        <v>6.794734969761651E-2</v>
      </c>
      <c r="BX613" s="129">
        <f t="shared" ref="BX613" si="11446">P613/P622</f>
        <v>4.8346849656893322E-2</v>
      </c>
      <c r="BY613" s="130">
        <f t="shared" ref="BY613" si="11447">Q613/Q622</f>
        <v>0.10762766645119587</v>
      </c>
      <c r="BZ613" s="131">
        <f t="shared" ref="BZ613" si="11448">R613/R622</f>
        <v>5.6912616469403175E-2</v>
      </c>
      <c r="CA613" s="132">
        <f t="shared" ref="CA613" si="11449">S613/S622</f>
        <v>8.5647058823529409E-2</v>
      </c>
      <c r="CB613" s="129">
        <f t="shared" ref="CB613" si="11450">T613/T622</f>
        <v>6.3529411764705876E-2</v>
      </c>
      <c r="CC613" s="130">
        <f t="shared" ref="CC613" si="11451">U613/U622</f>
        <v>9.7156398104265407E-2</v>
      </c>
      <c r="CD613" s="131">
        <f t="shared" ref="CD613" si="11452">V613/V622</f>
        <v>0.11356382978723405</v>
      </c>
      <c r="CE613" s="132">
        <f t="shared" ref="CE613" si="11453">W613/W622</f>
        <v>5.8635394456289978E-2</v>
      </c>
      <c r="CF613" s="129">
        <f t="shared" ref="CF613" si="11454">X613/X622</f>
        <v>6.3858093126385809E-2</v>
      </c>
      <c r="CG613" s="130">
        <f t="shared" ref="CG613" si="11455">Y613/Y622</f>
        <v>8.4507042253521125E-2</v>
      </c>
      <c r="CH613" s="131">
        <f t="shared" ref="CH613" si="11456">Z613/Z622</f>
        <v>6.8170256062404608E-2</v>
      </c>
      <c r="CI613" s="129">
        <f t="shared" ref="CI613" si="11457">AA613/AA622</f>
        <v>6.5958327583827789E-2</v>
      </c>
      <c r="CJ613" s="135">
        <f t="shared" ref="CJ613" si="11458">AB613/AB622</f>
        <v>7.7961901161447508E-2</v>
      </c>
      <c r="CK613" s="136">
        <f t="shared" ref="CK613" si="11459">AC613/AC622</f>
        <v>7.5108968014992311E-2</v>
      </c>
    </row>
    <row r="614" spans="1:89" x14ac:dyDescent="0.15">
      <c r="A614" s="146" t="s">
        <v>32</v>
      </c>
      <c r="B614" s="203">
        <v>500</v>
      </c>
      <c r="C614" s="197">
        <v>389</v>
      </c>
      <c r="D614" s="198">
        <v>108</v>
      </c>
      <c r="E614" s="199">
        <v>218</v>
      </c>
      <c r="F614" s="196">
        <v>270</v>
      </c>
      <c r="G614" s="200">
        <v>452</v>
      </c>
      <c r="H614" s="198">
        <v>615</v>
      </c>
      <c r="I614" s="199">
        <v>693</v>
      </c>
      <c r="J614" s="196">
        <v>110</v>
      </c>
      <c r="K614" s="197">
        <v>49</v>
      </c>
      <c r="L614" s="198">
        <v>351</v>
      </c>
      <c r="M614" s="196">
        <v>90</v>
      </c>
      <c r="N614" s="201">
        <v>702</v>
      </c>
      <c r="O614" s="204">
        <v>452</v>
      </c>
      <c r="P614" s="196">
        <v>173</v>
      </c>
      <c r="Q614" s="197">
        <v>343</v>
      </c>
      <c r="R614" s="198">
        <v>179</v>
      </c>
      <c r="S614" s="199">
        <v>468</v>
      </c>
      <c r="T614" s="196">
        <v>22</v>
      </c>
      <c r="U614" s="200">
        <v>28</v>
      </c>
      <c r="V614" s="198">
        <v>490</v>
      </c>
      <c r="W614" s="205">
        <v>229</v>
      </c>
      <c r="X614" s="196">
        <v>128</v>
      </c>
      <c r="Y614" s="200">
        <v>167</v>
      </c>
      <c r="Z614" s="198">
        <v>364</v>
      </c>
      <c r="AA614" s="196">
        <v>594</v>
      </c>
      <c r="AB614" s="172">
        <f t="shared" si="11049"/>
        <v>4012</v>
      </c>
      <c r="AC614" s="173">
        <f t="shared" si="11050"/>
        <v>4172</v>
      </c>
      <c r="BI614" s="146" t="s">
        <v>32</v>
      </c>
      <c r="BJ614" s="129">
        <f>B614/B622</f>
        <v>0.10453690152623876</v>
      </c>
      <c r="BK614" s="130">
        <f t="shared" ref="BK614" si="11460">C614/C622</f>
        <v>8.1465968586387438E-2</v>
      </c>
      <c r="BL614" s="131">
        <f t="shared" ref="BL614" si="11461">D614/D622</f>
        <v>4.5840407470288627E-2</v>
      </c>
      <c r="BM614" s="132">
        <f t="shared" ref="BM614" si="11462">E614/E622</f>
        <v>7.317891910036925E-2</v>
      </c>
      <c r="BN614" s="129">
        <f t="shared" ref="BN614" si="11463">F614/F622</f>
        <v>5.5475652352578592E-2</v>
      </c>
      <c r="BO614" s="130">
        <f t="shared" ref="BO614" si="11464">G614/G622</f>
        <v>0.13212510961707102</v>
      </c>
      <c r="BP614" s="131">
        <f t="shared" ref="BP614" si="11465">H614/H622</f>
        <v>8.487441346950042E-2</v>
      </c>
      <c r="BQ614" s="132">
        <f t="shared" ref="BQ614" si="11466">I614/I622</f>
        <v>0.10133060388945753</v>
      </c>
      <c r="BR614" s="129">
        <f t="shared" ref="BR614" si="11467">J614/J622</f>
        <v>0.12746234067207415</v>
      </c>
      <c r="BS614" s="130">
        <f t="shared" ref="BS614" si="11468">K614/K622</f>
        <v>5.8333333333333334E-2</v>
      </c>
      <c r="BT614" s="131">
        <f t="shared" ref="BT614" si="11469">L614/L622</f>
        <v>0.1369488880218494</v>
      </c>
      <c r="BU614" s="129">
        <f t="shared" ref="BU614" si="11470">M614/M622</f>
        <v>3.5349567949725061E-2</v>
      </c>
      <c r="BV614" s="133">
        <f t="shared" ref="BV614" si="11471">N614/N622</f>
        <v>0.12949640287769784</v>
      </c>
      <c r="BW614" s="134">
        <f t="shared" ref="BW614" si="11472">O614/O622</f>
        <v>8.0398434720739945E-2</v>
      </c>
      <c r="BX614" s="129">
        <f t="shared" ref="BX614" si="11473">P614/P622</f>
        <v>5.3961322520274482E-2</v>
      </c>
      <c r="BY614" s="130">
        <f t="shared" ref="BY614" si="11474">Q614/Q622</f>
        <v>0.11085972850678733</v>
      </c>
      <c r="BZ614" s="131">
        <f t="shared" ref="BZ614" si="11475">R614/R622</f>
        <v>4.5076806849660034E-2</v>
      </c>
      <c r="CA614" s="132">
        <f t="shared" ref="CA614" si="11476">S614/S622</f>
        <v>0.11011764705882353</v>
      </c>
      <c r="CB614" s="129">
        <f t="shared" ref="CB614" si="11477">T614/T622</f>
        <v>5.1764705882352942E-2</v>
      </c>
      <c r="CC614" s="130">
        <f t="shared" ref="CC614" si="11478">U614/U622</f>
        <v>6.6350710900473939E-2</v>
      </c>
      <c r="CD614" s="131">
        <f t="shared" ref="CD614" si="11479">V614/V622</f>
        <v>0.13031914893617022</v>
      </c>
      <c r="CE614" s="132">
        <f t="shared" ref="CE614" si="11480">W614/W622</f>
        <v>6.1034115138592748E-2</v>
      </c>
      <c r="CF614" s="129">
        <f t="shared" ref="CF614" si="11481">X614/X622</f>
        <v>5.6762749445676275E-2</v>
      </c>
      <c r="CG614" s="130">
        <f t="shared" ref="CG614" si="11482">Y614/Y622</f>
        <v>9.800469483568075E-2</v>
      </c>
      <c r="CH614" s="131">
        <f t="shared" ref="CH614" si="11483">Z614/Z622</f>
        <v>6.1726301509241986E-2</v>
      </c>
      <c r="CI614" s="129">
        <f t="shared" ref="CI614" si="11484">AA614/AA622</f>
        <v>8.1964951014212778E-2</v>
      </c>
      <c r="CJ614" s="135">
        <f t="shared" ref="CJ614" si="11485">AB614/AB622</f>
        <v>8.4262701363073109E-2</v>
      </c>
      <c r="CK614" s="136">
        <f t="shared" ref="CK614" si="11486">AC614/AC622</f>
        <v>8.7848223873997183E-2</v>
      </c>
    </row>
    <row r="615" spans="1:89" x14ac:dyDescent="0.15">
      <c r="A615" s="137" t="s">
        <v>33</v>
      </c>
      <c r="B615" s="206">
        <v>195</v>
      </c>
      <c r="C615" s="190">
        <v>325</v>
      </c>
      <c r="D615" s="191">
        <v>55</v>
      </c>
      <c r="E615" s="192">
        <v>286</v>
      </c>
      <c r="F615" s="189">
        <v>133</v>
      </c>
      <c r="G615" s="193">
        <v>398</v>
      </c>
      <c r="H615" s="191">
        <v>394</v>
      </c>
      <c r="I615" s="192">
        <v>461</v>
      </c>
      <c r="J615" s="189">
        <v>64</v>
      </c>
      <c r="K615" s="190">
        <v>42</v>
      </c>
      <c r="L615" s="191">
        <v>211</v>
      </c>
      <c r="M615" s="189">
        <v>57</v>
      </c>
      <c r="N615" s="194">
        <v>326</v>
      </c>
      <c r="O615" s="207">
        <v>327</v>
      </c>
      <c r="P615" s="189">
        <v>113</v>
      </c>
      <c r="Q615" s="190">
        <v>250</v>
      </c>
      <c r="R615" s="191">
        <v>179</v>
      </c>
      <c r="S615" s="192">
        <v>349</v>
      </c>
      <c r="T615" s="189">
        <v>19</v>
      </c>
      <c r="U615" s="193">
        <v>22</v>
      </c>
      <c r="V615" s="191">
        <v>401</v>
      </c>
      <c r="W615" s="208">
        <v>155</v>
      </c>
      <c r="X615" s="189">
        <v>85</v>
      </c>
      <c r="Y615" s="193">
        <v>108</v>
      </c>
      <c r="Z615" s="191">
        <v>190</v>
      </c>
      <c r="AA615" s="189">
        <v>502</v>
      </c>
      <c r="AB615" s="172">
        <f t="shared" si="11049"/>
        <v>2365</v>
      </c>
      <c r="AC615" s="173">
        <f t="shared" si="11050"/>
        <v>3282</v>
      </c>
      <c r="BI615" s="137" t="s">
        <v>33</v>
      </c>
      <c r="BJ615" s="129">
        <f>B615/B622</f>
        <v>4.0769391595233115E-2</v>
      </c>
      <c r="BK615" s="130">
        <f t="shared" ref="BK615" si="11487">C615/C622</f>
        <v>6.8062827225130892E-2</v>
      </c>
      <c r="BL615" s="131">
        <f t="shared" ref="BL615" si="11488">D615/D622</f>
        <v>2.3344651952461801E-2</v>
      </c>
      <c r="BM615" s="132">
        <f t="shared" ref="BM615" si="11489">E615/E622</f>
        <v>9.6005370929842224E-2</v>
      </c>
      <c r="BN615" s="129">
        <f t="shared" ref="BN615" si="11490">F615/F622</f>
        <v>2.7326895418122048E-2</v>
      </c>
      <c r="BO615" s="130">
        <f t="shared" ref="BO615" si="11491">G615/G622</f>
        <v>0.1163402513884829</v>
      </c>
      <c r="BP615" s="131">
        <f t="shared" ref="BP615" si="11492">H615/H622</f>
        <v>5.437482749102953E-2</v>
      </c>
      <c r="BQ615" s="132">
        <f t="shared" ref="BQ615" si="11493">I615/I622</f>
        <v>6.7407515718672317E-2</v>
      </c>
      <c r="BR615" s="129">
        <f t="shared" ref="BR615" si="11494">J615/J622</f>
        <v>7.4159907300115874E-2</v>
      </c>
      <c r="BS615" s="130">
        <f t="shared" ref="BS615" si="11495">K615/K622</f>
        <v>0.05</v>
      </c>
      <c r="BT615" s="131">
        <f t="shared" ref="BT615" si="11496">L615/L622</f>
        <v>8.2325399921966441E-2</v>
      </c>
      <c r="BU615" s="129">
        <f t="shared" ref="BU615" si="11497">M615/M622</f>
        <v>2.2388059701492536E-2</v>
      </c>
      <c r="BV615" s="133">
        <f t="shared" ref="BV615" si="11498">N615/N622</f>
        <v>6.0136506179671645E-2</v>
      </c>
      <c r="BW615" s="134">
        <f t="shared" ref="BW615" si="11499">O615/O622</f>
        <v>5.8164354322305233E-2</v>
      </c>
      <c r="BX615" s="129">
        <f t="shared" ref="BX615" si="11500">P615/P622</f>
        <v>3.5246412975670618E-2</v>
      </c>
      <c r="BY615" s="130">
        <f t="shared" ref="BY615" si="11501">Q615/Q622</f>
        <v>8.0801551389786688E-2</v>
      </c>
      <c r="BZ615" s="131">
        <f t="shared" ref="BZ615" si="11502">R615/R622</f>
        <v>4.5076806849660034E-2</v>
      </c>
      <c r="CA615" s="132">
        <f t="shared" ref="CA615" si="11503">S615/S622</f>
        <v>8.2117647058823531E-2</v>
      </c>
      <c r="CB615" s="129">
        <f t="shared" ref="CB615" si="11504">T615/T622</f>
        <v>4.4705882352941179E-2</v>
      </c>
      <c r="CC615" s="130">
        <f t="shared" ref="CC615" si="11505">U615/U622</f>
        <v>5.2132701421800945E-2</v>
      </c>
      <c r="CD615" s="131">
        <f t="shared" ref="CD615" si="11506">V615/V622</f>
        <v>0.10664893617021276</v>
      </c>
      <c r="CE615" s="132">
        <f t="shared" ref="CE615" si="11507">W615/W622</f>
        <v>4.1311300639658849E-2</v>
      </c>
      <c r="CF615" s="129">
        <f t="shared" ref="CF615" si="11508">X615/X622</f>
        <v>3.7694013303769404E-2</v>
      </c>
      <c r="CG615" s="130">
        <f t="shared" ref="CG615" si="11509">Y615/Y622</f>
        <v>6.3380281690140844E-2</v>
      </c>
      <c r="CH615" s="131">
        <f t="shared" ref="CH615" si="11510">Z615/Z622</f>
        <v>3.2219772765813122E-2</v>
      </c>
      <c r="CI615" s="129">
        <f t="shared" ref="CI615" si="11511">AA615/AA622</f>
        <v>6.9270042776321233E-2</v>
      </c>
      <c r="CJ615" s="135">
        <f t="shared" ref="CJ615" si="11512">AB615/AB622</f>
        <v>4.967130825614853E-2</v>
      </c>
      <c r="CK615" s="136">
        <f t="shared" ref="CK615" si="11513">AC615/AC622</f>
        <v>6.9107830957444563E-2</v>
      </c>
    </row>
    <row r="616" spans="1:89" x14ac:dyDescent="0.15">
      <c r="A616" s="146" t="s">
        <v>34</v>
      </c>
      <c r="B616" s="203">
        <v>3</v>
      </c>
      <c r="C616" s="197">
        <v>153</v>
      </c>
      <c r="D616" s="198">
        <v>8</v>
      </c>
      <c r="E616" s="199">
        <v>125</v>
      </c>
      <c r="F616" s="196">
        <v>17</v>
      </c>
      <c r="G616" s="200">
        <v>188</v>
      </c>
      <c r="H616" s="198">
        <v>68</v>
      </c>
      <c r="I616" s="199">
        <v>148</v>
      </c>
      <c r="J616" s="196">
        <v>19</v>
      </c>
      <c r="K616" s="197">
        <v>22</v>
      </c>
      <c r="L616" s="198">
        <v>234</v>
      </c>
      <c r="M616" s="196">
        <v>21</v>
      </c>
      <c r="N616" s="201">
        <v>120</v>
      </c>
      <c r="O616" s="204">
        <v>101</v>
      </c>
      <c r="P616" s="196">
        <v>52</v>
      </c>
      <c r="Q616" s="197">
        <v>80</v>
      </c>
      <c r="R616" s="198">
        <v>47</v>
      </c>
      <c r="S616" s="199">
        <v>121</v>
      </c>
      <c r="T616" s="196">
        <v>14</v>
      </c>
      <c r="U616" s="200">
        <v>30</v>
      </c>
      <c r="V616" s="198">
        <v>78</v>
      </c>
      <c r="W616" s="205">
        <v>58</v>
      </c>
      <c r="X616" s="196">
        <v>29</v>
      </c>
      <c r="Y616" s="200">
        <v>54</v>
      </c>
      <c r="Z616" s="198">
        <v>141</v>
      </c>
      <c r="AA616" s="196">
        <v>223</v>
      </c>
      <c r="AB616" s="172">
        <f t="shared" si="11049"/>
        <v>830</v>
      </c>
      <c r="AC616" s="173">
        <f t="shared" si="11050"/>
        <v>1324</v>
      </c>
      <c r="BI616" s="146" t="s">
        <v>34</v>
      </c>
      <c r="BJ616" s="129">
        <f>B616/B622</f>
        <v>6.2722140915743262E-4</v>
      </c>
      <c r="BK616" s="130">
        <f t="shared" ref="BK616" si="11514">C616/C622</f>
        <v>3.2041884816753928E-2</v>
      </c>
      <c r="BL616" s="131">
        <f t="shared" ref="BL616" si="11515">D616/D622</f>
        <v>3.3955857385398981E-3</v>
      </c>
      <c r="BM616" s="132">
        <f t="shared" ref="BM616" si="11516">E616/E622</f>
        <v>4.1960389392413561E-2</v>
      </c>
      <c r="BN616" s="129">
        <f t="shared" ref="BN616" si="11517">F616/F622</f>
        <v>3.492911444421615E-3</v>
      </c>
      <c r="BO616" s="130">
        <f t="shared" ref="BO616" si="11518">G616/G622</f>
        <v>5.4954691610640163E-2</v>
      </c>
      <c r="BP616" s="131">
        <f t="shared" ref="BP616" si="11519">H616/H622</f>
        <v>9.3844879933756547E-3</v>
      </c>
      <c r="BQ616" s="132">
        <f t="shared" ref="BQ616" si="11520">I616/I622</f>
        <v>2.1640590729638837E-2</v>
      </c>
      <c r="BR616" s="129">
        <f t="shared" ref="BR616" si="11521">J616/J622</f>
        <v>2.20162224797219E-2</v>
      </c>
      <c r="BS616" s="130">
        <f t="shared" ref="BS616" si="11522">K616/K622</f>
        <v>2.6190476190476191E-2</v>
      </c>
      <c r="BT616" s="131">
        <f t="shared" ref="BT616" si="11523">L616/L622</f>
        <v>9.1299258681232925E-2</v>
      </c>
      <c r="BU616" s="129">
        <f t="shared" ref="BU616" si="11524">M616/M622</f>
        <v>8.2482325216025141E-3</v>
      </c>
      <c r="BV616" s="133">
        <f t="shared" ref="BV616" si="11525">N616/N622</f>
        <v>2.2136137244050912E-2</v>
      </c>
      <c r="BW616" s="134">
        <f t="shared" ref="BW616" si="11526">O616/O622</f>
        <v>1.7965136961935253E-2</v>
      </c>
      <c r="BX616" s="129">
        <f t="shared" ref="BX616" si="11527">P616/P622</f>
        <v>1.6219588271990017E-2</v>
      </c>
      <c r="BY616" s="130">
        <f t="shared" ref="BY616" si="11528">Q616/Q622</f>
        <v>2.5856496444731737E-2</v>
      </c>
      <c r="BZ616" s="131">
        <f t="shared" ref="BZ616" si="11529">R616/R622</f>
        <v>1.1835809619743138E-2</v>
      </c>
      <c r="CA616" s="132">
        <f t="shared" ref="CA616" si="11530">S616/S622</f>
        <v>2.8470588235294119E-2</v>
      </c>
      <c r="CB616" s="129">
        <f t="shared" ref="CB616" si="11531">T616/T622</f>
        <v>3.2941176470588238E-2</v>
      </c>
      <c r="CC616" s="130">
        <f t="shared" ref="CC616" si="11532">U616/U622</f>
        <v>7.1090047393364927E-2</v>
      </c>
      <c r="CD616" s="131">
        <f t="shared" ref="CD616" si="11533">V616/V622</f>
        <v>2.0744680851063829E-2</v>
      </c>
      <c r="CE616" s="132">
        <f t="shared" ref="CE616" si="11534">W616/W622</f>
        <v>1.5458422174840085E-2</v>
      </c>
      <c r="CF616" s="129">
        <f t="shared" ref="CF616" si="11535">X616/X622</f>
        <v>1.2860310421286032E-2</v>
      </c>
      <c r="CG616" s="130">
        <f t="shared" ref="CG616" si="11536">Y616/Y622</f>
        <v>3.1690140845070422E-2</v>
      </c>
      <c r="CH616" s="131">
        <f t="shared" ref="CH616" si="11537">Z616/Z622</f>
        <v>2.3910462947261318E-2</v>
      </c>
      <c r="CI616" s="129">
        <f t="shared" ref="CI616" si="11538">AA616/AA622</f>
        <v>3.0771353663584931E-2</v>
      </c>
      <c r="CJ616" s="135">
        <f t="shared" ref="CJ616" si="11539">AB616/AB622</f>
        <v>1.7432213891164179E-2</v>
      </c>
      <c r="CK616" s="136">
        <f t="shared" ref="CK616" si="11540">AC616/AC622</f>
        <v>2.7878966541028827E-2</v>
      </c>
    </row>
    <row r="617" spans="1:89" x14ac:dyDescent="0.15">
      <c r="A617" s="137" t="s">
        <v>35</v>
      </c>
      <c r="B617" s="206">
        <v>0</v>
      </c>
      <c r="C617" s="190">
        <v>65</v>
      </c>
      <c r="D617" s="191">
        <v>0</v>
      </c>
      <c r="E617" s="192">
        <v>37</v>
      </c>
      <c r="F617" s="189">
        <v>3</v>
      </c>
      <c r="G617" s="193">
        <v>31</v>
      </c>
      <c r="H617" s="191">
        <v>5</v>
      </c>
      <c r="I617" s="192">
        <v>51</v>
      </c>
      <c r="J617" s="189">
        <v>4</v>
      </c>
      <c r="K617" s="190">
        <v>6</v>
      </c>
      <c r="L617" s="191">
        <v>26</v>
      </c>
      <c r="M617" s="189">
        <v>1</v>
      </c>
      <c r="N617" s="194">
        <v>6</v>
      </c>
      <c r="O617" s="207">
        <v>12</v>
      </c>
      <c r="P617" s="189">
        <v>10</v>
      </c>
      <c r="Q617" s="190">
        <v>4</v>
      </c>
      <c r="R617" s="191">
        <v>5</v>
      </c>
      <c r="S617" s="192">
        <v>21</v>
      </c>
      <c r="T617" s="189">
        <v>0</v>
      </c>
      <c r="U617" s="193">
        <v>4</v>
      </c>
      <c r="V617" s="191">
        <v>4</v>
      </c>
      <c r="W617" s="208">
        <v>7</v>
      </c>
      <c r="X617" s="189">
        <v>5</v>
      </c>
      <c r="Y617" s="193">
        <v>10</v>
      </c>
      <c r="Z617" s="191">
        <v>5</v>
      </c>
      <c r="AA617" s="189">
        <v>74</v>
      </c>
      <c r="AB617" s="172">
        <f t="shared" si="11049"/>
        <v>73</v>
      </c>
      <c r="AC617" s="173">
        <f t="shared" si="11050"/>
        <v>323</v>
      </c>
      <c r="BI617" s="137" t="s">
        <v>35</v>
      </c>
      <c r="BJ617" s="129">
        <f>B617/B622</f>
        <v>0</v>
      </c>
      <c r="BK617" s="130">
        <f t="shared" ref="BK617" si="11541">C617/C622</f>
        <v>1.3612565445026177E-2</v>
      </c>
      <c r="BL617" s="131">
        <f t="shared" ref="BL617" si="11542">D617/D622</f>
        <v>0</v>
      </c>
      <c r="BM617" s="132">
        <f t="shared" ref="BM617" si="11543">E617/E622</f>
        <v>1.2420275260154415E-2</v>
      </c>
      <c r="BN617" s="129">
        <f t="shared" ref="BN617" si="11544">F617/F622</f>
        <v>6.1639613725087328E-4</v>
      </c>
      <c r="BO617" s="130">
        <f t="shared" ref="BO617" si="11545">G617/G622</f>
        <v>9.0616778719672612E-3</v>
      </c>
      <c r="BP617" s="131">
        <f t="shared" ref="BP617" si="11546">H617/H622</f>
        <v>6.9003588186585701E-4</v>
      </c>
      <c r="BQ617" s="132">
        <f t="shared" ref="BQ617" si="11547">I617/I622</f>
        <v>7.4572305892674365E-3</v>
      </c>
      <c r="BR617" s="129">
        <f t="shared" ref="BR617" si="11548">J617/J622</f>
        <v>4.6349942062572421E-3</v>
      </c>
      <c r="BS617" s="130">
        <f t="shared" ref="BS617" si="11549">K617/K622</f>
        <v>7.1428571428571426E-3</v>
      </c>
      <c r="BT617" s="131">
        <f t="shared" ref="BT617" si="11550">L617/L622</f>
        <v>1.0144362075692548E-2</v>
      </c>
      <c r="BU617" s="129">
        <f t="shared" ref="BU617" si="11551">M617/M622</f>
        <v>3.9277297721916735E-4</v>
      </c>
      <c r="BV617" s="133">
        <f t="shared" ref="BV617" si="11552">N617/N622</f>
        <v>1.1068068622025456E-3</v>
      </c>
      <c r="BW617" s="134">
        <f t="shared" ref="BW617" si="11553">O617/O622</f>
        <v>2.1344717182497333E-3</v>
      </c>
      <c r="BX617" s="129">
        <f t="shared" ref="BX617" si="11554">P617/P622</f>
        <v>3.1191515907673115E-3</v>
      </c>
      <c r="BY617" s="130">
        <f t="shared" ref="BY617" si="11555">Q617/Q622</f>
        <v>1.2928248222365869E-3</v>
      </c>
      <c r="BZ617" s="131">
        <f t="shared" ref="BZ617" si="11556">R617/R622</f>
        <v>1.2591286829513977E-3</v>
      </c>
      <c r="CA617" s="132">
        <f t="shared" ref="CA617" si="11557">S617/S622</f>
        <v>4.9411764705882353E-3</v>
      </c>
      <c r="CB617" s="129">
        <f t="shared" ref="CB617" si="11558">T617/T622</f>
        <v>0</v>
      </c>
      <c r="CC617" s="130">
        <f t="shared" ref="CC617" si="11559">U617/U622</f>
        <v>9.4786729857819912E-3</v>
      </c>
      <c r="CD617" s="131">
        <f t="shared" ref="CD617" si="11560">V617/V622</f>
        <v>1.0638297872340426E-3</v>
      </c>
      <c r="CE617" s="132">
        <f t="shared" ref="CE617" si="11561">W617/W622</f>
        <v>1.8656716417910447E-3</v>
      </c>
      <c r="CF617" s="129">
        <f t="shared" ref="CF617" si="11562">X617/X622</f>
        <v>2.2172949002217295E-3</v>
      </c>
      <c r="CG617" s="130">
        <f t="shared" ref="CG617" si="11563">Y617/Y622</f>
        <v>5.8685446009389668E-3</v>
      </c>
      <c r="CH617" s="131">
        <f t="shared" ref="CH617" si="11564">Z617/Z622</f>
        <v>8.4788875699508227E-4</v>
      </c>
      <c r="CI617" s="129">
        <f t="shared" ref="CI617" si="11565">AA617/AA622</f>
        <v>1.0211121843521458E-2</v>
      </c>
      <c r="CJ617" s="135">
        <f t="shared" ref="CJ617" si="11566">AB617/AB622</f>
        <v>1.5331947157288975E-3</v>
      </c>
      <c r="CK617" s="136">
        <f t="shared" ref="CK617" si="11567">AC617/AC622</f>
        <v>6.8012886652207786E-3</v>
      </c>
    </row>
    <row r="618" spans="1:89" x14ac:dyDescent="0.15">
      <c r="A618" s="146" t="s">
        <v>36</v>
      </c>
      <c r="B618" s="203">
        <v>0</v>
      </c>
      <c r="C618" s="197">
        <v>2</v>
      </c>
      <c r="D618" s="198">
        <v>0</v>
      </c>
      <c r="E618" s="199">
        <v>2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4</v>
      </c>
      <c r="BI618" s="146" t="s">
        <v>36</v>
      </c>
      <c r="BJ618" s="129">
        <f>B618/B622</f>
        <v>0</v>
      </c>
      <c r="BK618" s="130">
        <f t="shared" ref="BK618" si="11568">C618/C622</f>
        <v>4.18848167539267E-4</v>
      </c>
      <c r="BL618" s="131">
        <f t="shared" ref="BL618" si="11569">D618/D622</f>
        <v>0</v>
      </c>
      <c r="BM618" s="132">
        <f t="shared" ref="BM618" si="11570">E618/E622</f>
        <v>6.7136623027861698E-4</v>
      </c>
      <c r="BN618" s="129">
        <f t="shared" ref="BN618" si="11571">F618/F622</f>
        <v>0</v>
      </c>
      <c r="BO618" s="130">
        <f t="shared" ref="BO618" si="11572">G618/G622</f>
        <v>0</v>
      </c>
      <c r="BP618" s="131">
        <f t="shared" ref="BP618" si="11573">H618/H622</f>
        <v>0</v>
      </c>
      <c r="BQ618" s="132">
        <f t="shared" ref="BQ618" si="11574">I618/I622</f>
        <v>0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8.4226485018213976E-5</v>
      </c>
    </row>
    <row r="619" spans="1:89" x14ac:dyDescent="0.15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15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4" thickBot="1" x14ac:dyDescent="0.2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5" thickTop="1" thickBot="1" x14ac:dyDescent="0.2">
      <c r="A622" s="269" t="s">
        <v>13</v>
      </c>
      <c r="B622" s="20">
        <f t="shared" ref="B622:AA622" si="11676">SUM(B599:B621)</f>
        <v>4783</v>
      </c>
      <c r="C622" s="21">
        <f t="shared" si="11676"/>
        <v>4775</v>
      </c>
      <c r="D622" s="20">
        <f t="shared" si="11676"/>
        <v>2356</v>
      </c>
      <c r="E622" s="21">
        <f t="shared" si="11676"/>
        <v>2979</v>
      </c>
      <c r="F622" s="20">
        <f t="shared" si="11676"/>
        <v>4867</v>
      </c>
      <c r="G622" s="21">
        <f t="shared" si="11676"/>
        <v>3421</v>
      </c>
      <c r="H622" s="20">
        <f t="shared" si="11676"/>
        <v>7246</v>
      </c>
      <c r="I622" s="21">
        <f t="shared" si="11676"/>
        <v>6839</v>
      </c>
      <c r="J622" s="20">
        <f t="shared" si="11676"/>
        <v>863</v>
      </c>
      <c r="K622" s="21">
        <f t="shared" si="11676"/>
        <v>840</v>
      </c>
      <c r="L622" s="20">
        <f t="shared" si="11676"/>
        <v>2563</v>
      </c>
      <c r="M622" s="21">
        <f t="shared" si="11676"/>
        <v>2546</v>
      </c>
      <c r="N622" s="20">
        <f t="shared" si="11676"/>
        <v>5421</v>
      </c>
      <c r="O622" s="21">
        <f t="shared" si="11676"/>
        <v>5622</v>
      </c>
      <c r="P622" s="20">
        <f t="shared" si="11676"/>
        <v>3206</v>
      </c>
      <c r="Q622" s="21">
        <f t="shared" si="11676"/>
        <v>3094</v>
      </c>
      <c r="R622" s="20">
        <f t="shared" si="11676"/>
        <v>3971</v>
      </c>
      <c r="S622" s="21">
        <f t="shared" si="11676"/>
        <v>4250</v>
      </c>
      <c r="T622" s="20">
        <f t="shared" si="11676"/>
        <v>425</v>
      </c>
      <c r="U622" s="21">
        <f t="shared" si="11676"/>
        <v>422</v>
      </c>
      <c r="V622" s="20">
        <f t="shared" si="11676"/>
        <v>3760</v>
      </c>
      <c r="W622" s="21">
        <f t="shared" si="11676"/>
        <v>3752</v>
      </c>
      <c r="X622" s="20">
        <f t="shared" si="11676"/>
        <v>2255</v>
      </c>
      <c r="Y622" s="21">
        <f t="shared" si="11676"/>
        <v>1704</v>
      </c>
      <c r="Z622" s="20">
        <f t="shared" si="11676"/>
        <v>5897</v>
      </c>
      <c r="AA622" s="21">
        <f t="shared" si="11676"/>
        <v>7247</v>
      </c>
      <c r="AB622" s="174">
        <f t="shared" ref="AB622:AC622" si="11677">SUM(AB598:AB621)</f>
        <v>47613</v>
      </c>
      <c r="AC622" s="175">
        <f t="shared" si="11677"/>
        <v>47491</v>
      </c>
      <c r="BI622" s="269" t="s">
        <v>13</v>
      </c>
      <c r="BJ622" s="155">
        <f>SUM(BJ598:BJ621)</f>
        <v>0.99999999999999989</v>
      </c>
      <c r="BK622" s="156">
        <f t="shared" ref="BK622:CK622" si="11678">SUM(BK598:BK621)</f>
        <v>1.0000000000000002</v>
      </c>
      <c r="BL622" s="155">
        <f t="shared" si="11678"/>
        <v>1</v>
      </c>
      <c r="BM622" s="156">
        <f t="shared" si="11678"/>
        <v>0.99999999999999989</v>
      </c>
      <c r="BN622" s="155">
        <f t="shared" si="11678"/>
        <v>1</v>
      </c>
      <c r="BO622" s="156">
        <f t="shared" si="11678"/>
        <v>0.99999999999999989</v>
      </c>
      <c r="BP622" s="155">
        <f t="shared" si="11678"/>
        <v>1</v>
      </c>
      <c r="BQ622" s="156">
        <f t="shared" si="11678"/>
        <v>1</v>
      </c>
      <c r="BR622" s="155">
        <f t="shared" si="11678"/>
        <v>1</v>
      </c>
      <c r="BS622" s="156">
        <f t="shared" si="11678"/>
        <v>1.0000000000000002</v>
      </c>
      <c r="BT622" s="155">
        <f t="shared" si="11678"/>
        <v>0.99999999999999989</v>
      </c>
      <c r="BU622" s="156">
        <f t="shared" si="11678"/>
        <v>1</v>
      </c>
      <c r="BV622" s="155">
        <f t="shared" si="11678"/>
        <v>1</v>
      </c>
      <c r="BW622" s="156">
        <f t="shared" si="11678"/>
        <v>1</v>
      </c>
      <c r="BX622" s="155">
        <f t="shared" si="11678"/>
        <v>0.99999999999999989</v>
      </c>
      <c r="BY622" s="156">
        <f t="shared" si="11678"/>
        <v>1.0000000000000002</v>
      </c>
      <c r="BZ622" s="155">
        <f t="shared" si="11678"/>
        <v>1</v>
      </c>
      <c r="CA622" s="156">
        <f t="shared" si="11678"/>
        <v>0.99999999999999989</v>
      </c>
      <c r="CB622" s="155">
        <f t="shared" si="11678"/>
        <v>0.99999999999999989</v>
      </c>
      <c r="CC622" s="156">
        <f t="shared" si="11678"/>
        <v>1.0000000000000002</v>
      </c>
      <c r="CD622" s="155">
        <f t="shared" si="11678"/>
        <v>1</v>
      </c>
      <c r="CE622" s="156">
        <f t="shared" si="11678"/>
        <v>0.99999999999999989</v>
      </c>
      <c r="CF622" s="155">
        <f t="shared" si="11678"/>
        <v>0.99999999999999989</v>
      </c>
      <c r="CG622" s="156">
        <f t="shared" si="11678"/>
        <v>1</v>
      </c>
      <c r="CH622" s="155">
        <f t="shared" si="11678"/>
        <v>1</v>
      </c>
      <c r="CI622" s="156">
        <f t="shared" si="11678"/>
        <v>1</v>
      </c>
      <c r="CJ622" s="155">
        <f t="shared" si="11678"/>
        <v>0.99999999999999989</v>
      </c>
      <c r="CK622" s="156">
        <f t="shared" si="11678"/>
        <v>1</v>
      </c>
    </row>
    <row r="623" spans="1:89" ht="14" thickTop="1" x14ac:dyDescent="0.15">
      <c r="A623" s="187"/>
    </row>
    <row r="625" spans="1:89" x14ac:dyDescent="0.15">
      <c r="A625" s="296">
        <f>+A594+1</f>
        <v>44095</v>
      </c>
      <c r="B625" s="296"/>
      <c r="C625" s="296"/>
      <c r="D625" s="296"/>
      <c r="BI625" s="301">
        <f>+BI563+2</f>
        <v>44095</v>
      </c>
      <c r="BJ625" s="301"/>
      <c r="BK625" s="301"/>
      <c r="BL625" s="301"/>
    </row>
    <row r="626" spans="1:89" ht="14" thickBot="1" x14ac:dyDescent="0.2">
      <c r="AE626" s="272" t="s">
        <v>84</v>
      </c>
    </row>
    <row r="627" spans="1:89" ht="15" thickTop="1" thickBot="1" x14ac:dyDescent="0.2">
      <c r="A627" s="292" t="s">
        <v>0</v>
      </c>
      <c r="B627" s="294" t="s">
        <v>1</v>
      </c>
      <c r="C627" s="295"/>
      <c r="D627" s="294" t="s">
        <v>2</v>
      </c>
      <c r="E627" s="295"/>
      <c r="F627" s="294" t="s">
        <v>3</v>
      </c>
      <c r="G627" s="295"/>
      <c r="H627" s="294" t="s">
        <v>4</v>
      </c>
      <c r="I627" s="295"/>
      <c r="J627" s="294" t="s">
        <v>5</v>
      </c>
      <c r="K627" s="295"/>
      <c r="L627" s="294" t="s">
        <v>6</v>
      </c>
      <c r="M627" s="295"/>
      <c r="N627" s="294" t="s">
        <v>7</v>
      </c>
      <c r="O627" s="295"/>
      <c r="P627" s="294" t="s">
        <v>8</v>
      </c>
      <c r="Q627" s="295"/>
      <c r="R627" s="294" t="s">
        <v>9</v>
      </c>
      <c r="S627" s="295"/>
      <c r="T627" s="294" t="s">
        <v>10</v>
      </c>
      <c r="U627" s="295"/>
      <c r="V627" s="294" t="s">
        <v>11</v>
      </c>
      <c r="W627" s="295"/>
      <c r="X627" s="294" t="s">
        <v>12</v>
      </c>
      <c r="Y627" s="295"/>
      <c r="Z627" s="297" t="s">
        <v>40</v>
      </c>
      <c r="AA627" s="298"/>
      <c r="AB627" s="299" t="s">
        <v>41</v>
      </c>
      <c r="AC627" s="300"/>
      <c r="AE627" s="292" t="s">
        <v>0</v>
      </c>
      <c r="AF627" s="294" t="s">
        <v>1</v>
      </c>
      <c r="AG627" s="295"/>
      <c r="AH627" s="294" t="s">
        <v>2</v>
      </c>
      <c r="AI627" s="295"/>
      <c r="AJ627" s="294" t="s">
        <v>3</v>
      </c>
      <c r="AK627" s="295"/>
      <c r="AL627" s="294" t="s">
        <v>4</v>
      </c>
      <c r="AM627" s="295"/>
      <c r="AN627" s="294" t="s">
        <v>5</v>
      </c>
      <c r="AO627" s="295"/>
      <c r="AP627" s="294" t="s">
        <v>6</v>
      </c>
      <c r="AQ627" s="295"/>
      <c r="AR627" s="294" t="s">
        <v>7</v>
      </c>
      <c r="AS627" s="295"/>
      <c r="AT627" s="294" t="s">
        <v>8</v>
      </c>
      <c r="AU627" s="295"/>
      <c r="AV627" s="294" t="s">
        <v>9</v>
      </c>
      <c r="AW627" s="295"/>
      <c r="AX627" s="294" t="s">
        <v>10</v>
      </c>
      <c r="AY627" s="295"/>
      <c r="AZ627" s="294" t="s">
        <v>11</v>
      </c>
      <c r="BA627" s="295"/>
      <c r="BB627" s="294" t="s">
        <v>12</v>
      </c>
      <c r="BC627" s="295"/>
      <c r="BD627" s="297" t="s">
        <v>40</v>
      </c>
      <c r="BE627" s="298"/>
      <c r="BF627" s="299" t="s">
        <v>41</v>
      </c>
      <c r="BG627" s="300"/>
      <c r="BI627" s="292" t="s">
        <v>0</v>
      </c>
      <c r="BJ627" s="294" t="s">
        <v>1</v>
      </c>
      <c r="BK627" s="295"/>
      <c r="BL627" s="294" t="s">
        <v>2</v>
      </c>
      <c r="BM627" s="295"/>
      <c r="BN627" s="294" t="s">
        <v>3</v>
      </c>
      <c r="BO627" s="295"/>
      <c r="BP627" s="294" t="s">
        <v>4</v>
      </c>
      <c r="BQ627" s="295"/>
      <c r="BR627" s="294" t="s">
        <v>5</v>
      </c>
      <c r="BS627" s="295"/>
      <c r="BT627" s="294" t="s">
        <v>6</v>
      </c>
      <c r="BU627" s="295"/>
      <c r="BV627" s="294" t="s">
        <v>7</v>
      </c>
      <c r="BW627" s="295"/>
      <c r="BX627" s="294" t="s">
        <v>8</v>
      </c>
      <c r="BY627" s="295"/>
      <c r="BZ627" s="294" t="s">
        <v>9</v>
      </c>
      <c r="CA627" s="295"/>
      <c r="CB627" s="294" t="s">
        <v>10</v>
      </c>
      <c r="CC627" s="295"/>
      <c r="CD627" s="294" t="s">
        <v>11</v>
      </c>
      <c r="CE627" s="295"/>
      <c r="CF627" s="294" t="s">
        <v>12</v>
      </c>
      <c r="CG627" s="295"/>
      <c r="CH627" s="297" t="s">
        <v>40</v>
      </c>
      <c r="CI627" s="298"/>
      <c r="CJ627" s="294" t="s">
        <v>41</v>
      </c>
      <c r="CK627" s="295"/>
    </row>
    <row r="628" spans="1:89" ht="15" thickTop="1" thickBot="1" x14ac:dyDescent="0.2">
      <c r="A628" s="293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3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3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4" thickTop="1" x14ac:dyDescent="0.15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585</v>
      </c>
      <c r="AG629" s="186">
        <f t="shared" ref="AG629:AV631" si="11679">SUMIF($A$9:$A$32,$AE629,C$629:C$652)</f>
        <v>349</v>
      </c>
      <c r="AH629" s="127">
        <f t="shared" si="11679"/>
        <v>266</v>
      </c>
      <c r="AI629" s="180">
        <f t="shared" si="11679"/>
        <v>287</v>
      </c>
      <c r="AJ629" s="126">
        <f t="shared" si="11679"/>
        <v>391</v>
      </c>
      <c r="AK629" s="128">
        <f t="shared" si="11679"/>
        <v>284</v>
      </c>
      <c r="AL629" s="127">
        <f t="shared" si="11679"/>
        <v>561</v>
      </c>
      <c r="AM629" s="180">
        <f t="shared" si="11679"/>
        <v>499</v>
      </c>
      <c r="AN629" s="126">
        <f t="shared" si="11679"/>
        <v>138</v>
      </c>
      <c r="AO629" s="128">
        <f t="shared" si="11679"/>
        <v>200</v>
      </c>
      <c r="AP629" s="127">
        <f t="shared" si="11679"/>
        <v>206</v>
      </c>
      <c r="AQ629" s="126">
        <f t="shared" si="11679"/>
        <v>386</v>
      </c>
      <c r="AR629" s="179">
        <f t="shared" si="11679"/>
        <v>620</v>
      </c>
      <c r="AS629" s="181">
        <f t="shared" si="11679"/>
        <v>631</v>
      </c>
      <c r="AT629" s="126">
        <f t="shared" si="11679"/>
        <v>424</v>
      </c>
      <c r="AU629" s="128">
        <f t="shared" si="11679"/>
        <v>332</v>
      </c>
      <c r="AV629" s="127">
        <f t="shared" si="11679"/>
        <v>491</v>
      </c>
      <c r="AW629" s="180">
        <f t="shared" ref="AW629:BE631" si="11680">SUMIF($A$9:$A$32,$AE629,S$629:S$652)</f>
        <v>307</v>
      </c>
      <c r="AX629" s="126">
        <f t="shared" si="11680"/>
        <v>59</v>
      </c>
      <c r="AY629" s="128">
        <f t="shared" si="11680"/>
        <v>191</v>
      </c>
      <c r="AZ629" s="127">
        <f t="shared" si="11680"/>
        <v>270</v>
      </c>
      <c r="BA629" s="180">
        <f t="shared" si="11680"/>
        <v>417</v>
      </c>
      <c r="BB629" s="126">
        <f t="shared" si="11680"/>
        <v>275</v>
      </c>
      <c r="BC629" s="128">
        <f t="shared" si="11680"/>
        <v>332</v>
      </c>
      <c r="BD629" s="184">
        <f t="shared" si="11680"/>
        <v>521</v>
      </c>
      <c r="BE629" s="185">
        <f t="shared" si="11680"/>
        <v>472</v>
      </c>
      <c r="BF629" s="170">
        <f>AF629+AH629+AJ629+AL629+AN629+AP629+AR629+AT629+AV629+AX629+AZ629+BB629+BD629</f>
        <v>4807</v>
      </c>
      <c r="BG629" s="171">
        <f>AG629+AI629+AK629+AM629+AO629+AQ629+AS629+AU629+AW629+AY629+BA629+BC629+BE629</f>
        <v>4687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15">
      <c r="A630" s="137" t="s">
        <v>17</v>
      </c>
      <c r="B630" s="189">
        <v>188</v>
      </c>
      <c r="C630" s="190">
        <v>0</v>
      </c>
      <c r="D630" s="191">
        <v>86</v>
      </c>
      <c r="E630" s="192">
        <v>0</v>
      </c>
      <c r="F630" s="189">
        <v>236</v>
      </c>
      <c r="G630" s="193">
        <v>5</v>
      </c>
      <c r="H630" s="191">
        <v>249</v>
      </c>
      <c r="I630" s="192">
        <v>10</v>
      </c>
      <c r="J630" s="189">
        <v>4</v>
      </c>
      <c r="K630" s="193">
        <v>5</v>
      </c>
      <c r="L630" s="191">
        <v>13</v>
      </c>
      <c r="M630" s="189">
        <v>9</v>
      </c>
      <c r="N630" s="194">
        <v>61</v>
      </c>
      <c r="O630" s="195">
        <v>24</v>
      </c>
      <c r="P630" s="189">
        <v>23</v>
      </c>
      <c r="Q630" s="193">
        <v>0</v>
      </c>
      <c r="R630" s="191">
        <v>9</v>
      </c>
      <c r="S630" s="192">
        <v>0</v>
      </c>
      <c r="T630" s="189">
        <v>0</v>
      </c>
      <c r="U630" s="193">
        <v>0</v>
      </c>
      <c r="V630" s="191">
        <v>0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2">
        <f t="shared" ref="AB630:AB652" si="11708">SUM(B630,D630,F630,H630,J630,L630,N630,P630,R630,T630,V630,X630,Z630)</f>
        <v>869</v>
      </c>
      <c r="AC630" s="173">
        <f t="shared" ref="AC630:AC652" si="11709">SUM(C630,E630,G630,I630,K630,M630,O630,Q630,S630,U630,W630,Y630,AA630)</f>
        <v>53</v>
      </c>
      <c r="AE630" s="277" t="str">
        <f>$AE$10</f>
        <v>08:00 - 08:59</v>
      </c>
      <c r="AF630" s="126">
        <f>SUMIF($A$9:$A$32,$AE630,B$629:B$652)</f>
        <v>568</v>
      </c>
      <c r="AG630" s="190">
        <f t="shared" si="11679"/>
        <v>370</v>
      </c>
      <c r="AH630" s="191">
        <f t="shared" si="11679"/>
        <v>225</v>
      </c>
      <c r="AI630" s="192">
        <f t="shared" si="11679"/>
        <v>227</v>
      </c>
      <c r="AJ630" s="278">
        <f t="shared" si="11679"/>
        <v>419</v>
      </c>
      <c r="AK630" s="193">
        <f t="shared" si="11679"/>
        <v>234</v>
      </c>
      <c r="AL630" s="191">
        <f t="shared" si="11679"/>
        <v>718</v>
      </c>
      <c r="AM630" s="192">
        <f t="shared" si="11679"/>
        <v>471</v>
      </c>
      <c r="AN630" s="278">
        <f t="shared" si="11679"/>
        <v>88</v>
      </c>
      <c r="AO630" s="193">
        <f t="shared" si="11679"/>
        <v>167</v>
      </c>
      <c r="AP630" s="191">
        <f t="shared" si="11679"/>
        <v>197</v>
      </c>
      <c r="AQ630" s="278">
        <f t="shared" si="11679"/>
        <v>361</v>
      </c>
      <c r="AR630" s="194">
        <f t="shared" si="11679"/>
        <v>546</v>
      </c>
      <c r="AS630" s="195">
        <f t="shared" si="11679"/>
        <v>609</v>
      </c>
      <c r="AT630" s="278">
        <f t="shared" si="11679"/>
        <v>347</v>
      </c>
      <c r="AU630" s="193">
        <f t="shared" si="11679"/>
        <v>315</v>
      </c>
      <c r="AV630" s="191">
        <f t="shared" si="11679"/>
        <v>457</v>
      </c>
      <c r="AW630" s="192">
        <f t="shared" si="11680"/>
        <v>313</v>
      </c>
      <c r="AX630" s="278">
        <f t="shared" si="11680"/>
        <v>57</v>
      </c>
      <c r="AY630" s="193">
        <f t="shared" si="11680"/>
        <v>133</v>
      </c>
      <c r="AZ630" s="191">
        <f t="shared" si="11680"/>
        <v>245</v>
      </c>
      <c r="BA630" s="192">
        <f t="shared" si="11680"/>
        <v>403</v>
      </c>
      <c r="BB630" s="278">
        <f t="shared" si="11680"/>
        <v>245</v>
      </c>
      <c r="BC630" s="193">
        <f t="shared" si="11680"/>
        <v>268</v>
      </c>
      <c r="BD630" s="191">
        <f t="shared" si="11680"/>
        <v>404</v>
      </c>
      <c r="BE630" s="278">
        <f t="shared" si="11680"/>
        <v>524</v>
      </c>
      <c r="BF630" s="172">
        <f>SUM(AF630,AH630,AJ630,AL630,AN630,AP630,AR630,AT630,AV630,AX630,AZ630,BB630,BD630)</f>
        <v>4516</v>
      </c>
      <c r="BG630" s="173">
        <f>SUM(AG630,AI630,AK630,AM630,AO630,AQ630,AS630,AU630,AW630,AY630,BA630,BC630,BE630)</f>
        <v>4395</v>
      </c>
      <c r="BI630" s="137" t="s">
        <v>17</v>
      </c>
      <c r="BJ630" s="129">
        <f>B630/B653</f>
        <v>2.6723525230987918E-2</v>
      </c>
      <c r="BK630" s="130">
        <f t="shared" ref="BK630" si="11710">C630/C653</f>
        <v>0</v>
      </c>
      <c r="BL630" s="131">
        <f t="shared" ref="BL630" si="11711">D630/D653</f>
        <v>2.5029103608847497E-2</v>
      </c>
      <c r="BM630" s="132">
        <f t="shared" ref="BM630" si="11712">E630/E653</f>
        <v>0</v>
      </c>
      <c r="BN630" s="129">
        <f t="shared" ref="BN630" si="11713">F630/F653</f>
        <v>3.9630562552476913E-2</v>
      </c>
      <c r="BO630" s="130">
        <f t="shared" ref="BO630" si="11714">G630/G653</f>
        <v>1.013993104846887E-3</v>
      </c>
      <c r="BP630" s="131">
        <f t="shared" ref="BP630" si="11715">H630/H653</f>
        <v>2.6679524268723883E-2</v>
      </c>
      <c r="BQ630" s="132">
        <f t="shared" ref="BQ630" si="11716">I630/I653</f>
        <v>1.1858176212498517E-3</v>
      </c>
      <c r="BR630" s="129">
        <f t="shared" ref="BR630" si="11717">J630/J653</f>
        <v>1.9579050416054823E-3</v>
      </c>
      <c r="BS630" s="130">
        <f t="shared" ref="BS630" si="11718">K630/K653</f>
        <v>3.0750307503075031E-3</v>
      </c>
      <c r="BT630" s="131">
        <f t="shared" ref="BT630" si="11719">L630/L653</f>
        <v>3.0740127689761173E-3</v>
      </c>
      <c r="BU630" s="129">
        <f t="shared" ref="BU630" si="11720">M630/M653</f>
        <v>2.3279875840662182E-3</v>
      </c>
      <c r="BV630" s="133">
        <f t="shared" ref="BV630" si="11721">N630/N653</f>
        <v>7.4074074074074077E-3</v>
      </c>
      <c r="BW630" s="134">
        <f t="shared" ref="BW630" si="11722">O630/O653</f>
        <v>2.8612303290414878E-3</v>
      </c>
      <c r="BX630" s="129">
        <f t="shared" ref="BX630" si="11723">P630/P653</f>
        <v>4.9229452054794518E-3</v>
      </c>
      <c r="BY630" s="130">
        <f t="shared" ref="BY630" si="11724">Q630/Q653</f>
        <v>0</v>
      </c>
      <c r="BZ630" s="131">
        <f t="shared" ref="BZ630" si="11725">R630/R653</f>
        <v>1.6453382084095063E-3</v>
      </c>
      <c r="CA630" s="132">
        <f t="shared" ref="CA630" si="11726">S630/S653</f>
        <v>0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0</v>
      </c>
      <c r="CE630" s="132">
        <f t="shared" ref="CE630" si="11730">W630/W653</f>
        <v>0</v>
      </c>
      <c r="CF630" s="129">
        <f t="shared" ref="CF630" si="11731">X630/X653</f>
        <v>0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1.2813140472714941E-2</v>
      </c>
      <c r="CK630" s="136">
        <f t="shared" ref="CK630" si="11736">AC630/AC653</f>
        <v>7.8371064811391905E-4</v>
      </c>
    </row>
    <row r="631" spans="1:89" ht="14" thickBot="1" x14ac:dyDescent="0.2">
      <c r="A631" s="146" t="s">
        <v>18</v>
      </c>
      <c r="B631" s="196">
        <v>402</v>
      </c>
      <c r="C631" s="197">
        <v>0</v>
      </c>
      <c r="D631" s="198">
        <v>185</v>
      </c>
      <c r="E631" s="199">
        <v>0</v>
      </c>
      <c r="F631" s="196">
        <v>380</v>
      </c>
      <c r="G631" s="200">
        <v>7</v>
      </c>
      <c r="H631" s="198">
        <v>194</v>
      </c>
      <c r="I631" s="199">
        <v>73</v>
      </c>
      <c r="J631" s="196">
        <v>51</v>
      </c>
      <c r="K631" s="200">
        <v>29</v>
      </c>
      <c r="L631" s="198">
        <v>101</v>
      </c>
      <c r="M631" s="196">
        <v>91</v>
      </c>
      <c r="N631" s="201">
        <v>369</v>
      </c>
      <c r="O631" s="202">
        <v>250</v>
      </c>
      <c r="P631" s="196">
        <v>187</v>
      </c>
      <c r="Q631" s="200">
        <v>234</v>
      </c>
      <c r="R631" s="198">
        <v>182</v>
      </c>
      <c r="S631" s="199">
        <v>158</v>
      </c>
      <c r="T631" s="196">
        <v>18</v>
      </c>
      <c r="U631" s="200">
        <v>61</v>
      </c>
      <c r="V631" s="198">
        <v>147</v>
      </c>
      <c r="W631" s="199">
        <v>224</v>
      </c>
      <c r="X631" s="196">
        <v>146</v>
      </c>
      <c r="Y631" s="200">
        <v>139</v>
      </c>
      <c r="Z631" s="198">
        <v>519</v>
      </c>
      <c r="AA631" s="196">
        <v>311</v>
      </c>
      <c r="AB631" s="172">
        <f t="shared" si="11708"/>
        <v>2881</v>
      </c>
      <c r="AC631" s="173">
        <f t="shared" si="11709"/>
        <v>1577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5.7142857142857141E-2</v>
      </c>
      <c r="BK631" s="130">
        <f t="shared" ref="BK631" si="11737">C631/C653</f>
        <v>0</v>
      </c>
      <c r="BL631" s="131">
        <f t="shared" ref="BL631" si="11738">D631/D653</f>
        <v>5.3841676367869615E-2</v>
      </c>
      <c r="BM631" s="132">
        <f t="shared" ref="BM631" si="11739">E631/E653</f>
        <v>0</v>
      </c>
      <c r="BN631" s="129">
        <f t="shared" ref="BN631" si="11740">F631/F653</f>
        <v>6.381192275398824E-2</v>
      </c>
      <c r="BO631" s="130">
        <f t="shared" ref="BO631" si="11741">G631/G653</f>
        <v>1.419590346785642E-3</v>
      </c>
      <c r="BP631" s="131">
        <f t="shared" ref="BP631" si="11742">H631/H653</f>
        <v>2.07864566591664E-2</v>
      </c>
      <c r="BQ631" s="132">
        <f t="shared" ref="BQ631" si="11743">I631/I653</f>
        <v>8.6564686351239175E-3</v>
      </c>
      <c r="BR631" s="129">
        <f t="shared" ref="BR631" si="11744">J631/J653</f>
        <v>2.4963289280469897E-2</v>
      </c>
      <c r="BS631" s="130">
        <f t="shared" ref="BS631" si="11745">K631/K653</f>
        <v>1.7835178351783519E-2</v>
      </c>
      <c r="BT631" s="131">
        <f t="shared" ref="BT631" si="11746">L631/L653</f>
        <v>2.3882714589737526E-2</v>
      </c>
      <c r="BU631" s="129">
        <f t="shared" ref="BU631" si="11747">M631/M653</f>
        <v>2.353854112778065E-2</v>
      </c>
      <c r="BV631" s="133">
        <f t="shared" ref="BV631" si="11748">N631/N653</f>
        <v>4.480874316939891E-2</v>
      </c>
      <c r="BW631" s="134">
        <f t="shared" ref="BW631" si="11749">O631/O653</f>
        <v>2.9804482594182165E-2</v>
      </c>
      <c r="BX631" s="129">
        <f t="shared" ref="BX631" si="11750">P631/P653</f>
        <v>4.002568493150685E-2</v>
      </c>
      <c r="BY631" s="130">
        <f t="shared" ref="BY631" si="11751">Q631/Q653</f>
        <v>4.9471458773784352E-2</v>
      </c>
      <c r="BZ631" s="131">
        <f t="shared" ref="BZ631" si="11752">R631/R653</f>
        <v>3.3272394881170016E-2</v>
      </c>
      <c r="CA631" s="132">
        <f t="shared" ref="CA631" si="11753">S631/S653</f>
        <v>2.797945811935541E-2</v>
      </c>
      <c r="CB631" s="129">
        <f t="shared" ref="CB631" si="11754">T631/T653</f>
        <v>1.4516129032258065E-2</v>
      </c>
      <c r="CC631" s="130">
        <f t="shared" ref="CC631" si="11755">U631/U653</f>
        <v>5.187074829931973E-2</v>
      </c>
      <c r="CD631" s="131">
        <f t="shared" ref="CD631" si="11756">V631/V653</f>
        <v>2.8329157833879359E-2</v>
      </c>
      <c r="CE631" s="132">
        <f t="shared" ref="CE631" si="11757">W631/W653</f>
        <v>4.3301759133964821E-2</v>
      </c>
      <c r="CF631" s="129">
        <f t="shared" ref="CF631" si="11758">X631/X653</f>
        <v>3.8512265892904247E-2</v>
      </c>
      <c r="CG631" s="130">
        <f t="shared" ref="CG631" si="11759">Y631/Y653</f>
        <v>4.5708648470897728E-2</v>
      </c>
      <c r="CH631" s="131">
        <f t="shared" ref="CH631" si="11760">Z631/Z653</f>
        <v>7.2153482552481579E-2</v>
      </c>
      <c r="CI631" s="129">
        <f t="shared" ref="CI631" si="11761">AA631/AA653</f>
        <v>3.1926906888409816E-2</v>
      </c>
      <c r="CJ631" s="135">
        <f t="shared" ref="CJ631" si="11762">AB631/AB653</f>
        <v>4.2479468011382908E-2</v>
      </c>
      <c r="CK631" s="136">
        <f t="shared" ref="CK631" si="11763">AC631/AC653</f>
        <v>2.3319088529729252E-2</v>
      </c>
    </row>
    <row r="632" spans="1:89" ht="15" thickTop="1" thickBot="1" x14ac:dyDescent="0.2">
      <c r="A632" s="137" t="s">
        <v>19</v>
      </c>
      <c r="B632" s="189">
        <v>718</v>
      </c>
      <c r="C632" s="190">
        <v>196</v>
      </c>
      <c r="D632" s="191">
        <v>249</v>
      </c>
      <c r="E632" s="192">
        <v>197</v>
      </c>
      <c r="F632" s="189">
        <v>375</v>
      </c>
      <c r="G632" s="193">
        <v>236</v>
      </c>
      <c r="H632" s="191">
        <v>764</v>
      </c>
      <c r="I632" s="192">
        <v>471</v>
      </c>
      <c r="J632" s="189">
        <v>81</v>
      </c>
      <c r="K632" s="193">
        <v>139</v>
      </c>
      <c r="L632" s="191">
        <v>161</v>
      </c>
      <c r="M632" s="189">
        <v>307</v>
      </c>
      <c r="N632" s="194">
        <v>560</v>
      </c>
      <c r="O632" s="195">
        <v>578</v>
      </c>
      <c r="P632" s="189">
        <v>368</v>
      </c>
      <c r="Q632" s="193">
        <v>372</v>
      </c>
      <c r="R632" s="191">
        <v>422</v>
      </c>
      <c r="S632" s="192">
        <v>288</v>
      </c>
      <c r="T632" s="189">
        <v>31</v>
      </c>
      <c r="U632" s="193">
        <v>134</v>
      </c>
      <c r="V632" s="191">
        <v>250</v>
      </c>
      <c r="W632" s="192">
        <v>348</v>
      </c>
      <c r="X632" s="189">
        <v>238</v>
      </c>
      <c r="Y632" s="193">
        <v>217</v>
      </c>
      <c r="Z632" s="191">
        <v>489</v>
      </c>
      <c r="AA632" s="189">
        <v>507</v>
      </c>
      <c r="AB632" s="172">
        <f t="shared" si="11708"/>
        <v>4706</v>
      </c>
      <c r="AC632" s="173">
        <f t="shared" si="11709"/>
        <v>3990</v>
      </c>
      <c r="AE632" s="269" t="s">
        <v>13</v>
      </c>
      <c r="AF632" s="20">
        <f t="shared" ref="AF632:BG632" si="11764">SUM(AF629:AF631)</f>
        <v>1153</v>
      </c>
      <c r="AG632" s="21">
        <f t="shared" si="11764"/>
        <v>719</v>
      </c>
      <c r="AH632" s="20">
        <f t="shared" si="11764"/>
        <v>491</v>
      </c>
      <c r="AI632" s="21">
        <f t="shared" si="11764"/>
        <v>514</v>
      </c>
      <c r="AJ632" s="20">
        <f t="shared" si="11764"/>
        <v>810</v>
      </c>
      <c r="AK632" s="21">
        <f t="shared" si="11764"/>
        <v>518</v>
      </c>
      <c r="AL632" s="20">
        <f t="shared" si="11764"/>
        <v>1279</v>
      </c>
      <c r="AM632" s="21">
        <f t="shared" si="11764"/>
        <v>970</v>
      </c>
      <c r="AN632" s="20">
        <f t="shared" si="11764"/>
        <v>226</v>
      </c>
      <c r="AO632" s="21">
        <f t="shared" si="11764"/>
        <v>367</v>
      </c>
      <c r="AP632" s="20">
        <f t="shared" si="11764"/>
        <v>403</v>
      </c>
      <c r="AQ632" s="21">
        <f t="shared" si="11764"/>
        <v>747</v>
      </c>
      <c r="AR632" s="20">
        <f t="shared" si="11764"/>
        <v>1166</v>
      </c>
      <c r="AS632" s="21">
        <f t="shared" si="11764"/>
        <v>1240</v>
      </c>
      <c r="AT632" s="20">
        <f t="shared" si="11764"/>
        <v>771</v>
      </c>
      <c r="AU632" s="21">
        <f t="shared" si="11764"/>
        <v>647</v>
      </c>
      <c r="AV632" s="20">
        <f t="shared" si="11764"/>
        <v>948</v>
      </c>
      <c r="AW632" s="21">
        <f t="shared" si="11764"/>
        <v>620</v>
      </c>
      <c r="AX632" s="20">
        <f t="shared" si="11764"/>
        <v>116</v>
      </c>
      <c r="AY632" s="21">
        <f t="shared" si="11764"/>
        <v>324</v>
      </c>
      <c r="AZ632" s="20">
        <f t="shared" si="11764"/>
        <v>515</v>
      </c>
      <c r="BA632" s="21">
        <f t="shared" si="11764"/>
        <v>820</v>
      </c>
      <c r="BB632" s="20">
        <f t="shared" si="11764"/>
        <v>520</v>
      </c>
      <c r="BC632" s="21">
        <f t="shared" si="11764"/>
        <v>600</v>
      </c>
      <c r="BD632" s="20">
        <f t="shared" si="11764"/>
        <v>925</v>
      </c>
      <c r="BE632" s="21">
        <f t="shared" si="11764"/>
        <v>996</v>
      </c>
      <c r="BF632" s="174">
        <f t="shared" si="11764"/>
        <v>9323</v>
      </c>
      <c r="BG632" s="175">
        <f t="shared" si="11764"/>
        <v>9082</v>
      </c>
      <c r="BI632" s="137" t="s">
        <v>19</v>
      </c>
      <c r="BJ632" s="129">
        <f>B632/B653</f>
        <v>0.10206112295664535</v>
      </c>
      <c r="BK632" s="130">
        <f t="shared" ref="BK632" si="11765">C632/C653</f>
        <v>2.9358897543439184E-2</v>
      </c>
      <c r="BL632" s="131">
        <f t="shared" ref="BL632" si="11766">D632/D653</f>
        <v>7.2467986030267759E-2</v>
      </c>
      <c r="BM632" s="132">
        <f t="shared" ref="BM632" si="11767">E632/E653</f>
        <v>4.6915932364848777E-2</v>
      </c>
      <c r="BN632" s="129">
        <f t="shared" ref="BN632" si="11768">F632/F653</f>
        <v>6.2972292191435769E-2</v>
      </c>
      <c r="BO632" s="130">
        <f t="shared" ref="BO632" si="11769">G632/G653</f>
        <v>4.7860474548773069E-2</v>
      </c>
      <c r="BP632" s="131">
        <f t="shared" ref="BP632" si="11770">H632/H653</f>
        <v>8.1860066430943956E-2</v>
      </c>
      <c r="BQ632" s="132">
        <f t="shared" ref="BQ632" si="11771">I632/I653</f>
        <v>5.5852009960868018E-2</v>
      </c>
      <c r="BR632" s="129">
        <f t="shared" ref="BR632" si="11772">J632/J653</f>
        <v>3.9647577092511016E-2</v>
      </c>
      <c r="BS632" s="130">
        <f t="shared" ref="BS632" si="11773">K632/K653</f>
        <v>8.5485854858548579E-2</v>
      </c>
      <c r="BT632" s="131">
        <f t="shared" ref="BT632" si="11774">L632/L653</f>
        <v>3.8070465831165759E-2</v>
      </c>
      <c r="BU632" s="129">
        <f t="shared" ref="BU632" si="11775">M632/M653</f>
        <v>7.9410243145369888E-2</v>
      </c>
      <c r="BV632" s="133">
        <f t="shared" ref="BV632" si="11776">N632/N653</f>
        <v>6.8002428658166358E-2</v>
      </c>
      <c r="BW632" s="134">
        <f t="shared" ref="BW632" si="11777">O632/O653</f>
        <v>6.8907963757749172E-2</v>
      </c>
      <c r="BX632" s="129">
        <f t="shared" ref="BX632" si="11778">P632/P653</f>
        <v>7.8767123287671229E-2</v>
      </c>
      <c r="BY632" s="130">
        <f t="shared" ref="BY632" si="11779">Q632/Q653</f>
        <v>7.8646934460887954E-2</v>
      </c>
      <c r="BZ632" s="131">
        <f t="shared" ref="BZ632" si="11780">R632/R653</f>
        <v>7.7148080438756858E-2</v>
      </c>
      <c r="CA632" s="132">
        <f t="shared" ref="CA632" si="11781">S632/S653</f>
        <v>5.1000531255533915E-2</v>
      </c>
      <c r="CB632" s="129">
        <f t="shared" ref="CB632" si="11782">T632/T653</f>
        <v>2.5000000000000001E-2</v>
      </c>
      <c r="CC632" s="130">
        <f t="shared" ref="CC632" si="11783">U632/U653</f>
        <v>0.11394557823129252</v>
      </c>
      <c r="CD632" s="131">
        <f t="shared" ref="CD632" si="11784">V632/V653</f>
        <v>4.8178839853536326E-2</v>
      </c>
      <c r="CE632" s="132">
        <f t="shared" ref="CE632" si="11785">W632/W653</f>
        <v>6.7272375797409634E-2</v>
      </c>
      <c r="CF632" s="129">
        <f t="shared" ref="CF632" si="11786">X632/X653</f>
        <v>6.2780269058295965E-2</v>
      </c>
      <c r="CG632" s="130">
        <f t="shared" ref="CG632" si="11787">Y632/Y653</f>
        <v>7.1358105886221643E-2</v>
      </c>
      <c r="CH632" s="131">
        <f t="shared" ref="CH632" si="11788">Z632/Z653</f>
        <v>6.798276101765606E-2</v>
      </c>
      <c r="CI632" s="129">
        <f t="shared" ref="CI632" si="11789">AA632/AA653</f>
        <v>5.2048044348629502E-2</v>
      </c>
      <c r="CJ632" s="135">
        <f t="shared" ref="CJ632" si="11790">AB632/AB653</f>
        <v>6.938853747364386E-2</v>
      </c>
      <c r="CK632" s="136">
        <f t="shared" ref="CK632" si="11791">AC632/AC653</f>
        <v>5.9000103508953523E-2</v>
      </c>
    </row>
    <row r="633" spans="1:89" ht="14" thickTop="1" x14ac:dyDescent="0.15">
      <c r="A633" s="146" t="s">
        <v>20</v>
      </c>
      <c r="B633" s="196">
        <v>585</v>
      </c>
      <c r="C633" s="197">
        <v>349</v>
      </c>
      <c r="D633" s="198">
        <v>266</v>
      </c>
      <c r="E633" s="199">
        <v>287</v>
      </c>
      <c r="F633" s="196">
        <v>391</v>
      </c>
      <c r="G633" s="200">
        <v>284</v>
      </c>
      <c r="H633" s="198">
        <v>561</v>
      </c>
      <c r="I633" s="199">
        <v>499</v>
      </c>
      <c r="J633" s="196">
        <v>138</v>
      </c>
      <c r="K633" s="200">
        <v>200</v>
      </c>
      <c r="L633" s="198">
        <v>206</v>
      </c>
      <c r="M633" s="196">
        <v>386</v>
      </c>
      <c r="N633" s="201">
        <v>620</v>
      </c>
      <c r="O633" s="202">
        <v>631</v>
      </c>
      <c r="P633" s="196">
        <v>424</v>
      </c>
      <c r="Q633" s="200">
        <v>332</v>
      </c>
      <c r="R633" s="198">
        <v>491</v>
      </c>
      <c r="S633" s="199">
        <v>307</v>
      </c>
      <c r="T633" s="196">
        <v>59</v>
      </c>
      <c r="U633" s="200">
        <v>191</v>
      </c>
      <c r="V633" s="198">
        <v>270</v>
      </c>
      <c r="W633" s="199">
        <v>417</v>
      </c>
      <c r="X633" s="196">
        <v>275</v>
      </c>
      <c r="Y633" s="200">
        <v>332</v>
      </c>
      <c r="Z633" s="198">
        <v>521</v>
      </c>
      <c r="AA633" s="196">
        <v>472</v>
      </c>
      <c r="AB633" s="172">
        <f t="shared" si="11708"/>
        <v>4807</v>
      </c>
      <c r="AC633" s="173">
        <f t="shared" si="11709"/>
        <v>4687</v>
      </c>
      <c r="BI633" s="146" t="s">
        <v>20</v>
      </c>
      <c r="BJ633" s="129">
        <f>B633/B653</f>
        <v>8.3155650319829424E-2</v>
      </c>
      <c r="BK633" s="130">
        <f t="shared" ref="BK633" si="11792">C633/C653</f>
        <v>5.2276812462552426E-2</v>
      </c>
      <c r="BL633" s="131">
        <f t="shared" ref="BL633" si="11793">D633/D653</f>
        <v>7.7415599534342253E-2</v>
      </c>
      <c r="BM633" s="132">
        <f t="shared" ref="BM633" si="11794">E633/E653</f>
        <v>6.8349607049297448E-2</v>
      </c>
      <c r="BN633" s="129">
        <f t="shared" ref="BN633" si="11795">F633/F653</f>
        <v>6.5659109991603695E-2</v>
      </c>
      <c r="BO633" s="130">
        <f t="shared" ref="BO633" si="11796">G633/G653</f>
        <v>5.7594808355303187E-2</v>
      </c>
      <c r="BP633" s="131">
        <f t="shared" ref="BP633" si="11797">H633/H653</f>
        <v>6.0109289617486336E-2</v>
      </c>
      <c r="BQ633" s="132">
        <f t="shared" ref="BQ633" si="11798">I633/I653</f>
        <v>5.9172299300367603E-2</v>
      </c>
      <c r="BR633" s="129">
        <f t="shared" ref="BR633" si="11799">J633/J653</f>
        <v>6.7547723935389131E-2</v>
      </c>
      <c r="BS633" s="130">
        <f t="shared" ref="BS633" si="11800">K633/K653</f>
        <v>0.12300123001230012</v>
      </c>
      <c r="BT633" s="131">
        <f t="shared" ref="BT633" si="11801">L633/L653</f>
        <v>4.8711279262236937E-2</v>
      </c>
      <c r="BU633" s="129">
        <f t="shared" ref="BU633" si="11802">M633/M653</f>
        <v>9.9844800827728925E-2</v>
      </c>
      <c r="BV633" s="133">
        <f t="shared" ref="BV633" si="11803">N633/N653</f>
        <v>7.5288403157255615E-2</v>
      </c>
      <c r="BW633" s="134">
        <f t="shared" ref="BW633" si="11804">O633/O653</f>
        <v>7.5226514067715786E-2</v>
      </c>
      <c r="BX633" s="129">
        <f t="shared" ref="BX633" si="11805">P633/P653</f>
        <v>9.0753424657534248E-2</v>
      </c>
      <c r="BY633" s="130">
        <f t="shared" ref="BY633" si="11806">Q633/Q653</f>
        <v>7.0190274841437639E-2</v>
      </c>
      <c r="BZ633" s="131">
        <f t="shared" ref="BZ633" si="11807">R633/R653</f>
        <v>8.9762340036563068E-2</v>
      </c>
      <c r="CA633" s="132">
        <f t="shared" ref="CA633" si="11808">S633/S653</f>
        <v>5.4365149636975384E-2</v>
      </c>
      <c r="CB633" s="129">
        <f t="shared" ref="CB633" si="11809">T633/T653</f>
        <v>4.7580645161290319E-2</v>
      </c>
      <c r="CC633" s="130">
        <f t="shared" ref="CC633" si="11810">U633/U653</f>
        <v>0.16241496598639457</v>
      </c>
      <c r="CD633" s="131">
        <f t="shared" ref="CD633" si="11811">V633/V653</f>
        <v>5.203314704181923E-2</v>
      </c>
      <c r="CE633" s="132">
        <f t="shared" ref="CE633" si="11812">W633/W653</f>
        <v>8.0610864102068427E-2</v>
      </c>
      <c r="CF633" s="129">
        <f t="shared" ref="CF633" si="11813">X633/X653</f>
        <v>7.254022685307307E-2</v>
      </c>
      <c r="CG633" s="130">
        <f t="shared" ref="CG633" si="11814">Y633/Y653</f>
        <v>0.10917461361394278</v>
      </c>
      <c r="CH633" s="131">
        <f t="shared" ref="CH633" si="11815">Z633/Z653</f>
        <v>7.2431530654803275E-2</v>
      </c>
      <c r="CI633" s="129">
        <f t="shared" ref="CI633" si="11816">AA633/AA653</f>
        <v>4.8454984087875991E-2</v>
      </c>
      <c r="CJ633" s="135">
        <f t="shared" ref="CJ633" si="11817">AB633/AB653</f>
        <v>7.0877751728815552E-2</v>
      </c>
      <c r="CK633" s="136">
        <f t="shared" ref="CK633" si="11818">AC633/AC653</f>
        <v>6.9306637881319591E-2</v>
      </c>
    </row>
    <row r="634" spans="1:89" ht="14" thickBot="1" x14ac:dyDescent="0.2">
      <c r="A634" s="137" t="s">
        <v>21</v>
      </c>
      <c r="B634" s="189">
        <v>568</v>
      </c>
      <c r="C634" s="190">
        <v>370</v>
      </c>
      <c r="D634" s="191">
        <v>225</v>
      </c>
      <c r="E634" s="192">
        <v>227</v>
      </c>
      <c r="F634" s="189">
        <v>419</v>
      </c>
      <c r="G634" s="193">
        <v>234</v>
      </c>
      <c r="H634" s="191">
        <v>718</v>
      </c>
      <c r="I634" s="192">
        <v>471</v>
      </c>
      <c r="J634" s="189">
        <v>88</v>
      </c>
      <c r="K634" s="193">
        <v>167</v>
      </c>
      <c r="L634" s="191">
        <v>197</v>
      </c>
      <c r="M634" s="189">
        <v>361</v>
      </c>
      <c r="N634" s="194">
        <v>546</v>
      </c>
      <c r="O634" s="195">
        <v>609</v>
      </c>
      <c r="P634" s="189">
        <v>347</v>
      </c>
      <c r="Q634" s="193">
        <v>315</v>
      </c>
      <c r="R634" s="191">
        <v>457</v>
      </c>
      <c r="S634" s="192">
        <v>313</v>
      </c>
      <c r="T634" s="189">
        <v>57</v>
      </c>
      <c r="U634" s="193">
        <v>133</v>
      </c>
      <c r="V634" s="191">
        <v>245</v>
      </c>
      <c r="W634" s="192">
        <v>403</v>
      </c>
      <c r="X634" s="189">
        <v>245</v>
      </c>
      <c r="Y634" s="193">
        <v>268</v>
      </c>
      <c r="Z634" s="191">
        <v>404</v>
      </c>
      <c r="AA634" s="189">
        <v>524</v>
      </c>
      <c r="AB634" s="172">
        <f t="shared" si="11708"/>
        <v>4516</v>
      </c>
      <c r="AC634" s="173">
        <f t="shared" si="11709"/>
        <v>4395</v>
      </c>
      <c r="AE634" s="272" t="s">
        <v>85</v>
      </c>
      <c r="BI634" s="137" t="s">
        <v>21</v>
      </c>
      <c r="BJ634" s="129">
        <f>B634/B653</f>
        <v>8.0739161336176257E-2</v>
      </c>
      <c r="BK634" s="130">
        <f t="shared" ref="BK634" si="11819">C634/C653</f>
        <v>5.5422408627920909E-2</v>
      </c>
      <c r="BL634" s="131">
        <f t="shared" ref="BL634" si="11820">D634/D653</f>
        <v>6.5483119906868448E-2</v>
      </c>
      <c r="BM634" s="132">
        <f t="shared" ref="BM634" si="11821">E634/E653</f>
        <v>5.4060490592998334E-2</v>
      </c>
      <c r="BN634" s="129">
        <f t="shared" ref="BN634" si="11822">F634/F653</f>
        <v>7.0361041141897562E-2</v>
      </c>
      <c r="BO634" s="130">
        <f t="shared" ref="BO634" si="11823">G634/G653</f>
        <v>4.7454877306834314E-2</v>
      </c>
      <c r="BP634" s="131">
        <f t="shared" ref="BP634" si="11824">H634/H653</f>
        <v>7.6931318975677704E-2</v>
      </c>
      <c r="BQ634" s="132">
        <f t="shared" ref="BQ634" si="11825">I634/I653</f>
        <v>5.5852009960868018E-2</v>
      </c>
      <c r="BR634" s="129">
        <f t="shared" ref="BR634" si="11826">J634/J653</f>
        <v>4.3073910915320604E-2</v>
      </c>
      <c r="BS634" s="130">
        <f t="shared" ref="BS634" si="11827">K634/K653</f>
        <v>0.1027060270602706</v>
      </c>
      <c r="BT634" s="131">
        <f t="shared" ref="BT634" si="11828">L634/L653</f>
        <v>4.6583116576022703E-2</v>
      </c>
      <c r="BU634" s="129">
        <f t="shared" ref="BU634" si="11829">M634/M653</f>
        <v>9.3378168649767196E-2</v>
      </c>
      <c r="BV634" s="133">
        <f t="shared" ref="BV634" si="11830">N634/N653</f>
        <v>6.6302367941712209E-2</v>
      </c>
      <c r="BW634" s="134">
        <f t="shared" ref="BW634" si="11831">O634/O653</f>
        <v>7.2603719599427755E-2</v>
      </c>
      <c r="BX634" s="129">
        <f t="shared" ref="BX634" si="11832">P634/P653</f>
        <v>7.4272260273972601E-2</v>
      </c>
      <c r="BY634" s="130">
        <f t="shared" ref="BY634" si="11833">Q634/Q653</f>
        <v>6.6596194503171252E-2</v>
      </c>
      <c r="BZ634" s="131">
        <f t="shared" ref="BZ634" si="11834">R634/R653</f>
        <v>8.3546617915904939E-2</v>
      </c>
      <c r="CA634" s="132">
        <f t="shared" ref="CA634" si="11835">S634/S653</f>
        <v>5.5427660704799007E-2</v>
      </c>
      <c r="CB634" s="129">
        <f t="shared" ref="CB634" si="11836">T634/T653</f>
        <v>4.596774193548387E-2</v>
      </c>
      <c r="CC634" s="130">
        <f t="shared" ref="CC634" si="11837">U634/U653</f>
        <v>0.1130952380952381</v>
      </c>
      <c r="CD634" s="131">
        <f t="shared" ref="CD634" si="11838">V634/V653</f>
        <v>4.7215263056465603E-2</v>
      </c>
      <c r="CE634" s="132">
        <f t="shared" ref="CE634" si="11839">W634/W653</f>
        <v>7.7904504156195625E-2</v>
      </c>
      <c r="CF634" s="129">
        <f t="shared" ref="CF634" si="11840">X634/X653</f>
        <v>6.462674756001055E-2</v>
      </c>
      <c r="CG634" s="130">
        <f t="shared" ref="CG634" si="11841">Y634/Y653</f>
        <v>8.8128904965471891E-2</v>
      </c>
      <c r="CH634" s="131">
        <f t="shared" ref="CH634" si="11842">Z634/Z653</f>
        <v>5.6165716668983734E-2</v>
      </c>
      <c r="CI634" s="129">
        <f t="shared" ref="CI634" si="11843">AA634/AA653</f>
        <v>5.3793245046709785E-2</v>
      </c>
      <c r="CJ634" s="135">
        <f t="shared" ref="CJ634" si="11844">AB634/AB653</f>
        <v>6.6587045310449566E-2</v>
      </c>
      <c r="CK634" s="136">
        <f t="shared" ref="CK634" si="11845">AC634/AC653</f>
        <v>6.4988835820012719E-2</v>
      </c>
    </row>
    <row r="635" spans="1:89" ht="15" thickTop="1" thickBot="1" x14ac:dyDescent="0.2">
      <c r="A635" s="146" t="s">
        <v>22</v>
      </c>
      <c r="B635" s="196">
        <v>421</v>
      </c>
      <c r="C635" s="197">
        <v>575</v>
      </c>
      <c r="D635" s="198">
        <v>227</v>
      </c>
      <c r="E635" s="199">
        <v>194</v>
      </c>
      <c r="F635" s="196">
        <v>404</v>
      </c>
      <c r="G635" s="200">
        <v>215</v>
      </c>
      <c r="H635" s="198">
        <v>489</v>
      </c>
      <c r="I635" s="199">
        <v>427</v>
      </c>
      <c r="J635" s="196">
        <v>113</v>
      </c>
      <c r="K635" s="200">
        <v>189</v>
      </c>
      <c r="L635" s="198">
        <v>216</v>
      </c>
      <c r="M635" s="196">
        <v>336</v>
      </c>
      <c r="N635" s="201">
        <v>575</v>
      </c>
      <c r="O635" s="202">
        <v>680</v>
      </c>
      <c r="P635" s="196">
        <v>328</v>
      </c>
      <c r="Q635" s="200">
        <v>282</v>
      </c>
      <c r="R635" s="198">
        <v>397</v>
      </c>
      <c r="S635" s="199">
        <v>280</v>
      </c>
      <c r="T635" s="196">
        <v>55</v>
      </c>
      <c r="U635" s="200">
        <v>107</v>
      </c>
      <c r="V635" s="198">
        <v>340</v>
      </c>
      <c r="W635" s="199">
        <v>450</v>
      </c>
      <c r="X635" s="196">
        <v>261</v>
      </c>
      <c r="Y635" s="200">
        <v>205</v>
      </c>
      <c r="Z635" s="198">
        <v>430</v>
      </c>
      <c r="AA635" s="196">
        <v>566</v>
      </c>
      <c r="AB635" s="172">
        <f t="shared" si="11708"/>
        <v>4256</v>
      </c>
      <c r="AC635" s="173">
        <f t="shared" si="11709"/>
        <v>4506</v>
      </c>
      <c r="AE635" s="292" t="s">
        <v>0</v>
      </c>
      <c r="AF635" s="294" t="s">
        <v>1</v>
      </c>
      <c r="AG635" s="295"/>
      <c r="AH635" s="294" t="s">
        <v>2</v>
      </c>
      <c r="AI635" s="295"/>
      <c r="AJ635" s="294" t="s">
        <v>3</v>
      </c>
      <c r="AK635" s="295"/>
      <c r="AL635" s="294" t="s">
        <v>4</v>
      </c>
      <c r="AM635" s="295"/>
      <c r="AN635" s="294" t="s">
        <v>5</v>
      </c>
      <c r="AO635" s="295"/>
      <c r="AP635" s="294" t="s">
        <v>6</v>
      </c>
      <c r="AQ635" s="295"/>
      <c r="AR635" s="294" t="s">
        <v>7</v>
      </c>
      <c r="AS635" s="295"/>
      <c r="AT635" s="294" t="s">
        <v>8</v>
      </c>
      <c r="AU635" s="295"/>
      <c r="AV635" s="294" t="s">
        <v>9</v>
      </c>
      <c r="AW635" s="295"/>
      <c r="AX635" s="294" t="s">
        <v>10</v>
      </c>
      <c r="AY635" s="295"/>
      <c r="AZ635" s="294" t="s">
        <v>11</v>
      </c>
      <c r="BA635" s="295"/>
      <c r="BB635" s="294" t="s">
        <v>12</v>
      </c>
      <c r="BC635" s="295"/>
      <c r="BD635" s="297" t="s">
        <v>40</v>
      </c>
      <c r="BE635" s="298"/>
      <c r="BF635" s="299" t="s">
        <v>41</v>
      </c>
      <c r="BG635" s="300"/>
      <c r="BI635" s="146" t="s">
        <v>22</v>
      </c>
      <c r="BJ635" s="129">
        <f>B635/B653</f>
        <v>5.9843638948116562E-2</v>
      </c>
      <c r="BK635" s="130">
        <f t="shared" ref="BK635" si="11846">C635/C653</f>
        <v>8.6129418813660874E-2</v>
      </c>
      <c r="BL635" s="131">
        <f t="shared" ref="BL635" si="11847">D635/D653</f>
        <v>6.6065192083818391E-2</v>
      </c>
      <c r="BM635" s="132">
        <f t="shared" ref="BM635" si="11848">E635/E653</f>
        <v>4.6201476542033819E-2</v>
      </c>
      <c r="BN635" s="129">
        <f t="shared" ref="BN635" si="11849">F635/F653</f>
        <v>6.7842149454240136E-2</v>
      </c>
      <c r="BO635" s="130">
        <f t="shared" ref="BO635" si="11850">G635/G653</f>
        <v>4.3601703508416141E-2</v>
      </c>
      <c r="BP635" s="131">
        <f t="shared" ref="BP635" si="11851">H635/H653</f>
        <v>5.2394728383156543E-2</v>
      </c>
      <c r="BQ635" s="132">
        <f t="shared" ref="BQ635" si="11852">I635/I653</f>
        <v>5.0634412427368672E-2</v>
      </c>
      <c r="BR635" s="129">
        <f t="shared" ref="BR635" si="11853">J635/J653</f>
        <v>5.5310817425354868E-2</v>
      </c>
      <c r="BS635" s="130">
        <f t="shared" ref="BS635" si="11854">K635/K653</f>
        <v>0.11623616236162361</v>
      </c>
      <c r="BT635" s="131">
        <f t="shared" ref="BT635" si="11855">L635/L653</f>
        <v>5.1075904469141641E-2</v>
      </c>
      <c r="BU635" s="129">
        <f t="shared" ref="BU635" si="11856">M635/M653</f>
        <v>8.6911536471805481E-2</v>
      </c>
      <c r="BV635" s="133">
        <f t="shared" ref="BV635" si="11857">N635/N653</f>
        <v>6.9823922282938683E-2</v>
      </c>
      <c r="BW635" s="134">
        <f t="shared" ref="BW635" si="11858">O635/O653</f>
        <v>8.1068192656175486E-2</v>
      </c>
      <c r="BX635" s="129">
        <f t="shared" ref="BX635" si="11859">P635/P653</f>
        <v>7.0205479452054798E-2</v>
      </c>
      <c r="BY635" s="130">
        <f t="shared" ref="BY635" si="11860">Q635/Q653</f>
        <v>5.9619450317124734E-2</v>
      </c>
      <c r="BZ635" s="131">
        <f t="shared" ref="BZ635" si="11861">R635/R653</f>
        <v>7.2577696526508223E-2</v>
      </c>
      <c r="CA635" s="132">
        <f t="shared" ref="CA635" si="11862">S635/S653</f>
        <v>4.9583849831769083E-2</v>
      </c>
      <c r="CB635" s="129">
        <f t="shared" ref="CB635" si="11863">T635/T653</f>
        <v>4.4354838709677422E-2</v>
      </c>
      <c r="CC635" s="130">
        <f t="shared" ref="CC635" si="11864">U635/U653</f>
        <v>9.0986394557823133E-2</v>
      </c>
      <c r="CD635" s="131">
        <f t="shared" ref="CD635" si="11865">V635/V653</f>
        <v>6.5523222200809403E-2</v>
      </c>
      <c r="CE635" s="132">
        <f t="shared" ref="CE635" si="11866">W635/W653</f>
        <v>8.6990141117340034E-2</v>
      </c>
      <c r="CF635" s="129">
        <f t="shared" ref="CF635" si="11867">X635/X653</f>
        <v>6.88472698496439E-2</v>
      </c>
      <c r="CG635" s="130">
        <f t="shared" ref="CG635" si="11868">Y635/Y653</f>
        <v>6.7412035514633345E-2</v>
      </c>
      <c r="CH635" s="131">
        <f t="shared" ref="CH635" si="11869">Z635/Z653</f>
        <v>5.9780341999165855E-2</v>
      </c>
      <c r="CI635" s="129">
        <f t="shared" ref="CI635" si="11870">AA635/AA653</f>
        <v>5.8104917359614004E-2</v>
      </c>
      <c r="CJ635" s="135">
        <f t="shared" ref="CJ635" si="11871">AB635/AB653</f>
        <v>6.2753424455552112E-2</v>
      </c>
      <c r="CK635" s="136">
        <f t="shared" ref="CK635" si="11872">AC635/AC653</f>
        <v>6.6630192083043757E-2</v>
      </c>
    </row>
    <row r="636" spans="1:89" ht="15" thickTop="1" thickBot="1" x14ac:dyDescent="0.2">
      <c r="A636" s="137" t="s">
        <v>23</v>
      </c>
      <c r="B636" s="189">
        <v>455</v>
      </c>
      <c r="C636" s="190">
        <v>360</v>
      </c>
      <c r="D636" s="191">
        <v>203</v>
      </c>
      <c r="E636" s="192">
        <v>184</v>
      </c>
      <c r="F636" s="189">
        <v>378</v>
      </c>
      <c r="G636" s="193">
        <v>168</v>
      </c>
      <c r="H636" s="191">
        <v>556</v>
      </c>
      <c r="I636" s="192">
        <v>484</v>
      </c>
      <c r="J636" s="189">
        <v>126</v>
      </c>
      <c r="K636" s="193">
        <v>156</v>
      </c>
      <c r="L636" s="191">
        <v>239</v>
      </c>
      <c r="M636" s="189">
        <v>323</v>
      </c>
      <c r="N636" s="194">
        <v>475</v>
      </c>
      <c r="O636" s="195">
        <v>618</v>
      </c>
      <c r="P636" s="189">
        <v>263</v>
      </c>
      <c r="Q636" s="193">
        <v>255</v>
      </c>
      <c r="R636" s="191">
        <v>428</v>
      </c>
      <c r="S636" s="192">
        <v>272</v>
      </c>
      <c r="T636" s="189">
        <v>87</v>
      </c>
      <c r="U636" s="193">
        <v>88</v>
      </c>
      <c r="V636" s="191">
        <v>295</v>
      </c>
      <c r="W636" s="192">
        <v>385</v>
      </c>
      <c r="X636" s="189">
        <v>235</v>
      </c>
      <c r="Y636" s="193">
        <v>176</v>
      </c>
      <c r="Z636" s="191">
        <v>483</v>
      </c>
      <c r="AA636" s="189">
        <v>518</v>
      </c>
      <c r="AB636" s="172">
        <f t="shared" si="11708"/>
        <v>4223</v>
      </c>
      <c r="AC636" s="173">
        <f t="shared" si="11709"/>
        <v>3987</v>
      </c>
      <c r="AE636" s="293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6.4676616915422883E-2</v>
      </c>
      <c r="BK636" s="130">
        <f t="shared" ref="BK636" si="11873">C636/C653</f>
        <v>5.3924505692031159E-2</v>
      </c>
      <c r="BL636" s="131">
        <f t="shared" ref="BL636" si="11874">D636/D653</f>
        <v>5.9080325960419094E-2</v>
      </c>
      <c r="BM636" s="132">
        <f t="shared" ref="BM636" si="11875">E636/E653</f>
        <v>4.3819957132650633E-2</v>
      </c>
      <c r="BN636" s="129">
        <f t="shared" ref="BN636" si="11876">F636/F653</f>
        <v>6.3476070528967254E-2</v>
      </c>
      <c r="BO636" s="130">
        <f t="shared" ref="BO636" si="11877">G636/G653</f>
        <v>3.4070168322855407E-2</v>
      </c>
      <c r="BP636" s="131">
        <f t="shared" ref="BP636" si="11878">H636/H653</f>
        <v>5.9573556198435657E-2</v>
      </c>
      <c r="BQ636" s="132">
        <f t="shared" ref="BQ636" si="11879">I636/I653</f>
        <v>5.7393572868492823E-2</v>
      </c>
      <c r="BR636" s="129">
        <f t="shared" ref="BR636" si="11880">J636/J653</f>
        <v>6.1674008810572688E-2</v>
      </c>
      <c r="BS636" s="130">
        <f t="shared" ref="BS636" si="11881">K636/K653</f>
        <v>9.5940959409594101E-2</v>
      </c>
      <c r="BT636" s="131">
        <f t="shared" ref="BT636" si="11882">L636/L653</f>
        <v>5.6514542445022464E-2</v>
      </c>
      <c r="BU636" s="129">
        <f t="shared" ref="BU636" si="11883">M636/M653</f>
        <v>8.3548887739265387E-2</v>
      </c>
      <c r="BV636" s="133">
        <f t="shared" ref="BV636" si="11884">N636/N653</f>
        <v>5.7680631451123253E-2</v>
      </c>
      <c r="BW636" s="134">
        <f t="shared" ref="BW636" si="11885">O636/O653</f>
        <v>7.3676680972818306E-2</v>
      </c>
      <c r="BX636" s="129">
        <f t="shared" ref="BX636" si="11886">P636/P653</f>
        <v>5.6292808219178085E-2</v>
      </c>
      <c r="BY636" s="130">
        <f t="shared" ref="BY636" si="11887">Q636/Q653</f>
        <v>5.3911205073995772E-2</v>
      </c>
      <c r="BZ636" s="131">
        <f t="shared" ref="BZ636" si="11888">R636/R653</f>
        <v>7.8244972577696525E-2</v>
      </c>
      <c r="CA636" s="132">
        <f t="shared" ref="CA636" si="11889">S636/S653</f>
        <v>4.8167168408004252E-2</v>
      </c>
      <c r="CB636" s="129">
        <f t="shared" ref="CB636" si="11890">T636/T653</f>
        <v>7.0161290322580644E-2</v>
      </c>
      <c r="CC636" s="130">
        <f t="shared" ref="CC636" si="11891">U636/U653</f>
        <v>7.4829931972789115E-2</v>
      </c>
      <c r="CD636" s="131">
        <f t="shared" ref="CD636" si="11892">V636/V653</f>
        <v>5.6851031027172864E-2</v>
      </c>
      <c r="CE636" s="132">
        <f t="shared" ref="CE636" si="11893">W636/W653</f>
        <v>7.4424898511502025E-2</v>
      </c>
      <c r="CF636" s="129">
        <f t="shared" ref="CF636" si="11894">X636/X653</f>
        <v>6.198892112898971E-2</v>
      </c>
      <c r="CG636" s="130">
        <f t="shared" ref="CG636" si="11895">Y636/Y653</f>
        <v>5.7875698783294967E-2</v>
      </c>
      <c r="CH636" s="131">
        <f t="shared" ref="CH636" si="11896">Z636/Z653</f>
        <v>6.7148616710690945E-2</v>
      </c>
      <c r="CI636" s="129">
        <f t="shared" ref="CI636" si="11897">AA636/AA653</f>
        <v>5.3177291859152036E-2</v>
      </c>
      <c r="CJ636" s="135">
        <f t="shared" ref="CJ636" si="11898">AB636/AB653</f>
        <v>6.2266849500892056E-2</v>
      </c>
      <c r="CK636" s="136">
        <f t="shared" ref="CK636" si="11899">AC636/AC653</f>
        <v>5.8955742528871605E-2</v>
      </c>
    </row>
    <row r="637" spans="1:89" ht="14" thickTop="1" x14ac:dyDescent="0.15">
      <c r="A637" s="146" t="s">
        <v>24</v>
      </c>
      <c r="B637" s="203">
        <v>450</v>
      </c>
      <c r="C637" s="197">
        <v>450</v>
      </c>
      <c r="D637" s="198">
        <v>230</v>
      </c>
      <c r="E637" s="199">
        <v>236</v>
      </c>
      <c r="F637" s="196">
        <v>426</v>
      </c>
      <c r="G637" s="200">
        <v>241</v>
      </c>
      <c r="H637" s="198">
        <v>567</v>
      </c>
      <c r="I637" s="199">
        <v>570</v>
      </c>
      <c r="J637" s="196">
        <v>113</v>
      </c>
      <c r="K637" s="200">
        <v>123</v>
      </c>
      <c r="L637" s="198">
        <v>209</v>
      </c>
      <c r="M637" s="196">
        <v>331</v>
      </c>
      <c r="N637" s="201">
        <v>459</v>
      </c>
      <c r="O637" s="204">
        <v>583</v>
      </c>
      <c r="P637" s="196">
        <v>254</v>
      </c>
      <c r="Q637" s="200">
        <v>254</v>
      </c>
      <c r="R637" s="198">
        <v>391</v>
      </c>
      <c r="S637" s="199">
        <v>304</v>
      </c>
      <c r="T637" s="196">
        <v>64</v>
      </c>
      <c r="U637" s="200">
        <v>71</v>
      </c>
      <c r="V637" s="198">
        <v>300</v>
      </c>
      <c r="W637" s="205">
        <v>358</v>
      </c>
      <c r="X637" s="196">
        <v>217</v>
      </c>
      <c r="Y637" s="200">
        <v>137</v>
      </c>
      <c r="Z637" s="198">
        <v>445</v>
      </c>
      <c r="AA637" s="196">
        <v>528</v>
      </c>
      <c r="AB637" s="172">
        <f t="shared" si="11708"/>
        <v>4125</v>
      </c>
      <c r="AC637" s="173">
        <f t="shared" si="11709"/>
        <v>4186</v>
      </c>
      <c r="AE637" s="275" t="str">
        <f>$AE$17</f>
        <v>17:00 - 17:59</v>
      </c>
      <c r="AF637" s="126">
        <f t="shared" ref="AF637:AU639" si="11900">SUMIF($A$9:$A$32,$AE637,B$629:B$652)</f>
        <v>420</v>
      </c>
      <c r="AG637" s="186">
        <f t="shared" si="11900"/>
        <v>584</v>
      </c>
      <c r="AH637" s="127">
        <f t="shared" si="11900"/>
        <v>272</v>
      </c>
      <c r="AI637" s="180">
        <f t="shared" si="11900"/>
        <v>297</v>
      </c>
      <c r="AJ637" s="126">
        <f t="shared" si="11900"/>
        <v>431</v>
      </c>
      <c r="AK637" s="128">
        <f t="shared" si="11900"/>
        <v>486</v>
      </c>
      <c r="AL637" s="127">
        <f t="shared" si="11900"/>
        <v>707</v>
      </c>
      <c r="AM637" s="180">
        <f t="shared" si="11900"/>
        <v>627</v>
      </c>
      <c r="AN637" s="126">
        <f t="shared" si="11900"/>
        <v>220</v>
      </c>
      <c r="AO637" s="128">
        <f t="shared" si="11900"/>
        <v>69</v>
      </c>
      <c r="AP637" s="127">
        <f t="shared" si="11900"/>
        <v>385</v>
      </c>
      <c r="AQ637" s="126">
        <f t="shared" si="11900"/>
        <v>150</v>
      </c>
      <c r="AR637" s="179">
        <f t="shared" si="11900"/>
        <v>516</v>
      </c>
      <c r="AS637" s="181">
        <f t="shared" si="11900"/>
        <v>533</v>
      </c>
      <c r="AT637" s="126">
        <f t="shared" si="11900"/>
        <v>320</v>
      </c>
      <c r="AU637" s="128">
        <f t="shared" si="11900"/>
        <v>317</v>
      </c>
      <c r="AV637" s="127">
        <f t="shared" ref="AP637:BE639" si="11901">SUMIF($A$9:$A$32,$AE637,R$629:R$652)</f>
        <v>336</v>
      </c>
      <c r="AW637" s="180">
        <f t="shared" si="11901"/>
        <v>470</v>
      </c>
      <c r="AX637" s="126">
        <f t="shared" si="11901"/>
        <v>167</v>
      </c>
      <c r="AY637" s="128">
        <f t="shared" si="11901"/>
        <v>31</v>
      </c>
      <c r="AZ637" s="127">
        <f t="shared" si="11901"/>
        <v>437</v>
      </c>
      <c r="BA637" s="180">
        <f t="shared" si="11901"/>
        <v>315</v>
      </c>
      <c r="BB637" s="126">
        <f t="shared" si="11901"/>
        <v>313</v>
      </c>
      <c r="BC637" s="128">
        <f t="shared" si="11901"/>
        <v>177</v>
      </c>
      <c r="BD637" s="184">
        <f t="shared" si="11901"/>
        <v>478</v>
      </c>
      <c r="BE637" s="185">
        <f t="shared" si="11901"/>
        <v>776</v>
      </c>
      <c r="BF637" s="170">
        <f>AF637+AH637+AJ637+AL637+AN637+AP637+AR637+AT637+AV637+AX637+AZ637+BB637+BD637</f>
        <v>5002</v>
      </c>
      <c r="BG637" s="171">
        <f>AG637+AI637+AK637+AM637+AO637+AQ637+AS637+AU637+AW637+AY637+BA637+BC637+BE637</f>
        <v>4832</v>
      </c>
      <c r="BI637" s="146" t="s">
        <v>24</v>
      </c>
      <c r="BJ637" s="129">
        <f>B637/B653</f>
        <v>6.3965884861407252E-2</v>
      </c>
      <c r="BK637" s="130">
        <f t="shared" ref="BK637" si="11902">C637/C653</f>
        <v>6.7405632115038944E-2</v>
      </c>
      <c r="BL637" s="131">
        <f t="shared" ref="BL637" si="11903">D637/D653</f>
        <v>6.6938300349243307E-2</v>
      </c>
      <c r="BM637" s="132">
        <f t="shared" ref="BM637" si="11904">E637/E653</f>
        <v>5.62038580614432E-2</v>
      </c>
      <c r="BN637" s="129">
        <f t="shared" ref="BN637" si="11905">F637/F653</f>
        <v>7.1536523929471033E-2</v>
      </c>
      <c r="BO637" s="130">
        <f t="shared" ref="BO637" si="11906">G637/G653</f>
        <v>4.8874467653619955E-2</v>
      </c>
      <c r="BP637" s="131">
        <f t="shared" ref="BP637" si="11907">H637/H653</f>
        <v>6.0752169720347159E-2</v>
      </c>
      <c r="BQ637" s="132">
        <f t="shared" ref="BQ637" si="11908">I637/I653</f>
        <v>6.7591604411241554E-2</v>
      </c>
      <c r="BR637" s="129">
        <f t="shared" ref="BR637" si="11909">J637/J653</f>
        <v>5.5310817425354868E-2</v>
      </c>
      <c r="BS637" s="130">
        <f t="shared" ref="BS637" si="11910">K637/K653</f>
        <v>7.5645756457564578E-2</v>
      </c>
      <c r="BT637" s="131">
        <f t="shared" ref="BT637" si="11911">L637/L653</f>
        <v>4.9420666824308346E-2</v>
      </c>
      <c r="BU637" s="129">
        <f t="shared" ref="BU637" si="11912">M637/M653</f>
        <v>8.5618210036213144E-2</v>
      </c>
      <c r="BV637" s="133">
        <f t="shared" ref="BV637" si="11913">N637/N653</f>
        <v>5.5737704918032788E-2</v>
      </c>
      <c r="BW637" s="134">
        <f t="shared" ref="BW637" si="11914">O637/O653</f>
        <v>6.950405340963281E-2</v>
      </c>
      <c r="BX637" s="129">
        <f t="shared" ref="BX637" si="11915">P637/P653</f>
        <v>5.4366438356164386E-2</v>
      </c>
      <c r="BY637" s="130">
        <f t="shared" ref="BY637" si="11916">Q637/Q653</f>
        <v>5.3699788583509517E-2</v>
      </c>
      <c r="BZ637" s="131">
        <f t="shared" ref="BZ637" si="11917">R637/R653</f>
        <v>7.1480804387568556E-2</v>
      </c>
      <c r="CA637" s="132">
        <f t="shared" ref="CA637" si="11918">S637/S653</f>
        <v>5.3833894103063572E-2</v>
      </c>
      <c r="CB637" s="129">
        <f t="shared" ref="CB637" si="11919">T637/T653</f>
        <v>5.1612903225806452E-2</v>
      </c>
      <c r="CC637" s="130">
        <f t="shared" ref="CC637" si="11920">U637/U653</f>
        <v>6.0374149659863943E-2</v>
      </c>
      <c r="CD637" s="131">
        <f t="shared" ref="CD637" si="11921">V637/V653</f>
        <v>5.7814607824243594E-2</v>
      </c>
      <c r="CE637" s="132">
        <f t="shared" ref="CE637" si="11922">W637/W653</f>
        <v>6.9205490044461623E-2</v>
      </c>
      <c r="CF637" s="129">
        <f t="shared" ref="CF637" si="11923">X637/X653</f>
        <v>5.7240833553152203E-2</v>
      </c>
      <c r="CG637" s="130">
        <f t="shared" ref="CG637" si="11924">Y637/Y653</f>
        <v>4.5050970075633016E-2</v>
      </c>
      <c r="CH637" s="131">
        <f t="shared" ref="CH637" si="11925">Z637/Z653</f>
        <v>6.1865702766578615E-2</v>
      </c>
      <c r="CI637" s="129">
        <f t="shared" ref="CI637" si="11926">AA637/AA653</f>
        <v>5.4203880505081611E-2</v>
      </c>
      <c r="CJ637" s="135">
        <f t="shared" ref="CJ637" si="11927">AB637/AB653</f>
        <v>6.0821869332507633E-2</v>
      </c>
      <c r="CK637" s="136">
        <f t="shared" ref="CK637" si="11928">AC637/AC653</f>
        <v>6.1898354207638964E-2</v>
      </c>
    </row>
    <row r="638" spans="1:89" x14ac:dyDescent="0.15">
      <c r="A638" s="137" t="s">
        <v>25</v>
      </c>
      <c r="B638" s="206">
        <v>358</v>
      </c>
      <c r="C638" s="190">
        <v>278</v>
      </c>
      <c r="D638" s="191">
        <v>195</v>
      </c>
      <c r="E638" s="192">
        <v>259</v>
      </c>
      <c r="F638" s="189">
        <v>357</v>
      </c>
      <c r="G638" s="193">
        <v>195</v>
      </c>
      <c r="H638" s="191">
        <v>447</v>
      </c>
      <c r="I638" s="192">
        <v>479</v>
      </c>
      <c r="J638" s="189">
        <v>144</v>
      </c>
      <c r="K638" s="190">
        <v>108</v>
      </c>
      <c r="L638" s="191">
        <v>203</v>
      </c>
      <c r="M638" s="189">
        <v>269</v>
      </c>
      <c r="N638" s="194">
        <v>421</v>
      </c>
      <c r="O638" s="207">
        <v>452</v>
      </c>
      <c r="P638" s="189">
        <v>261</v>
      </c>
      <c r="Q638" s="190">
        <v>264</v>
      </c>
      <c r="R638" s="191">
        <v>326</v>
      </c>
      <c r="S638" s="192">
        <v>345</v>
      </c>
      <c r="T638" s="198">
        <v>48</v>
      </c>
      <c r="U638" s="189">
        <v>65</v>
      </c>
      <c r="V638" s="191">
        <v>272</v>
      </c>
      <c r="W638" s="208">
        <v>311</v>
      </c>
      <c r="X638" s="189">
        <v>209</v>
      </c>
      <c r="Y638" s="193">
        <v>168</v>
      </c>
      <c r="Z638" s="191">
        <v>465</v>
      </c>
      <c r="AA638" s="189">
        <v>795</v>
      </c>
      <c r="AB638" s="172">
        <f t="shared" si="11708"/>
        <v>3706</v>
      </c>
      <c r="AC638" s="173">
        <f t="shared" si="11709"/>
        <v>3988</v>
      </c>
      <c r="AE638" s="277" t="str">
        <f>$AE$18</f>
        <v>18:00 - 18:59</v>
      </c>
      <c r="AF638" s="126">
        <f t="shared" si="11900"/>
        <v>449</v>
      </c>
      <c r="AG638" s="190">
        <f t="shared" si="11900"/>
        <v>355</v>
      </c>
      <c r="AH638" s="191">
        <f t="shared" si="11900"/>
        <v>193</v>
      </c>
      <c r="AI638" s="192">
        <f t="shared" si="11900"/>
        <v>211</v>
      </c>
      <c r="AJ638" s="278">
        <f t="shared" si="11900"/>
        <v>302</v>
      </c>
      <c r="AK638" s="193">
        <f t="shared" si="11900"/>
        <v>402</v>
      </c>
      <c r="AL638" s="191">
        <f t="shared" si="11900"/>
        <v>675</v>
      </c>
      <c r="AM638" s="192">
        <f t="shared" si="11900"/>
        <v>573</v>
      </c>
      <c r="AN638" s="278">
        <f t="shared" si="11900"/>
        <v>164</v>
      </c>
      <c r="AO638" s="193">
        <f t="shared" si="11900"/>
        <v>40</v>
      </c>
      <c r="AP638" s="191">
        <f t="shared" si="11901"/>
        <v>326</v>
      </c>
      <c r="AQ638" s="278">
        <f t="shared" si="11901"/>
        <v>145</v>
      </c>
      <c r="AR638" s="194">
        <f t="shared" si="11901"/>
        <v>567</v>
      </c>
      <c r="AS638" s="195">
        <f t="shared" si="11901"/>
        <v>512</v>
      </c>
      <c r="AT638" s="278">
        <f t="shared" si="11901"/>
        <v>291</v>
      </c>
      <c r="AU638" s="193">
        <f t="shared" si="11901"/>
        <v>373</v>
      </c>
      <c r="AV638" s="191">
        <f t="shared" si="11901"/>
        <v>313</v>
      </c>
      <c r="AW638" s="192">
        <f t="shared" si="11901"/>
        <v>450</v>
      </c>
      <c r="AX638" s="278">
        <f t="shared" si="11901"/>
        <v>125</v>
      </c>
      <c r="AY638" s="193">
        <f t="shared" si="11901"/>
        <v>21</v>
      </c>
      <c r="AZ638" s="191">
        <f t="shared" si="11901"/>
        <v>408</v>
      </c>
      <c r="BA638" s="192">
        <f t="shared" si="11901"/>
        <v>244</v>
      </c>
      <c r="BB638" s="278">
        <f t="shared" si="11901"/>
        <v>282</v>
      </c>
      <c r="BC638" s="193">
        <f t="shared" si="11901"/>
        <v>209</v>
      </c>
      <c r="BD638" s="191">
        <f t="shared" si="11901"/>
        <v>373</v>
      </c>
      <c r="BE638" s="278">
        <f t="shared" si="11901"/>
        <v>676</v>
      </c>
      <c r="BF638" s="172">
        <f>SUM(AF638,AH638,AJ638,AL638,AN638,AP638,AR638,AT638,AV638,AX638,AZ638,BB638,BD638)</f>
        <v>4468</v>
      </c>
      <c r="BG638" s="173">
        <f>SUM(AG638,AI638,AK638,AM638,AO638,AQ638,AS638,AU638,AW638,AY638,BA638,BC638,BE638)</f>
        <v>4211</v>
      </c>
      <c r="BI638" s="137" t="s">
        <v>25</v>
      </c>
      <c r="BJ638" s="129">
        <f>B638/B653</f>
        <v>5.0888415067519545E-2</v>
      </c>
      <c r="BK638" s="130">
        <f t="shared" ref="BK638" si="11929">C638/C653</f>
        <v>4.1641701617735172E-2</v>
      </c>
      <c r="BL638" s="131">
        <f t="shared" ref="BL638" si="11930">D638/D653</f>
        <v>5.6752037252619326E-2</v>
      </c>
      <c r="BM638" s="132">
        <f t="shared" ref="BM638" si="11931">E638/E653</f>
        <v>6.1681352703024529E-2</v>
      </c>
      <c r="BN638" s="129">
        <f t="shared" ref="BN638" si="11932">F638/F653</f>
        <v>5.9949622166246851E-2</v>
      </c>
      <c r="BO638" s="130">
        <f t="shared" ref="BO638" si="11933">G638/G653</f>
        <v>3.9545731089028598E-2</v>
      </c>
      <c r="BP638" s="131">
        <f t="shared" ref="BP638" si="11934">H638/H653</f>
        <v>4.7894567663130827E-2</v>
      </c>
      <c r="BQ638" s="132">
        <f t="shared" ref="BQ638" si="11935">I638/I653</f>
        <v>5.6800664057867899E-2</v>
      </c>
      <c r="BR638" s="129">
        <f t="shared" ref="BR638" si="11936">J638/J653</f>
        <v>7.0484581497797363E-2</v>
      </c>
      <c r="BS638" s="130">
        <f t="shared" ref="BS638" si="11937">K638/K653</f>
        <v>6.6420664206642069E-2</v>
      </c>
      <c r="BT638" s="131">
        <f t="shared" ref="BT638" si="11938">L638/L653</f>
        <v>4.8001891700165521E-2</v>
      </c>
      <c r="BU638" s="129">
        <f t="shared" ref="BU638" si="11939">M638/M653</f>
        <v>6.958096223486808E-2</v>
      </c>
      <c r="BV638" s="133">
        <f t="shared" ref="BV638" si="11940">N638/N653</f>
        <v>5.1123254401942923E-2</v>
      </c>
      <c r="BW638" s="134">
        <f t="shared" ref="BW638" si="11941">O638/O653</f>
        <v>5.3886504530281355E-2</v>
      </c>
      <c r="BX638" s="129">
        <f t="shared" ref="BX638" si="11942">P638/P653</f>
        <v>5.5864726027397262E-2</v>
      </c>
      <c r="BY638" s="130">
        <f t="shared" ref="BY638" si="11943">Q638/Q653</f>
        <v>5.5813953488372092E-2</v>
      </c>
      <c r="BZ638" s="131">
        <f t="shared" ref="BZ638" si="11944">R638/R653</f>
        <v>5.9597806215722124E-2</v>
      </c>
      <c r="CA638" s="132">
        <f t="shared" ref="CA638" si="11945">S638/S653</f>
        <v>6.1094386399858334E-2</v>
      </c>
      <c r="CB638" s="129">
        <f t="shared" ref="CB638" si="11946">T638/T653</f>
        <v>3.870967741935484E-2</v>
      </c>
      <c r="CC638" s="130">
        <f t="shared" ref="CC638" si="11947">U638/U653</f>
        <v>5.5272108843537414E-2</v>
      </c>
      <c r="CD638" s="131">
        <f t="shared" ref="CD638" si="11948">V638/V653</f>
        <v>5.2418577760647525E-2</v>
      </c>
      <c r="CE638" s="132">
        <f t="shared" ref="CE638" si="11949">W638/W653</f>
        <v>6.0119853083317222E-2</v>
      </c>
      <c r="CF638" s="129">
        <f t="shared" ref="CF638" si="11950">X638/X653</f>
        <v>5.5130572408335535E-2</v>
      </c>
      <c r="CG638" s="130">
        <f t="shared" ref="CG638" si="11951">Y638/Y653</f>
        <v>5.5244985202236106E-2</v>
      </c>
      <c r="CH638" s="131">
        <f t="shared" ref="CH638" si="11952">Z638/Z653</f>
        <v>6.4646183789795642E-2</v>
      </c>
      <c r="CI638" s="129">
        <f t="shared" ref="CI638" si="11953">AA638/AA653</f>
        <v>8.1613797351401299E-2</v>
      </c>
      <c r="CJ638" s="135">
        <f t="shared" ref="CJ638" si="11954">AB638/AB653</f>
        <v>5.464384187788443E-2</v>
      </c>
      <c r="CK638" s="136">
        <f t="shared" ref="CK638" si="11955">AC638/AC653</f>
        <v>5.8970529522232244E-2</v>
      </c>
    </row>
    <row r="639" spans="1:89" ht="14" thickBot="1" x14ac:dyDescent="0.2">
      <c r="A639" s="146" t="s">
        <v>26</v>
      </c>
      <c r="B639" s="203">
        <v>356</v>
      </c>
      <c r="C639" s="197">
        <v>329</v>
      </c>
      <c r="D639" s="198">
        <v>218</v>
      </c>
      <c r="E639" s="199">
        <v>251</v>
      </c>
      <c r="F639" s="196">
        <v>292</v>
      </c>
      <c r="G639" s="200">
        <v>185</v>
      </c>
      <c r="H639" s="198">
        <v>590</v>
      </c>
      <c r="I639" s="199">
        <v>443</v>
      </c>
      <c r="J639" s="196">
        <v>127</v>
      </c>
      <c r="K639" s="197">
        <v>89</v>
      </c>
      <c r="L639" s="198">
        <v>216</v>
      </c>
      <c r="M639" s="196">
        <v>246</v>
      </c>
      <c r="N639" s="201">
        <v>453</v>
      </c>
      <c r="O639" s="204">
        <v>479</v>
      </c>
      <c r="P639" s="196">
        <v>247</v>
      </c>
      <c r="Q639" s="197">
        <v>262</v>
      </c>
      <c r="R639" s="198">
        <v>319</v>
      </c>
      <c r="S639" s="199">
        <v>377</v>
      </c>
      <c r="T639" s="196">
        <v>67</v>
      </c>
      <c r="U639" s="200">
        <v>66</v>
      </c>
      <c r="V639" s="198">
        <v>263</v>
      </c>
      <c r="W639" s="205">
        <v>330</v>
      </c>
      <c r="X639" s="196">
        <v>193</v>
      </c>
      <c r="Y639" s="200">
        <v>157</v>
      </c>
      <c r="Z639" s="198">
        <v>480</v>
      </c>
      <c r="AA639" s="196">
        <v>608</v>
      </c>
      <c r="AB639" s="172">
        <f t="shared" si="11708"/>
        <v>3821</v>
      </c>
      <c r="AC639" s="173">
        <f t="shared" si="11709"/>
        <v>3822</v>
      </c>
      <c r="AE639" s="275">
        <f>$AE$19</f>
        <v>0</v>
      </c>
      <c r="AF639" s="126">
        <f t="shared" si="11900"/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5.0604122245913291E-2</v>
      </c>
      <c r="BK639" s="130">
        <f t="shared" ref="BK639" si="11956">C639/C653</f>
        <v>4.9281006590772919E-2</v>
      </c>
      <c r="BL639" s="131">
        <f t="shared" ref="BL639" si="11957">D639/D653</f>
        <v>6.3445867287543659E-2</v>
      </c>
      <c r="BM639" s="132">
        <f t="shared" ref="BM639" si="11958">E639/E653</f>
        <v>5.9776137175517982E-2</v>
      </c>
      <c r="BN639" s="129">
        <f t="shared" ref="BN639" si="11959">F639/F653</f>
        <v>4.9034424853064654E-2</v>
      </c>
      <c r="BO639" s="130">
        <f t="shared" ref="BO639" si="11960">G639/G653</f>
        <v>3.7517744879334819E-2</v>
      </c>
      <c r="BP639" s="131">
        <f t="shared" ref="BP639" si="11961">H639/H653</f>
        <v>6.3216543447980292E-2</v>
      </c>
      <c r="BQ639" s="132">
        <f t="shared" ref="BQ639" si="11962">I639/I653</f>
        <v>5.2531720621368433E-2</v>
      </c>
      <c r="BR639" s="129">
        <f t="shared" ref="BR639" si="11963">J639/J653</f>
        <v>6.2163485070974057E-2</v>
      </c>
      <c r="BS639" s="130">
        <f t="shared" ref="BS639" si="11964">K639/K653</f>
        <v>5.4735547355473556E-2</v>
      </c>
      <c r="BT639" s="131">
        <f t="shared" ref="BT639" si="11965">L639/L653</f>
        <v>5.1075904469141641E-2</v>
      </c>
      <c r="BU639" s="129">
        <f t="shared" ref="BU639" si="11966">M639/M653</f>
        <v>6.3631660631143297E-2</v>
      </c>
      <c r="BV639" s="133">
        <f t="shared" ref="BV639" si="11967">N639/N653</f>
        <v>5.5009107468123861E-2</v>
      </c>
      <c r="BW639" s="134">
        <f t="shared" ref="BW639" si="11968">O639/O653</f>
        <v>5.7105388650453025E-2</v>
      </c>
      <c r="BX639" s="129">
        <f t="shared" ref="BX639" si="11969">P639/P653</f>
        <v>5.286815068493151E-2</v>
      </c>
      <c r="BY639" s="130">
        <f t="shared" ref="BY639" si="11970">Q639/Q653</f>
        <v>5.5391120507399576E-2</v>
      </c>
      <c r="BZ639" s="131">
        <f t="shared" ref="BZ639" si="11971">R639/R653</f>
        <v>5.8318098720292505E-2</v>
      </c>
      <c r="CA639" s="132">
        <f t="shared" ref="CA639" si="11972">S639/S653</f>
        <v>6.6761112094917655E-2</v>
      </c>
      <c r="CB639" s="129">
        <f t="shared" ref="CB639" si="11973">T639/T653</f>
        <v>5.4032258064516128E-2</v>
      </c>
      <c r="CC639" s="130">
        <f t="shared" ref="CC639" si="11974">U639/U653</f>
        <v>5.6122448979591837E-2</v>
      </c>
      <c r="CD639" s="131">
        <f t="shared" ref="CD639" si="11975">V639/V653</f>
        <v>5.0684139525920213E-2</v>
      </c>
      <c r="CE639" s="132">
        <f t="shared" ref="CE639" si="11976">W639/W653</f>
        <v>6.3792770152716019E-2</v>
      </c>
      <c r="CF639" s="129">
        <f t="shared" ref="CF639" si="11977">X639/X653</f>
        <v>5.0910050118702192E-2</v>
      </c>
      <c r="CG639" s="130">
        <f t="shared" ref="CG639" si="11978">Y639/Y653</f>
        <v>5.1627754028280168E-2</v>
      </c>
      <c r="CH639" s="131">
        <f t="shared" ref="CH639" si="11979">Z639/Z653</f>
        <v>6.6731544557208394E-2</v>
      </c>
      <c r="CI639" s="129">
        <f t="shared" ref="CI639" si="11980">AA639/AA653</f>
        <v>6.2416589672518223E-2</v>
      </c>
      <c r="CJ639" s="135">
        <f t="shared" ref="CJ639" si="11981">AB639/AB653</f>
        <v>5.6339481871396764E-2</v>
      </c>
      <c r="CK639" s="136">
        <f t="shared" ref="CK639" si="11982">AC639/AC653</f>
        <v>5.6515888624366011E-2</v>
      </c>
    </row>
    <row r="640" spans="1:89" ht="15" thickTop="1" thickBot="1" x14ac:dyDescent="0.2">
      <c r="A640" s="137" t="s">
        <v>27</v>
      </c>
      <c r="B640" s="206">
        <v>320</v>
      </c>
      <c r="C640" s="190">
        <v>490</v>
      </c>
      <c r="D640" s="191">
        <v>200</v>
      </c>
      <c r="E640" s="192">
        <v>351</v>
      </c>
      <c r="F640" s="189">
        <v>368</v>
      </c>
      <c r="G640" s="193">
        <v>254</v>
      </c>
      <c r="H640" s="191">
        <v>520</v>
      </c>
      <c r="I640" s="192">
        <v>583</v>
      </c>
      <c r="J640" s="189">
        <v>146</v>
      </c>
      <c r="K640" s="190">
        <v>67</v>
      </c>
      <c r="L640" s="191">
        <v>260</v>
      </c>
      <c r="M640" s="189">
        <v>218</v>
      </c>
      <c r="N640" s="194">
        <v>526</v>
      </c>
      <c r="O640" s="207">
        <v>435</v>
      </c>
      <c r="P640" s="189">
        <v>280</v>
      </c>
      <c r="Q640" s="190">
        <v>233</v>
      </c>
      <c r="R640" s="191">
        <v>339</v>
      </c>
      <c r="S640" s="192">
        <v>367</v>
      </c>
      <c r="T640" s="189">
        <v>68</v>
      </c>
      <c r="U640" s="193">
        <v>54</v>
      </c>
      <c r="V640" s="191">
        <v>275</v>
      </c>
      <c r="W640" s="208">
        <v>310</v>
      </c>
      <c r="X640" s="189">
        <v>183</v>
      </c>
      <c r="Y640" s="193">
        <v>130</v>
      </c>
      <c r="Z640" s="191">
        <v>425</v>
      </c>
      <c r="AA640" s="189">
        <v>587</v>
      </c>
      <c r="AB640" s="172">
        <f t="shared" si="11708"/>
        <v>3910</v>
      </c>
      <c r="AC640" s="173">
        <f t="shared" si="11709"/>
        <v>4079</v>
      </c>
      <c r="AE640" s="269" t="s">
        <v>13</v>
      </c>
      <c r="AF640" s="20">
        <f t="shared" ref="AF640:BG640" si="11983">SUM(AF637:AF639)</f>
        <v>869</v>
      </c>
      <c r="AG640" s="21">
        <f t="shared" si="11983"/>
        <v>939</v>
      </c>
      <c r="AH640" s="20">
        <f t="shared" si="11983"/>
        <v>465</v>
      </c>
      <c r="AI640" s="21">
        <f t="shared" si="11983"/>
        <v>508</v>
      </c>
      <c r="AJ640" s="20">
        <f t="shared" si="11983"/>
        <v>733</v>
      </c>
      <c r="AK640" s="21">
        <f t="shared" si="11983"/>
        <v>888</v>
      </c>
      <c r="AL640" s="20">
        <f t="shared" si="11983"/>
        <v>1382</v>
      </c>
      <c r="AM640" s="21">
        <f t="shared" si="11983"/>
        <v>1200</v>
      </c>
      <c r="AN640" s="20">
        <f t="shared" si="11983"/>
        <v>384</v>
      </c>
      <c r="AO640" s="21">
        <f t="shared" si="11983"/>
        <v>109</v>
      </c>
      <c r="AP640" s="20">
        <f t="shared" si="11983"/>
        <v>711</v>
      </c>
      <c r="AQ640" s="21">
        <f t="shared" si="11983"/>
        <v>295</v>
      </c>
      <c r="AR640" s="20">
        <f t="shared" si="11983"/>
        <v>1083</v>
      </c>
      <c r="AS640" s="21">
        <f t="shared" si="11983"/>
        <v>1045</v>
      </c>
      <c r="AT640" s="20">
        <f t="shared" si="11983"/>
        <v>611</v>
      </c>
      <c r="AU640" s="21">
        <f t="shared" si="11983"/>
        <v>690</v>
      </c>
      <c r="AV640" s="20">
        <f t="shared" si="11983"/>
        <v>649</v>
      </c>
      <c r="AW640" s="21">
        <f t="shared" si="11983"/>
        <v>920</v>
      </c>
      <c r="AX640" s="20">
        <f t="shared" si="11983"/>
        <v>292</v>
      </c>
      <c r="AY640" s="21">
        <f t="shared" si="11983"/>
        <v>52</v>
      </c>
      <c r="AZ640" s="20">
        <f t="shared" si="11983"/>
        <v>845</v>
      </c>
      <c r="BA640" s="21">
        <f t="shared" si="11983"/>
        <v>559</v>
      </c>
      <c r="BB640" s="20">
        <f t="shared" si="11983"/>
        <v>595</v>
      </c>
      <c r="BC640" s="21">
        <f t="shared" si="11983"/>
        <v>386</v>
      </c>
      <c r="BD640" s="20">
        <f t="shared" si="11983"/>
        <v>851</v>
      </c>
      <c r="BE640" s="21">
        <f t="shared" si="11983"/>
        <v>1452</v>
      </c>
      <c r="BF640" s="174">
        <f t="shared" si="11983"/>
        <v>9470</v>
      </c>
      <c r="BG640" s="175">
        <f t="shared" si="11983"/>
        <v>9043</v>
      </c>
      <c r="BI640" s="137" t="s">
        <v>27</v>
      </c>
      <c r="BJ640" s="129">
        <f>B640/B653</f>
        <v>4.548685145700071E-2</v>
      </c>
      <c r="BK640" s="130">
        <f t="shared" ref="BK640" si="11984">C640/C653</f>
        <v>7.3397243858597958E-2</v>
      </c>
      <c r="BL640" s="131">
        <f t="shared" ref="BL640" si="11985">D640/D653</f>
        <v>5.8207217694994179E-2</v>
      </c>
      <c r="BM640" s="132">
        <f t="shared" ref="BM640" si="11986">E640/E653</f>
        <v>8.3591331269349839E-2</v>
      </c>
      <c r="BN640" s="129">
        <f t="shared" ref="BN640" si="11987">F640/F653</f>
        <v>6.1796809403862299E-2</v>
      </c>
      <c r="BO640" s="130">
        <f t="shared" ref="BO640" si="11988">G640/G653</f>
        <v>5.1510849726221865E-2</v>
      </c>
      <c r="BP640" s="131">
        <f t="shared" ref="BP640" si="11989">H640/H653</f>
        <v>5.5716275581270756E-2</v>
      </c>
      <c r="BQ640" s="132">
        <f t="shared" ref="BQ640" si="11990">I640/I653</f>
        <v>6.9133167318866359E-2</v>
      </c>
      <c r="BR640" s="129">
        <f t="shared" ref="BR640" si="11991">J640/J653</f>
        <v>7.1463534018600103E-2</v>
      </c>
      <c r="BS640" s="130">
        <f t="shared" ref="BS640" si="11992">K640/K653</f>
        <v>4.1205412054120538E-2</v>
      </c>
      <c r="BT640" s="131">
        <f t="shared" ref="BT640" si="11993">L640/L653</f>
        <v>6.1480255379522349E-2</v>
      </c>
      <c r="BU640" s="129">
        <f t="shared" ref="BU640" si="11994">M640/M653</f>
        <v>5.6389032591826177E-2</v>
      </c>
      <c r="BV640" s="133">
        <f t="shared" ref="BV640" si="11995">N640/N653</f>
        <v>6.3873709775349119E-2</v>
      </c>
      <c r="BW640" s="134">
        <f t="shared" ref="BW640" si="11996">O640/O653</f>
        <v>5.185979971387697E-2</v>
      </c>
      <c r="BX640" s="129">
        <f t="shared" ref="BX640" si="11997">P640/P653</f>
        <v>5.9931506849315065E-2</v>
      </c>
      <c r="BY640" s="130">
        <f t="shared" ref="BY640" si="11998">Q640/Q653</f>
        <v>4.9260042283298097E-2</v>
      </c>
      <c r="BZ640" s="131">
        <f t="shared" ref="BZ640" si="11999">R640/R653</f>
        <v>6.197440585009141E-2</v>
      </c>
      <c r="CA640" s="132">
        <f t="shared" ref="CA640" si="12000">S640/S653</f>
        <v>6.4990260315211615E-2</v>
      </c>
      <c r="CB640" s="129">
        <f t="shared" ref="CB640" si="12001">T640/T653</f>
        <v>5.4838709677419356E-2</v>
      </c>
      <c r="CC640" s="130">
        <f t="shared" ref="CC640" si="12002">U640/U653</f>
        <v>4.5918367346938778E-2</v>
      </c>
      <c r="CD640" s="131">
        <f t="shared" ref="CD640" si="12003">V640/V653</f>
        <v>5.299672383888996E-2</v>
      </c>
      <c r="CE640" s="132">
        <f t="shared" ref="CE640" si="12004">W640/W653</f>
        <v>5.9926541658612026E-2</v>
      </c>
      <c r="CF640" s="129">
        <f t="shared" ref="CF640" si="12005">X640/X653</f>
        <v>4.8272223687681352E-2</v>
      </c>
      <c r="CG640" s="130">
        <f t="shared" ref="CG640" si="12006">Y640/Y653</f>
        <v>4.2749095692206508E-2</v>
      </c>
      <c r="CH640" s="131">
        <f t="shared" ref="CH640" si="12007">Z640/Z653</f>
        <v>5.9085221743361602E-2</v>
      </c>
      <c r="CI640" s="129">
        <f t="shared" ref="CI640" si="12008">AA640/AA653</f>
        <v>6.0260753516066114E-2</v>
      </c>
      <c r="CJ640" s="135">
        <f t="shared" ref="CJ640" si="12009">AB640/AB653</f>
        <v>5.7651759779419352E-2</v>
      </c>
      <c r="CK640" s="136">
        <f t="shared" ref="CK640" si="12010">AC640/AC653</f>
        <v>6.0316145918050484E-2</v>
      </c>
    </row>
    <row r="641" spans="1:89" ht="14" thickTop="1" x14ac:dyDescent="0.15">
      <c r="A641" s="146" t="s">
        <v>28</v>
      </c>
      <c r="B641" s="203">
        <v>306</v>
      </c>
      <c r="C641" s="197">
        <v>543</v>
      </c>
      <c r="D641" s="198">
        <v>198</v>
      </c>
      <c r="E641" s="199">
        <v>343</v>
      </c>
      <c r="F641" s="196">
        <v>364</v>
      </c>
      <c r="G641" s="200">
        <v>347</v>
      </c>
      <c r="H641" s="198">
        <v>608</v>
      </c>
      <c r="I641" s="199">
        <v>540</v>
      </c>
      <c r="J641" s="196">
        <v>140</v>
      </c>
      <c r="K641" s="197">
        <v>68</v>
      </c>
      <c r="L641" s="198">
        <v>364</v>
      </c>
      <c r="M641" s="196">
        <v>199</v>
      </c>
      <c r="N641" s="201">
        <v>543</v>
      </c>
      <c r="O641" s="204">
        <v>390</v>
      </c>
      <c r="P641" s="196">
        <v>299</v>
      </c>
      <c r="Q641" s="197">
        <v>215</v>
      </c>
      <c r="R641" s="198">
        <v>313</v>
      </c>
      <c r="S641" s="199">
        <v>359</v>
      </c>
      <c r="T641" s="196">
        <v>101</v>
      </c>
      <c r="U641" s="200">
        <v>32</v>
      </c>
      <c r="V641" s="198">
        <v>418</v>
      </c>
      <c r="W641" s="205">
        <v>270</v>
      </c>
      <c r="X641" s="196">
        <v>225</v>
      </c>
      <c r="Y641" s="200">
        <v>120</v>
      </c>
      <c r="Z641" s="198">
        <v>520</v>
      </c>
      <c r="AA641" s="196">
        <v>619</v>
      </c>
      <c r="AB641" s="172">
        <f t="shared" si="11708"/>
        <v>4399</v>
      </c>
      <c r="AC641" s="173">
        <f t="shared" si="11709"/>
        <v>4045</v>
      </c>
      <c r="BI641" s="146" t="s">
        <v>28</v>
      </c>
      <c r="BJ641" s="129">
        <f>B641/B653</f>
        <v>4.3496801705756927E-2</v>
      </c>
      <c r="BK641" s="130">
        <f t="shared" ref="BK641" si="12011">C641/C653</f>
        <v>8.1336129418813657E-2</v>
      </c>
      <c r="BL641" s="131">
        <f t="shared" ref="BL641" si="12012">D641/D653</f>
        <v>5.7625145518044235E-2</v>
      </c>
      <c r="BM641" s="132">
        <f t="shared" ref="BM641" si="12013">E641/E653</f>
        <v>8.1686115741843299E-2</v>
      </c>
      <c r="BN641" s="129">
        <f t="shared" ref="BN641" si="12014">F641/F653</f>
        <v>6.1125104953820321E-2</v>
      </c>
      <c r="BO641" s="130">
        <f t="shared" ref="BO641" si="12015">G641/G653</f>
        <v>7.0371121476373963E-2</v>
      </c>
      <c r="BP641" s="131">
        <f t="shared" ref="BP641" si="12016">H641/H653</f>
        <v>6.5145183756562738E-2</v>
      </c>
      <c r="BQ641" s="132">
        <f t="shared" ref="BQ641" si="12017">I641/I653</f>
        <v>6.4034151547491994E-2</v>
      </c>
      <c r="BR641" s="129">
        <f t="shared" ref="BR641" si="12018">J641/J653</f>
        <v>6.8526676456191871E-2</v>
      </c>
      <c r="BS641" s="130">
        <f t="shared" ref="BS641" si="12019">K641/K653</f>
        <v>4.1820418204182044E-2</v>
      </c>
      <c r="BT641" s="131">
        <f t="shared" ref="BT641" si="12020">L641/L653</f>
        <v>8.6072357531331287E-2</v>
      </c>
      <c r="BU641" s="129">
        <f t="shared" ref="BU641" si="12021">M641/M653</f>
        <v>5.1474392136575273E-2</v>
      </c>
      <c r="BV641" s="133">
        <f t="shared" ref="BV641" si="12022">N641/N653</f>
        <v>6.5938069216757739E-2</v>
      </c>
      <c r="BW641" s="134">
        <f t="shared" ref="BW641" si="12023">O641/O653</f>
        <v>4.6494992846924176E-2</v>
      </c>
      <c r="BX641" s="129">
        <f t="shared" ref="BX641" si="12024">P641/P653</f>
        <v>6.3998287671232876E-2</v>
      </c>
      <c r="BY641" s="130">
        <f t="shared" ref="BY641" si="12025">Q641/Q653</f>
        <v>4.5454545454545456E-2</v>
      </c>
      <c r="BZ641" s="131">
        <f t="shared" ref="BZ641" si="12026">R641/R653</f>
        <v>5.7221206581352831E-2</v>
      </c>
      <c r="CA641" s="132">
        <f t="shared" ref="CA641" si="12027">S641/S653</f>
        <v>6.3573578891446783E-2</v>
      </c>
      <c r="CB641" s="129">
        <f t="shared" ref="CB641" si="12028">T641/T653</f>
        <v>8.1451612903225806E-2</v>
      </c>
      <c r="CC641" s="130">
        <f t="shared" ref="CC641" si="12029">U641/U653</f>
        <v>2.7210884353741496E-2</v>
      </c>
      <c r="CD641" s="131">
        <f t="shared" ref="CD641" si="12030">V641/V653</f>
        <v>8.055502023511274E-2</v>
      </c>
      <c r="CE641" s="132">
        <f t="shared" ref="CE641" si="12031">W641/W653</f>
        <v>5.2194084670404019E-2</v>
      </c>
      <c r="CF641" s="129">
        <f t="shared" ref="CF641" si="12032">X641/X653</f>
        <v>5.935109469796887E-2</v>
      </c>
      <c r="CG641" s="130">
        <f t="shared" ref="CG641" si="12033">Y641/Y653</f>
        <v>3.9460703715882936E-2</v>
      </c>
      <c r="CH641" s="131">
        <f t="shared" ref="CH641" si="12034">Z641/Z653</f>
        <v>7.2292506603642434E-2</v>
      </c>
      <c r="CI641" s="129">
        <f t="shared" ref="CI641" si="12035">AA641/AA653</f>
        <v>6.3545837183040757E-2</v>
      </c>
      <c r="CJ641" s="135">
        <f t="shared" ref="CJ641" si="12036">AB641/AB653</f>
        <v>6.4861915925745708E-2</v>
      </c>
      <c r="CK641" s="136">
        <f t="shared" ref="CK641" si="12037">AC641/AC653</f>
        <v>5.9813388143788726E-2</v>
      </c>
    </row>
    <row r="642" spans="1:89" x14ac:dyDescent="0.15">
      <c r="A642" s="137" t="s">
        <v>29</v>
      </c>
      <c r="B642" s="206">
        <v>343</v>
      </c>
      <c r="C642" s="190">
        <v>558</v>
      </c>
      <c r="D642" s="191">
        <v>254</v>
      </c>
      <c r="E642" s="192">
        <v>361</v>
      </c>
      <c r="F642" s="189">
        <v>418</v>
      </c>
      <c r="G642" s="193">
        <v>347</v>
      </c>
      <c r="H642" s="191">
        <v>625</v>
      </c>
      <c r="I642" s="192">
        <v>623</v>
      </c>
      <c r="J642" s="189">
        <v>201</v>
      </c>
      <c r="K642" s="190">
        <v>53</v>
      </c>
      <c r="L642" s="191">
        <v>339</v>
      </c>
      <c r="M642" s="189">
        <v>167</v>
      </c>
      <c r="N642" s="194">
        <v>426</v>
      </c>
      <c r="O642" s="207">
        <v>457</v>
      </c>
      <c r="P642" s="189">
        <v>331</v>
      </c>
      <c r="Q642" s="190">
        <v>263</v>
      </c>
      <c r="R642" s="191">
        <v>310</v>
      </c>
      <c r="S642" s="192">
        <v>361</v>
      </c>
      <c r="T642" s="189">
        <v>177</v>
      </c>
      <c r="U642" s="193">
        <v>27</v>
      </c>
      <c r="V642" s="191">
        <v>362</v>
      </c>
      <c r="W642" s="208">
        <v>314</v>
      </c>
      <c r="X642" s="189">
        <v>287</v>
      </c>
      <c r="Y642" s="193">
        <v>169</v>
      </c>
      <c r="Z642" s="191">
        <v>457</v>
      </c>
      <c r="AA642" s="189">
        <v>744</v>
      </c>
      <c r="AB642" s="172">
        <f t="shared" si="11708"/>
        <v>4530</v>
      </c>
      <c r="AC642" s="173">
        <f t="shared" si="11709"/>
        <v>4444</v>
      </c>
      <c r="BI642" s="137" t="s">
        <v>29</v>
      </c>
      <c r="BJ642" s="129">
        <f>B642/B653</f>
        <v>4.8756218905472638E-2</v>
      </c>
      <c r="BK642" s="130">
        <f t="shared" ref="BK642" si="12038">C642/C653</f>
        <v>8.3582983822648296E-2</v>
      </c>
      <c r="BL642" s="131">
        <f t="shared" ref="BL642" si="12039">D642/D653</f>
        <v>7.3923166472642604E-2</v>
      </c>
      <c r="BM642" s="132">
        <f t="shared" ref="BM642" si="12040">E642/E653</f>
        <v>8.5972850678733032E-2</v>
      </c>
      <c r="BN642" s="129">
        <f t="shared" ref="BN642" si="12041">F642/F653</f>
        <v>7.0193115029387076E-2</v>
      </c>
      <c r="BO642" s="130">
        <f t="shared" ref="BO642" si="12042">G642/G653</f>
        <v>7.0371121476373963E-2</v>
      </c>
      <c r="BP642" s="131">
        <f t="shared" ref="BP642" si="12043">H642/H653</f>
        <v>6.6966677381335049E-2</v>
      </c>
      <c r="BQ642" s="132">
        <f t="shared" ref="BQ642" si="12044">I642/I653</f>
        <v>7.3876437803865769E-2</v>
      </c>
      <c r="BR642" s="129">
        <f t="shared" ref="BR642" si="12045">J642/J653</f>
        <v>9.8384728340675479E-2</v>
      </c>
      <c r="BS642" s="130">
        <f t="shared" ref="BS642" si="12046">K642/K653</f>
        <v>3.2595325953259535E-2</v>
      </c>
      <c r="BT642" s="131">
        <f t="shared" ref="BT642" si="12047">L642/L653</f>
        <v>8.0160794514069517E-2</v>
      </c>
      <c r="BU642" s="129">
        <f t="shared" ref="BU642" si="12048">M642/M653</f>
        <v>4.3197102948784274E-2</v>
      </c>
      <c r="BV642" s="133">
        <f t="shared" ref="BV642" si="12049">N642/N653</f>
        <v>5.1730418943533696E-2</v>
      </c>
      <c r="BW642" s="134">
        <f t="shared" ref="BW642" si="12050">O642/O653</f>
        <v>5.4482594182165001E-2</v>
      </c>
      <c r="BX642" s="129">
        <f t="shared" ref="BX642" si="12051">P642/P653</f>
        <v>7.0847602739726026E-2</v>
      </c>
      <c r="BY642" s="130">
        <f t="shared" ref="BY642" si="12052">Q642/Q653</f>
        <v>5.5602536997885837E-2</v>
      </c>
      <c r="BZ642" s="131">
        <f t="shared" ref="BZ642" si="12053">R642/R653</f>
        <v>5.6672760511882997E-2</v>
      </c>
      <c r="CA642" s="132">
        <f t="shared" ref="CA642" si="12054">S642/S653</f>
        <v>6.3927749247387991E-2</v>
      </c>
      <c r="CB642" s="129">
        <f t="shared" ref="CB642" si="12055">T642/T653</f>
        <v>0.14274193548387096</v>
      </c>
      <c r="CC642" s="130">
        <f t="shared" ref="CC642" si="12056">U642/U653</f>
        <v>2.2959183673469389E-2</v>
      </c>
      <c r="CD642" s="131">
        <f t="shared" ref="CD642" si="12057">V642/V653</f>
        <v>6.9762960107920602E-2</v>
      </c>
      <c r="CE642" s="132">
        <f t="shared" ref="CE642" si="12058">W642/W653</f>
        <v>6.0699787357432824E-2</v>
      </c>
      <c r="CF642" s="129">
        <f t="shared" ref="CF642" si="12059">X642/X653</f>
        <v>7.5705618570298075E-2</v>
      </c>
      <c r="CG642" s="130">
        <f t="shared" ref="CG642" si="12060">Y642/Y653</f>
        <v>5.5573824399868466E-2</v>
      </c>
      <c r="CH642" s="131">
        <f t="shared" ref="CH642" si="12061">Z642/Z653</f>
        <v>6.3533991380508831E-2</v>
      </c>
      <c r="CI642" s="129">
        <f t="shared" ref="CI642" si="12062">AA642/AA653</f>
        <v>7.6378195257160456E-2</v>
      </c>
      <c r="CJ642" s="135">
        <f t="shared" ref="CJ642" si="12063">AB642/AB653</f>
        <v>6.6793471048790201E-2</v>
      </c>
      <c r="CK642" s="136">
        <f t="shared" ref="CK642" si="12064">AC642/AC653</f>
        <v>6.5713398494684078E-2</v>
      </c>
    </row>
    <row r="643" spans="1:89" x14ac:dyDescent="0.15">
      <c r="A643" s="146" t="s">
        <v>30</v>
      </c>
      <c r="B643" s="203">
        <v>420</v>
      </c>
      <c r="C643" s="197">
        <v>584</v>
      </c>
      <c r="D643" s="198">
        <v>272</v>
      </c>
      <c r="E643" s="199">
        <v>297</v>
      </c>
      <c r="F643" s="196">
        <v>431</v>
      </c>
      <c r="G643" s="200">
        <v>486</v>
      </c>
      <c r="H643" s="198">
        <v>707</v>
      </c>
      <c r="I643" s="199">
        <v>627</v>
      </c>
      <c r="J643" s="196">
        <v>220</v>
      </c>
      <c r="K643" s="197">
        <v>69</v>
      </c>
      <c r="L643" s="198">
        <v>385</v>
      </c>
      <c r="M643" s="196">
        <v>150</v>
      </c>
      <c r="N643" s="201">
        <v>516</v>
      </c>
      <c r="O643" s="204">
        <v>533</v>
      </c>
      <c r="P643" s="196">
        <v>320</v>
      </c>
      <c r="Q643" s="197">
        <v>317</v>
      </c>
      <c r="R643" s="198">
        <v>336</v>
      </c>
      <c r="S643" s="199">
        <v>470</v>
      </c>
      <c r="T643" s="196">
        <v>167</v>
      </c>
      <c r="U643" s="200">
        <v>31</v>
      </c>
      <c r="V643" s="198">
        <v>437</v>
      </c>
      <c r="W643" s="205">
        <v>315</v>
      </c>
      <c r="X643" s="196">
        <v>313</v>
      </c>
      <c r="Y643" s="200">
        <v>177</v>
      </c>
      <c r="Z643" s="198">
        <v>478</v>
      </c>
      <c r="AA643" s="196">
        <v>776</v>
      </c>
      <c r="AB643" s="172">
        <f t="shared" si="11708"/>
        <v>5002</v>
      </c>
      <c r="AC643" s="173">
        <f t="shared" si="11709"/>
        <v>4832</v>
      </c>
      <c r="BI643" s="146" t="s">
        <v>30</v>
      </c>
      <c r="BJ643" s="129">
        <f>B643/B653</f>
        <v>5.9701492537313432E-2</v>
      </c>
      <c r="BK643" s="130">
        <f t="shared" ref="BK643" si="12065">C643/C653</f>
        <v>8.7477531455961655E-2</v>
      </c>
      <c r="BL643" s="131">
        <f t="shared" ref="BL643" si="12066">D643/D653</f>
        <v>7.9161816065192084E-2</v>
      </c>
      <c r="BM643" s="132">
        <f t="shared" ref="BM643" si="12067">E643/E653</f>
        <v>7.073112645868064E-2</v>
      </c>
      <c r="BN643" s="129">
        <f t="shared" ref="BN643" si="12068">F643/F653</f>
        <v>7.2376154492023503E-2</v>
      </c>
      <c r="BO643" s="130">
        <f t="shared" ref="BO643" si="12069">G643/G653</f>
        <v>9.8560129791117418E-2</v>
      </c>
      <c r="BP643" s="131">
        <f t="shared" ref="BP643" si="12070">H643/H653</f>
        <v>7.5752705453766209E-2</v>
      </c>
      <c r="BQ643" s="132">
        <f t="shared" ref="BQ643" si="12071">I643/I653</f>
        <v>7.4350764852365706E-2</v>
      </c>
      <c r="BR643" s="129">
        <f t="shared" ref="BR643" si="12072">J643/J653</f>
        <v>0.10768477728830152</v>
      </c>
      <c r="BS643" s="130">
        <f t="shared" ref="BS643" si="12073">K643/K653</f>
        <v>4.2435424354243544E-2</v>
      </c>
      <c r="BT643" s="131">
        <f t="shared" ref="BT643" si="12074">L643/L653</f>
        <v>9.1038070465831164E-2</v>
      </c>
      <c r="BU643" s="129">
        <f t="shared" ref="BU643" si="12075">M643/M653</f>
        <v>3.8799793067770302E-2</v>
      </c>
      <c r="BV643" s="133">
        <f t="shared" ref="BV643" si="12076">N643/N653</f>
        <v>6.2659380692167574E-2</v>
      </c>
      <c r="BW643" s="134">
        <f t="shared" ref="BW643" si="12077">O643/O653</f>
        <v>6.3543156890796371E-2</v>
      </c>
      <c r="BX643" s="129">
        <f t="shared" ref="BX643" si="12078">P643/P653</f>
        <v>6.8493150684931503E-2</v>
      </c>
      <c r="BY643" s="130">
        <f t="shared" ref="BY643" si="12079">Q643/Q653</f>
        <v>6.7019027484143762E-2</v>
      </c>
      <c r="BZ643" s="131">
        <f t="shared" ref="BZ643" si="12080">R643/R653</f>
        <v>6.142595978062157E-2</v>
      </c>
      <c r="CA643" s="132">
        <f t="shared" ref="CA643" si="12081">S643/S653</f>
        <v>8.323003364618381E-2</v>
      </c>
      <c r="CB643" s="129">
        <f t="shared" ref="CB643" si="12082">T643/T653</f>
        <v>0.13467741935483871</v>
      </c>
      <c r="CC643" s="130">
        <f t="shared" ref="CC643" si="12083">U643/U653</f>
        <v>2.6360544217687076E-2</v>
      </c>
      <c r="CD643" s="131">
        <f t="shared" ref="CD643" si="12084">V643/V653</f>
        <v>8.4216612063981497E-2</v>
      </c>
      <c r="CE643" s="132">
        <f t="shared" ref="CE643" si="12085">W643/W653</f>
        <v>6.0893098782138028E-2</v>
      </c>
      <c r="CF643" s="129">
        <f t="shared" ref="CF643" si="12086">X643/X653</f>
        <v>8.256396729095225E-2</v>
      </c>
      <c r="CG643" s="130">
        <f t="shared" ref="CG643" si="12087">Y643/Y653</f>
        <v>5.8204537980927326E-2</v>
      </c>
      <c r="CH643" s="131">
        <f t="shared" ref="CH643" si="12088">Z643/Z653</f>
        <v>6.6453496454886699E-2</v>
      </c>
      <c r="CI643" s="129">
        <f t="shared" ref="CI643" si="12089">AA643/AA653</f>
        <v>7.9663278924135106E-2</v>
      </c>
      <c r="CJ643" s="135">
        <f t="shared" ref="CJ643" si="12090">AB643/AB653</f>
        <v>7.3752967369988653E-2</v>
      </c>
      <c r="CK643" s="136">
        <f t="shared" ref="CK643" si="12091">AC643/AC653</f>
        <v>7.1450751918612387E-2</v>
      </c>
    </row>
    <row r="644" spans="1:89" x14ac:dyDescent="0.15">
      <c r="A644" s="137" t="s">
        <v>31</v>
      </c>
      <c r="B644" s="206">
        <v>449</v>
      </c>
      <c r="C644" s="190">
        <v>355</v>
      </c>
      <c r="D644" s="191">
        <v>193</v>
      </c>
      <c r="E644" s="192">
        <v>211</v>
      </c>
      <c r="F644" s="189">
        <v>302</v>
      </c>
      <c r="G644" s="193">
        <v>402</v>
      </c>
      <c r="H644" s="191">
        <v>675</v>
      </c>
      <c r="I644" s="192">
        <v>573</v>
      </c>
      <c r="J644" s="189">
        <v>164</v>
      </c>
      <c r="K644" s="190">
        <v>40</v>
      </c>
      <c r="L644" s="191">
        <v>326</v>
      </c>
      <c r="M644" s="189">
        <v>145</v>
      </c>
      <c r="N644" s="194">
        <v>567</v>
      </c>
      <c r="O644" s="207">
        <v>512</v>
      </c>
      <c r="P644" s="189">
        <v>291</v>
      </c>
      <c r="Q644" s="190">
        <v>373</v>
      </c>
      <c r="R644" s="191">
        <v>313</v>
      </c>
      <c r="S644" s="192">
        <v>450</v>
      </c>
      <c r="T644" s="189">
        <v>125</v>
      </c>
      <c r="U644" s="193">
        <v>21</v>
      </c>
      <c r="V644" s="191">
        <v>408</v>
      </c>
      <c r="W644" s="208">
        <v>244</v>
      </c>
      <c r="X644" s="189">
        <v>282</v>
      </c>
      <c r="Y644" s="193">
        <v>209</v>
      </c>
      <c r="Z644" s="191">
        <v>373</v>
      </c>
      <c r="AA644" s="189">
        <v>676</v>
      </c>
      <c r="AB644" s="172">
        <f t="shared" si="11708"/>
        <v>4468</v>
      </c>
      <c r="AC644" s="173">
        <f t="shared" si="11709"/>
        <v>4211</v>
      </c>
      <c r="BI644" s="137" t="s">
        <v>31</v>
      </c>
      <c r="BJ644" s="129">
        <f>B644/B653</f>
        <v>6.3823738450604128E-2</v>
      </c>
      <c r="BK644" s="130">
        <f t="shared" ref="BK644" si="12092">C644/C653</f>
        <v>5.3175554224086277E-2</v>
      </c>
      <c r="BL644" s="131">
        <f t="shared" ref="BL644" si="12093">D644/D653</f>
        <v>5.6169965075669383E-2</v>
      </c>
      <c r="BM644" s="132">
        <f t="shared" ref="BM644" si="12094">E644/E653</f>
        <v>5.0250059537985232E-2</v>
      </c>
      <c r="BN644" s="129">
        <f t="shared" ref="BN644" si="12095">F644/F653</f>
        <v>5.0713685978169602E-2</v>
      </c>
      <c r="BO644" s="130">
        <f t="shared" ref="BO644" si="12096">G644/G653</f>
        <v>8.1525045629689721E-2</v>
      </c>
      <c r="BP644" s="131">
        <f t="shared" ref="BP644" si="12097">H644/H653</f>
        <v>7.2324011571841845E-2</v>
      </c>
      <c r="BQ644" s="132">
        <f t="shared" ref="BQ644" si="12098">I644/I653</f>
        <v>6.794734969761651E-2</v>
      </c>
      <c r="BR644" s="129">
        <f t="shared" ref="BR644" si="12099">J644/J653</f>
        <v>8.0274106705824771E-2</v>
      </c>
      <c r="BS644" s="130">
        <f t="shared" ref="BS644" si="12100">K644/K653</f>
        <v>2.4600246002460024E-2</v>
      </c>
      <c r="BT644" s="131">
        <f t="shared" ref="BT644" si="12101">L644/L653</f>
        <v>7.7086781745093397E-2</v>
      </c>
      <c r="BU644" s="129">
        <f t="shared" ref="BU644" si="12102">M644/M653</f>
        <v>3.7506466632177965E-2</v>
      </c>
      <c r="BV644" s="133">
        <f t="shared" ref="BV644" si="12103">N644/N653</f>
        <v>6.8852459016393447E-2</v>
      </c>
      <c r="BW644" s="134">
        <f t="shared" ref="BW644" si="12104">O644/O653</f>
        <v>6.1039580352885071E-2</v>
      </c>
      <c r="BX644" s="129">
        <f t="shared" ref="BX644" si="12105">P644/P653</f>
        <v>6.2285958904109588E-2</v>
      </c>
      <c r="BY644" s="130">
        <f t="shared" ref="BY644" si="12106">Q644/Q653</f>
        <v>7.8858350951374209E-2</v>
      </c>
      <c r="BZ644" s="131">
        <f t="shared" ref="BZ644" si="12107">R644/R653</f>
        <v>5.7221206581352831E-2</v>
      </c>
      <c r="CA644" s="132">
        <f t="shared" ref="CA644" si="12108">S644/S653</f>
        <v>7.968833008677173E-2</v>
      </c>
      <c r="CB644" s="129">
        <f t="shared" ref="CB644" si="12109">T644/T653</f>
        <v>0.10080645161290322</v>
      </c>
      <c r="CC644" s="130">
        <f t="shared" ref="CC644" si="12110">U644/U653</f>
        <v>1.7857142857142856E-2</v>
      </c>
      <c r="CD644" s="131">
        <f t="shared" ref="CD644" si="12111">V644/V653</f>
        <v>7.8627866640971281E-2</v>
      </c>
      <c r="CE644" s="132">
        <f t="shared" ref="CE644" si="12112">W644/W653</f>
        <v>4.7167987628068821E-2</v>
      </c>
      <c r="CF644" s="129">
        <f t="shared" ref="CF644" si="12113">X644/X653</f>
        <v>7.4386705354787655E-2</v>
      </c>
      <c r="CG644" s="130">
        <f t="shared" ref="CG644" si="12114">Y644/Y653</f>
        <v>6.8727392305162782E-2</v>
      </c>
      <c r="CH644" s="131">
        <f t="shared" ref="CH644" si="12115">Z644/Z653</f>
        <v>5.185597108299736E-2</v>
      </c>
      <c r="CI644" s="129">
        <f t="shared" ref="CI644" si="12116">AA644/AA653</f>
        <v>6.9397392464839336E-2</v>
      </c>
      <c r="CJ644" s="135">
        <f t="shared" ref="CJ644" si="12117">AB644/AB653</f>
        <v>6.587929992185311E-2</v>
      </c>
      <c r="CK644" s="136">
        <f t="shared" ref="CK644" si="12118">AC644/AC653</f>
        <v>6.226802904165496E-2</v>
      </c>
    </row>
    <row r="645" spans="1:89" x14ac:dyDescent="0.15">
      <c r="A645" s="146" t="s">
        <v>32</v>
      </c>
      <c r="B645" s="203">
        <v>482</v>
      </c>
      <c r="C645" s="197">
        <v>593</v>
      </c>
      <c r="D645" s="198">
        <v>154</v>
      </c>
      <c r="E645" s="199">
        <v>300</v>
      </c>
      <c r="F645" s="196">
        <v>255</v>
      </c>
      <c r="G645" s="200">
        <v>592</v>
      </c>
      <c r="H645" s="198">
        <v>606</v>
      </c>
      <c r="I645" s="199">
        <v>735</v>
      </c>
      <c r="J645" s="196">
        <v>128</v>
      </c>
      <c r="K645" s="197">
        <v>51</v>
      </c>
      <c r="L645" s="198">
        <v>387</v>
      </c>
      <c r="M645" s="196">
        <v>181</v>
      </c>
      <c r="N645" s="201">
        <v>619</v>
      </c>
      <c r="O645" s="204">
        <v>583</v>
      </c>
      <c r="P645" s="196">
        <v>257</v>
      </c>
      <c r="Q645" s="197">
        <v>393</v>
      </c>
      <c r="R645" s="198">
        <v>242</v>
      </c>
      <c r="S645" s="199">
        <v>484</v>
      </c>
      <c r="T645" s="196">
        <v>53</v>
      </c>
      <c r="U645" s="200">
        <v>31</v>
      </c>
      <c r="V645" s="198">
        <v>445</v>
      </c>
      <c r="W645" s="205">
        <v>241</v>
      </c>
      <c r="X645" s="196">
        <v>300</v>
      </c>
      <c r="Y645" s="200">
        <v>197</v>
      </c>
      <c r="Z645" s="198">
        <v>302</v>
      </c>
      <c r="AA645" s="196">
        <v>735</v>
      </c>
      <c r="AB645" s="172">
        <f t="shared" si="11708"/>
        <v>4230</v>
      </c>
      <c r="AC645" s="173">
        <f t="shared" si="11709"/>
        <v>5116</v>
      </c>
      <c r="BI645" s="146" t="s">
        <v>32</v>
      </c>
      <c r="BJ645" s="129">
        <f>B645/B653</f>
        <v>6.8514570007107325E-2</v>
      </c>
      <c r="BK645" s="130">
        <f t="shared" ref="BK645" si="12119">C645/C653</f>
        <v>8.8825644098262435E-2</v>
      </c>
      <c r="BL645" s="131">
        <f t="shared" ref="BL645" si="12120">D645/D653</f>
        <v>4.4819557625145515E-2</v>
      </c>
      <c r="BM645" s="132">
        <f t="shared" ref="BM645" si="12121">E645/E653</f>
        <v>7.1445582281495598E-2</v>
      </c>
      <c r="BN645" s="129">
        <f t="shared" ref="BN645" si="12122">F645/F653</f>
        <v>4.2821158690176324E-2</v>
      </c>
      <c r="BO645" s="130">
        <f t="shared" ref="BO645" si="12123">G645/G653</f>
        <v>0.12005678361387143</v>
      </c>
      <c r="BP645" s="131">
        <f t="shared" ref="BP645" si="12124">H645/H653</f>
        <v>6.4930890388942467E-2</v>
      </c>
      <c r="BQ645" s="132">
        <f t="shared" ref="BQ645" si="12125">I645/I653</f>
        <v>8.715759516186411E-2</v>
      </c>
      <c r="BR645" s="129">
        <f t="shared" ref="BR645" si="12126">J645/J653</f>
        <v>6.2652961331375434E-2</v>
      </c>
      <c r="BS645" s="130">
        <f t="shared" ref="BS645" si="12127">K645/K653</f>
        <v>3.136531365313653E-2</v>
      </c>
      <c r="BT645" s="131">
        <f t="shared" ref="BT645" si="12128">L645/L653</f>
        <v>9.1510995507212103E-2</v>
      </c>
      <c r="BU645" s="129">
        <f t="shared" ref="BU645" si="12129">M645/M653</f>
        <v>4.6818416968442834E-2</v>
      </c>
      <c r="BV645" s="133">
        <f t="shared" ref="BV645" si="12130">N645/N653</f>
        <v>7.5166970248937467E-2</v>
      </c>
      <c r="BW645" s="134">
        <f t="shared" ref="BW645" si="12131">O645/O653</f>
        <v>6.950405340963281E-2</v>
      </c>
      <c r="BX645" s="129">
        <f t="shared" ref="BX645" si="12132">P645/P653</f>
        <v>5.5008561643835614E-2</v>
      </c>
      <c r="BY645" s="130">
        <f t="shared" ref="BY645" si="12133">Q645/Q653</f>
        <v>8.308668076109936E-2</v>
      </c>
      <c r="BZ645" s="131">
        <f t="shared" ref="BZ645" si="12134">R645/R653</f>
        <v>4.4241316270566725E-2</v>
      </c>
      <c r="CA645" s="132">
        <f t="shared" ref="CA645" si="12135">S645/S653</f>
        <v>8.5709226137772265E-2</v>
      </c>
      <c r="CB645" s="129">
        <f t="shared" ref="CB645" si="12136">T645/T653</f>
        <v>4.2741935483870966E-2</v>
      </c>
      <c r="CC645" s="130">
        <f t="shared" ref="CC645" si="12137">U645/U653</f>
        <v>2.6360544217687076E-2</v>
      </c>
      <c r="CD645" s="131">
        <f t="shared" ref="CD645" si="12138">V645/V653</f>
        <v>8.5758334939294661E-2</v>
      </c>
      <c r="CE645" s="132">
        <f t="shared" ref="CE645" si="12139">W645/W653</f>
        <v>4.6588053353953218E-2</v>
      </c>
      <c r="CF645" s="129">
        <f t="shared" ref="CF645" si="12140">X645/X653</f>
        <v>7.913479293062517E-2</v>
      </c>
      <c r="CG645" s="130">
        <f t="shared" ref="CG645" si="12141">Y645/Y653</f>
        <v>6.4781321933574484E-2</v>
      </c>
      <c r="CH645" s="131">
        <f t="shared" ref="CH645" si="12142">Z645/Z653</f>
        <v>4.1985263450576953E-2</v>
      </c>
      <c r="CI645" s="129">
        <f t="shared" ref="CI645" si="12143">AA645/AA653</f>
        <v>7.5454265475823831E-2</v>
      </c>
      <c r="CJ645" s="135">
        <f t="shared" ref="CJ645" si="12144">AB645/AB653</f>
        <v>6.2370062370062374E-2</v>
      </c>
      <c r="CK645" s="136">
        <f t="shared" ref="CK645" si="12145">AC645/AC653</f>
        <v>7.5650258033034143E-2</v>
      </c>
    </row>
    <row r="646" spans="1:89" x14ac:dyDescent="0.15">
      <c r="A646" s="137" t="s">
        <v>33</v>
      </c>
      <c r="B646" s="206">
        <v>206</v>
      </c>
      <c r="C646" s="190">
        <v>387</v>
      </c>
      <c r="D646" s="191">
        <v>63</v>
      </c>
      <c r="E646" s="192">
        <v>310</v>
      </c>
      <c r="F646" s="189">
        <v>138</v>
      </c>
      <c r="G646" s="193">
        <v>524</v>
      </c>
      <c r="H646" s="191">
        <v>383</v>
      </c>
      <c r="I646" s="192">
        <v>594</v>
      </c>
      <c r="J646" s="189">
        <v>46</v>
      </c>
      <c r="K646" s="190">
        <v>49</v>
      </c>
      <c r="L646" s="191">
        <v>292</v>
      </c>
      <c r="M646" s="189">
        <v>97</v>
      </c>
      <c r="N646" s="194">
        <v>404</v>
      </c>
      <c r="O646" s="207">
        <v>411</v>
      </c>
      <c r="P646" s="189">
        <v>144</v>
      </c>
      <c r="Q646" s="190">
        <v>261</v>
      </c>
      <c r="R646" s="191">
        <v>131</v>
      </c>
      <c r="S646" s="192">
        <v>358</v>
      </c>
      <c r="T646" s="189">
        <v>33</v>
      </c>
      <c r="U646" s="193">
        <v>29</v>
      </c>
      <c r="V646" s="191">
        <v>366</v>
      </c>
      <c r="W646" s="208">
        <v>174</v>
      </c>
      <c r="X646" s="189">
        <v>141</v>
      </c>
      <c r="Y646" s="193">
        <v>147</v>
      </c>
      <c r="Z646" s="191">
        <v>241</v>
      </c>
      <c r="AA646" s="189">
        <v>510</v>
      </c>
      <c r="AB646" s="172">
        <f t="shared" si="11708"/>
        <v>2588</v>
      </c>
      <c r="AC646" s="173">
        <f t="shared" si="11709"/>
        <v>3851</v>
      </c>
      <c r="BI646" s="137" t="s">
        <v>33</v>
      </c>
      <c r="BJ646" s="129">
        <f>B646/B653</f>
        <v>2.9282160625444208E-2</v>
      </c>
      <c r="BK646" s="130">
        <f t="shared" ref="BK646" si="12146">C646/C653</f>
        <v>5.7968843618933494E-2</v>
      </c>
      <c r="BL646" s="131">
        <f t="shared" ref="BL646" si="12147">D646/D653</f>
        <v>1.8335273573923165E-2</v>
      </c>
      <c r="BM646" s="132">
        <f t="shared" ref="BM646" si="12148">E646/E653</f>
        <v>7.3827101690878777E-2</v>
      </c>
      <c r="BN646" s="129">
        <f t="shared" ref="BN646" si="12149">F646/F653</f>
        <v>2.3173803526448364E-2</v>
      </c>
      <c r="BO646" s="130">
        <f t="shared" ref="BO646" si="12150">G646/G653</f>
        <v>0.10626647738795376</v>
      </c>
      <c r="BP646" s="131">
        <f t="shared" ref="BP646" si="12151">H646/H653</f>
        <v>4.1037179899282114E-2</v>
      </c>
      <c r="BQ646" s="132">
        <f t="shared" ref="BQ646" si="12152">I646/I653</f>
        <v>7.0437566702241189E-2</v>
      </c>
      <c r="BR646" s="129">
        <f t="shared" ref="BR646" si="12153">J646/J653</f>
        <v>2.2515907978463045E-2</v>
      </c>
      <c r="BS646" s="130">
        <f t="shared" ref="BS646" si="12154">K646/K653</f>
        <v>3.0135301353013531E-2</v>
      </c>
      <c r="BT646" s="131">
        <f t="shared" ref="BT646" si="12155">L646/L653</f>
        <v>6.90470560416174E-2</v>
      </c>
      <c r="BU646" s="129">
        <f t="shared" ref="BU646" si="12156">M646/M653</f>
        <v>2.5090532850491464E-2</v>
      </c>
      <c r="BV646" s="133">
        <f t="shared" ref="BV646" si="12157">N646/N653</f>
        <v>4.9058894960534304E-2</v>
      </c>
      <c r="BW646" s="134">
        <f t="shared" ref="BW646" si="12158">O646/O653</f>
        <v>4.8998569384835482E-2</v>
      </c>
      <c r="BX646" s="129">
        <f t="shared" ref="BX646" si="12159">P646/P653</f>
        <v>3.0821917808219176E-2</v>
      </c>
      <c r="BY646" s="130">
        <f t="shared" ref="BY646" si="12160">Q646/Q653</f>
        <v>5.5179704016913321E-2</v>
      </c>
      <c r="BZ646" s="131">
        <f t="shared" ref="BZ646" si="12161">R646/R653</f>
        <v>2.3948811700182815E-2</v>
      </c>
      <c r="CA646" s="132">
        <f t="shared" ref="CA646" si="12162">S646/S653</f>
        <v>6.3396493713476179E-2</v>
      </c>
      <c r="CB646" s="129">
        <f t="shared" ref="CB646" si="12163">T646/T653</f>
        <v>2.661290322580645E-2</v>
      </c>
      <c r="CC646" s="130">
        <f t="shared" ref="CC646" si="12164">U646/U653</f>
        <v>2.4659863945578231E-2</v>
      </c>
      <c r="CD646" s="131">
        <f t="shared" ref="CD646" si="12165">V646/V653</f>
        <v>7.0533821545577177E-2</v>
      </c>
      <c r="CE646" s="132">
        <f t="shared" ref="CE646" si="12166">W646/W653</f>
        <v>3.3636187898704817E-2</v>
      </c>
      <c r="CF646" s="129">
        <f t="shared" ref="CF646" si="12167">X646/X653</f>
        <v>3.7193352677393827E-2</v>
      </c>
      <c r="CG646" s="130">
        <f t="shared" ref="CG646" si="12168">Y646/Y653</f>
        <v>4.8339362051956596E-2</v>
      </c>
      <c r="CH646" s="131">
        <f t="shared" ref="CH646" si="12169">Z646/Z653</f>
        <v>3.3504796329765052E-2</v>
      </c>
      <c r="CI646" s="129">
        <f t="shared" ref="CI646" si="12170">AA646/AA653</f>
        <v>5.2356020942408377E-2</v>
      </c>
      <c r="CJ646" s="135">
        <f t="shared" ref="CJ646" si="12171">AB646/AB653</f>
        <v>3.8159272201825391E-2</v>
      </c>
      <c r="CK646" s="136">
        <f t="shared" ref="CK646" si="12172">AC646/AC653</f>
        <v>5.6944711431824564E-2</v>
      </c>
    </row>
    <row r="647" spans="1:89" x14ac:dyDescent="0.15">
      <c r="A647" s="146" t="s">
        <v>34</v>
      </c>
      <c r="B647" s="203">
        <v>8</v>
      </c>
      <c r="C647" s="197">
        <v>204</v>
      </c>
      <c r="D647" s="198">
        <v>17</v>
      </c>
      <c r="E647" s="199">
        <v>157</v>
      </c>
      <c r="F647" s="196">
        <v>21</v>
      </c>
      <c r="G647" s="200">
        <v>196</v>
      </c>
      <c r="H647" s="198">
        <v>63</v>
      </c>
      <c r="I647" s="199">
        <v>197</v>
      </c>
      <c r="J647" s="196">
        <v>11</v>
      </c>
      <c r="K647" s="197">
        <v>22</v>
      </c>
      <c r="L647" s="198">
        <v>107</v>
      </c>
      <c r="M647" s="196">
        <v>41</v>
      </c>
      <c r="N647" s="201">
        <v>88</v>
      </c>
      <c r="O647" s="204">
        <v>150</v>
      </c>
      <c r="P647" s="196">
        <v>40</v>
      </c>
      <c r="Q647" s="197">
        <v>97</v>
      </c>
      <c r="R647" s="198">
        <v>57</v>
      </c>
      <c r="S647" s="199">
        <v>140</v>
      </c>
      <c r="T647" s="196">
        <v>26</v>
      </c>
      <c r="U647" s="200">
        <v>29</v>
      </c>
      <c r="V647" s="198">
        <v>90</v>
      </c>
      <c r="W647" s="205">
        <v>68</v>
      </c>
      <c r="X647" s="196">
        <v>37</v>
      </c>
      <c r="Y647" s="200">
        <v>80</v>
      </c>
      <c r="Z647" s="198">
        <v>152</v>
      </c>
      <c r="AA647" s="196">
        <v>222</v>
      </c>
      <c r="AB647" s="172">
        <f t="shared" si="11708"/>
        <v>717</v>
      </c>
      <c r="AC647" s="173">
        <f t="shared" si="11709"/>
        <v>1603</v>
      </c>
      <c r="BI647" s="146" t="s">
        <v>34</v>
      </c>
      <c r="BJ647" s="129">
        <f>B647/B653</f>
        <v>1.1371712864250178E-3</v>
      </c>
      <c r="BK647" s="130">
        <f t="shared" ref="BK647" si="12173">C647/C653</f>
        <v>3.0557219892150989E-2</v>
      </c>
      <c r="BL647" s="131">
        <f t="shared" ref="BL647" si="12174">D647/D653</f>
        <v>4.9476135040745052E-3</v>
      </c>
      <c r="BM647" s="132">
        <f t="shared" ref="BM647" si="12175">E647/E653</f>
        <v>3.7389854727316027E-2</v>
      </c>
      <c r="BN647" s="129">
        <f t="shared" ref="BN647" si="12176">F647/F653</f>
        <v>3.5264483627204029E-3</v>
      </c>
      <c r="BO647" s="130">
        <f t="shared" ref="BO647" si="12177">G647/G653</f>
        <v>3.9748529709997975E-2</v>
      </c>
      <c r="BP647" s="131">
        <f t="shared" ref="BP647" si="12178">H647/H653</f>
        <v>6.7502410800385727E-3</v>
      </c>
      <c r="BQ647" s="132">
        <f t="shared" ref="BQ647" si="12179">I647/I653</f>
        <v>2.3360607138622081E-2</v>
      </c>
      <c r="BR647" s="129">
        <f t="shared" ref="BR647" si="12180">J647/J653</f>
        <v>5.3842388644150755E-3</v>
      </c>
      <c r="BS647" s="130">
        <f t="shared" ref="BS647" si="12181">K647/K653</f>
        <v>1.3530135301353014E-2</v>
      </c>
      <c r="BT647" s="131">
        <f t="shared" ref="BT647" si="12182">L647/L653</f>
        <v>2.5301489713880351E-2</v>
      </c>
      <c r="BU647" s="129">
        <f t="shared" ref="BU647" si="12183">M647/M653</f>
        <v>1.0605276771857217E-2</v>
      </c>
      <c r="BV647" s="133">
        <f t="shared" ref="BV647" si="12184">N647/N653</f>
        <v>1.0686095931997571E-2</v>
      </c>
      <c r="BW647" s="134">
        <f t="shared" ref="BW647" si="12185">O647/O653</f>
        <v>1.7882689556509301E-2</v>
      </c>
      <c r="BX647" s="129">
        <f t="shared" ref="BX647" si="12186">P647/P653</f>
        <v>8.5616438356164379E-3</v>
      </c>
      <c r="BY647" s="130">
        <f t="shared" ref="BY647" si="12187">Q647/Q653</f>
        <v>2.0507399577167018E-2</v>
      </c>
      <c r="BZ647" s="131">
        <f t="shared" ref="BZ647" si="12188">R647/R653</f>
        <v>1.0420475319926873E-2</v>
      </c>
      <c r="CA647" s="132">
        <f t="shared" ref="CA647" si="12189">S647/S653</f>
        <v>2.4791924915884542E-2</v>
      </c>
      <c r="CB647" s="129">
        <f t="shared" ref="CB647" si="12190">T647/T653</f>
        <v>2.0967741935483872E-2</v>
      </c>
      <c r="CC647" s="130">
        <f t="shared" ref="CC647" si="12191">U647/U653</f>
        <v>2.4659863945578231E-2</v>
      </c>
      <c r="CD647" s="131">
        <f t="shared" ref="CD647" si="12192">V647/V653</f>
        <v>1.7344382347273077E-2</v>
      </c>
      <c r="CE647" s="132">
        <f t="shared" ref="CE647" si="12193">W647/W653</f>
        <v>1.3145176879953605E-2</v>
      </c>
      <c r="CF647" s="129">
        <f t="shared" ref="CF647" si="12194">X647/X653</f>
        <v>9.7599577947771032E-3</v>
      </c>
      <c r="CG647" s="130">
        <f t="shared" ref="CG647" si="12195">Y647/Y653</f>
        <v>2.6307135810588623E-2</v>
      </c>
      <c r="CH647" s="131">
        <f t="shared" ref="CH647" si="12196">Z647/Z653</f>
        <v>2.1131655776449324E-2</v>
      </c>
      <c r="CI647" s="129">
        <f t="shared" ref="CI647" si="12197">AA647/AA653</f>
        <v>2.2790267939636587E-2</v>
      </c>
      <c r="CJ647" s="135">
        <f t="shared" ref="CJ647" si="12198">AB647/AB653</f>
        <v>1.0571946742159508E-2</v>
      </c>
      <c r="CK647" s="136">
        <f t="shared" ref="CK647" si="12199">AC647/AC653</f>
        <v>2.370355035710589E-2</v>
      </c>
    </row>
    <row r="648" spans="1:89" x14ac:dyDescent="0.15">
      <c r="A648" s="137" t="s">
        <v>35</v>
      </c>
      <c r="B648" s="206">
        <v>0</v>
      </c>
      <c r="C648" s="190">
        <v>55</v>
      </c>
      <c r="D648" s="191">
        <v>1</v>
      </c>
      <c r="E648" s="192">
        <v>34</v>
      </c>
      <c r="F648" s="189">
        <v>0</v>
      </c>
      <c r="G648" s="193">
        <v>13</v>
      </c>
      <c r="H648" s="191">
        <v>11</v>
      </c>
      <c r="I648" s="192">
        <v>34</v>
      </c>
      <c r="J648" s="189">
        <v>2</v>
      </c>
      <c r="K648" s="190">
        <v>2</v>
      </c>
      <c r="L648" s="191">
        <v>8</v>
      </c>
      <c r="M648" s="189">
        <v>9</v>
      </c>
      <c r="N648" s="194">
        <v>7</v>
      </c>
      <c r="O648" s="207">
        <v>13</v>
      </c>
      <c r="P648" s="189">
        <v>8</v>
      </c>
      <c r="Q648" s="190">
        <v>8</v>
      </c>
      <c r="R648" s="191">
        <v>7</v>
      </c>
      <c r="S648" s="192">
        <v>14</v>
      </c>
      <c r="T648" s="189">
        <v>4</v>
      </c>
      <c r="U648" s="193">
        <v>6</v>
      </c>
      <c r="V648" s="191">
        <v>6</v>
      </c>
      <c r="W648" s="208">
        <v>11</v>
      </c>
      <c r="X648" s="189">
        <v>4</v>
      </c>
      <c r="Y648" s="193">
        <v>13</v>
      </c>
      <c r="Z648" s="191">
        <v>9</v>
      </c>
      <c r="AA648" s="189">
        <v>43</v>
      </c>
      <c r="AB648" s="172">
        <f t="shared" si="11708"/>
        <v>67</v>
      </c>
      <c r="AC648" s="173">
        <f t="shared" si="11709"/>
        <v>255</v>
      </c>
      <c r="BI648" s="137" t="s">
        <v>35</v>
      </c>
      <c r="BJ648" s="129">
        <f>B648/B653</f>
        <v>0</v>
      </c>
      <c r="BK648" s="130">
        <f t="shared" ref="BK648" si="12200">C648/C653</f>
        <v>8.2384661473936492E-3</v>
      </c>
      <c r="BL648" s="131">
        <f t="shared" ref="BL648" si="12201">D648/D653</f>
        <v>2.9103608847497089E-4</v>
      </c>
      <c r="BM648" s="132">
        <f t="shared" ref="BM648" si="12202">E648/E653</f>
        <v>8.0971659919028341E-3</v>
      </c>
      <c r="BN648" s="129">
        <f t="shared" ref="BN648" si="12203">F648/F653</f>
        <v>0</v>
      </c>
      <c r="BO648" s="130">
        <f t="shared" ref="BO648" si="12204">G648/G653</f>
        <v>2.6363820726019063E-3</v>
      </c>
      <c r="BP648" s="131">
        <f t="shared" ref="BP648" si="12205">H648/H653</f>
        <v>1.1786135219114969E-3</v>
      </c>
      <c r="BQ648" s="132">
        <f t="shared" ref="BQ648" si="12206">I648/I653</f>
        <v>4.0317799122494957E-3</v>
      </c>
      <c r="BR648" s="129">
        <f t="shared" ref="BR648" si="12207">J648/J653</f>
        <v>9.7895252080274116E-4</v>
      </c>
      <c r="BS648" s="130">
        <f t="shared" ref="BS648" si="12208">K648/K653</f>
        <v>1.2300123001230013E-3</v>
      </c>
      <c r="BT648" s="131">
        <f t="shared" ref="BT648" si="12209">L648/L653</f>
        <v>1.8917001655237645E-3</v>
      </c>
      <c r="BU648" s="129">
        <f t="shared" ref="BU648" si="12210">M648/M653</f>
        <v>2.3279875840662182E-3</v>
      </c>
      <c r="BV648" s="133">
        <f t="shared" ref="BV648" si="12211">N648/N653</f>
        <v>8.500303582270795E-4</v>
      </c>
      <c r="BW648" s="134">
        <f t="shared" ref="BW648" si="12212">O648/O653</f>
        <v>1.5498330948974725E-3</v>
      </c>
      <c r="BX648" s="129">
        <f t="shared" ref="BX648" si="12213">P648/P653</f>
        <v>1.7123287671232876E-3</v>
      </c>
      <c r="BY648" s="130">
        <f t="shared" ref="BY648" si="12214">Q648/Q653</f>
        <v>1.6913319238900633E-3</v>
      </c>
      <c r="BZ648" s="131">
        <f t="shared" ref="BZ648" si="12215">R648/R653</f>
        <v>1.2797074954296161E-3</v>
      </c>
      <c r="CA648" s="132">
        <f t="shared" ref="CA648" si="12216">S648/S653</f>
        <v>2.4791924915884543E-3</v>
      </c>
      <c r="CB648" s="129">
        <f t="shared" ref="CB648" si="12217">T648/T653</f>
        <v>3.2258064516129032E-3</v>
      </c>
      <c r="CC648" s="130">
        <f t="shared" ref="CC648" si="12218">U648/U653</f>
        <v>5.1020408163265302E-3</v>
      </c>
      <c r="CD648" s="131">
        <f t="shared" ref="CD648" si="12219">V648/V653</f>
        <v>1.1562921564848719E-3</v>
      </c>
      <c r="CE648" s="132">
        <f t="shared" ref="CE648" si="12220">W648/W653</f>
        <v>2.126425671757201E-3</v>
      </c>
      <c r="CF648" s="129">
        <f t="shared" ref="CF648" si="12221">X648/X653</f>
        <v>1.0551305724083356E-3</v>
      </c>
      <c r="CG648" s="130">
        <f t="shared" ref="CG648" si="12222">Y648/Y653</f>
        <v>4.274909569220651E-3</v>
      </c>
      <c r="CH648" s="131">
        <f t="shared" ref="CH648" si="12223">Z648/Z653</f>
        <v>1.2512164604476575E-3</v>
      </c>
      <c r="CI648" s="129">
        <f t="shared" ref="CI648" si="12224">AA648/AA653</f>
        <v>4.4143311774971772E-3</v>
      </c>
      <c r="CJ648" s="135">
        <f t="shared" ref="CJ648" si="12225">AB648/AB653</f>
        <v>9.878946049158815E-4</v>
      </c>
      <c r="CK648" s="136">
        <f t="shared" ref="CK648" si="12226">AC648/AC653</f>
        <v>3.7706833069631952E-3</v>
      </c>
    </row>
    <row r="649" spans="1:89" x14ac:dyDescent="0.15">
      <c r="A649" s="146" t="s">
        <v>36</v>
      </c>
      <c r="B649" s="203">
        <v>0</v>
      </c>
      <c r="C649" s="197">
        <v>0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708"/>
        <v>0</v>
      </c>
      <c r="AC649" s="173">
        <f t="shared" si="11709"/>
        <v>0</v>
      </c>
      <c r="BI649" s="146" t="s">
        <v>36</v>
      </c>
      <c r="BJ649" s="129">
        <f>B649/B653</f>
        <v>0</v>
      </c>
      <c r="BK649" s="130">
        <f t="shared" ref="BK649" si="12227">C649/C653</f>
        <v>0</v>
      </c>
      <c r="BL649" s="131">
        <f t="shared" ref="BL649" si="12228">D649/D653</f>
        <v>0</v>
      </c>
      <c r="BM649" s="132">
        <f t="shared" ref="BM649" si="12229">E649/E653</f>
        <v>0</v>
      </c>
      <c r="BN649" s="129">
        <f t="shared" ref="BN649" si="12230">F649/F653</f>
        <v>0</v>
      </c>
      <c r="BO649" s="130">
        <f t="shared" ref="BO649" si="12231">G649/G653</f>
        <v>0</v>
      </c>
      <c r="BP649" s="131">
        <f t="shared" ref="BP649" si="12232">H649/H653</f>
        <v>0</v>
      </c>
      <c r="BQ649" s="132">
        <f t="shared" ref="BQ649" si="12233">I649/I653</f>
        <v>0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0</v>
      </c>
      <c r="CK649" s="136">
        <f t="shared" ref="CK649" si="12253">AC649/AC653</f>
        <v>0</v>
      </c>
    </row>
    <row r="650" spans="1:89" x14ac:dyDescent="0.15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0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15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1708"/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1">C651/C653</f>
        <v>0</v>
      </c>
      <c r="BL651" s="131">
        <f t="shared" ref="BL651" si="12282">D651/D653</f>
        <v>0</v>
      </c>
      <c r="BM651" s="132">
        <f t="shared" ref="BM651" si="12283">E651/E653</f>
        <v>0</v>
      </c>
      <c r="BN651" s="129">
        <f t="shared" ref="BN651" si="12284">F651/F653</f>
        <v>0</v>
      </c>
      <c r="BO651" s="130">
        <f t="shared" ref="BO651" si="12285">G651/G653</f>
        <v>0</v>
      </c>
      <c r="BP651" s="131">
        <f t="shared" ref="BP651" si="12286">H651/H653</f>
        <v>0</v>
      </c>
      <c r="BQ651" s="132">
        <f t="shared" ref="BQ651" si="12287">I651/I653</f>
        <v>0</v>
      </c>
      <c r="BR651" s="129">
        <f t="shared" ref="BR651" si="12288">J651/J653</f>
        <v>0</v>
      </c>
      <c r="BS651" s="130">
        <f t="shared" ref="BS651" si="12289">K651/K653</f>
        <v>0</v>
      </c>
      <c r="BT651" s="131">
        <f t="shared" ref="BT651" si="12290">L651/L653</f>
        <v>0</v>
      </c>
      <c r="BU651" s="129">
        <f t="shared" ref="BU651" si="12291">M651/M653</f>
        <v>0</v>
      </c>
      <c r="BV651" s="133">
        <f t="shared" ref="BV651" si="12292">N651/N653</f>
        <v>0</v>
      </c>
      <c r="BW651" s="134">
        <f t="shared" ref="BW651" si="12293">O651/O653</f>
        <v>0</v>
      </c>
      <c r="BX651" s="129">
        <f t="shared" ref="BX651" si="12294">P651/P653</f>
        <v>0</v>
      </c>
      <c r="BY651" s="130">
        <f t="shared" ref="BY651" si="12295">Q651/Q653</f>
        <v>0</v>
      </c>
      <c r="BZ651" s="131">
        <f t="shared" ref="BZ651" si="12296">R651/R653</f>
        <v>0</v>
      </c>
      <c r="CA651" s="132">
        <f t="shared" ref="CA651" si="12297">S651/S653</f>
        <v>0</v>
      </c>
      <c r="CB651" s="129">
        <f t="shared" ref="CB651" si="12298">T651/T653</f>
        <v>0</v>
      </c>
      <c r="CC651" s="130">
        <f t="shared" ref="CC651" si="12299">U651/U653</f>
        <v>0</v>
      </c>
      <c r="CD651" s="131">
        <f t="shared" ref="CD651" si="12300">V651/V653</f>
        <v>0</v>
      </c>
      <c r="CE651" s="132">
        <f t="shared" ref="CE651" si="12301">W651/W653</f>
        <v>0</v>
      </c>
      <c r="CF651" s="129">
        <f t="shared" ref="CF651" si="12302">X651/X653</f>
        <v>0</v>
      </c>
      <c r="CG651" s="130">
        <f t="shared" ref="CG651" si="12303">Y651/Y653</f>
        <v>0</v>
      </c>
      <c r="CH651" s="131">
        <f t="shared" ref="CH651" si="12304">Z651/Z653</f>
        <v>0</v>
      </c>
      <c r="CI651" s="129">
        <f t="shared" ref="CI651" si="12305">AA651/AA653</f>
        <v>0</v>
      </c>
      <c r="CJ651" s="135">
        <f t="shared" ref="CJ651" si="12306">AB651/AB653</f>
        <v>0</v>
      </c>
      <c r="CK651" s="136">
        <f t="shared" ref="CK651" si="12307">AC651/AC653</f>
        <v>0</v>
      </c>
    </row>
    <row r="652" spans="1:89" ht="14" thickBot="1" x14ac:dyDescent="0.2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1708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8">C652/C653</f>
        <v>0</v>
      </c>
      <c r="BL652" s="131">
        <f t="shared" ref="BL652" si="12309">D652/D653</f>
        <v>0</v>
      </c>
      <c r="BM652" s="132">
        <f t="shared" ref="BM652" si="12310">E652/E653</f>
        <v>0</v>
      </c>
      <c r="BN652" s="129">
        <f t="shared" ref="BN652" si="12311">F652/F653</f>
        <v>0</v>
      </c>
      <c r="BO652" s="130">
        <f t="shared" ref="BO652" si="12312">G652/G653</f>
        <v>0</v>
      </c>
      <c r="BP652" s="131">
        <f t="shared" ref="BP652" si="12313">H652/H653</f>
        <v>0</v>
      </c>
      <c r="BQ652" s="132">
        <f t="shared" ref="BQ652" si="12314">I652/I653</f>
        <v>0</v>
      </c>
      <c r="BR652" s="129">
        <f t="shared" ref="BR652" si="12315">J652/J653</f>
        <v>0</v>
      </c>
      <c r="BS652" s="130">
        <f t="shared" ref="BS652" si="12316">K652/K653</f>
        <v>0</v>
      </c>
      <c r="BT652" s="131">
        <f t="shared" ref="BT652" si="12317">L652/L653</f>
        <v>0</v>
      </c>
      <c r="BU652" s="129">
        <f t="shared" ref="BU652" si="12318">M652/M653</f>
        <v>0</v>
      </c>
      <c r="BV652" s="133">
        <f t="shared" ref="BV652" si="12319">N652/N653</f>
        <v>0</v>
      </c>
      <c r="BW652" s="134">
        <f t="shared" ref="BW652" si="12320">O652/O653</f>
        <v>0</v>
      </c>
      <c r="BX652" s="129">
        <f t="shared" ref="BX652" si="12321">P652/P653</f>
        <v>0</v>
      </c>
      <c r="BY652" s="130">
        <f t="shared" ref="BY652" si="12322">Q652/Q653</f>
        <v>0</v>
      </c>
      <c r="BZ652" s="131">
        <f t="shared" ref="BZ652" si="12323">R652/R653</f>
        <v>0</v>
      </c>
      <c r="CA652" s="132">
        <f t="shared" ref="CA652" si="12324">S652/S653</f>
        <v>0</v>
      </c>
      <c r="CB652" s="129">
        <f t="shared" ref="CB652" si="12325">T652/T653</f>
        <v>0</v>
      </c>
      <c r="CC652" s="130">
        <f t="shared" ref="CC652" si="12326">U652/U653</f>
        <v>0</v>
      </c>
      <c r="CD652" s="131">
        <f t="shared" ref="CD652" si="12327">V652/V653</f>
        <v>0</v>
      </c>
      <c r="CE652" s="132">
        <f t="shared" ref="CE652" si="12328">W652/W653</f>
        <v>0</v>
      </c>
      <c r="CF652" s="129">
        <f t="shared" ref="CF652" si="12329">X652/X653</f>
        <v>0</v>
      </c>
      <c r="CG652" s="130">
        <f t="shared" ref="CG652" si="12330">Y652/Y653</f>
        <v>0</v>
      </c>
      <c r="CH652" s="131">
        <f t="shared" ref="CH652" si="12331">Z652/Z653</f>
        <v>0</v>
      </c>
      <c r="CI652" s="129">
        <f t="shared" ref="CI652" si="12332">AA652/AA653</f>
        <v>0</v>
      </c>
      <c r="CJ652" s="135">
        <f t="shared" ref="CJ652" si="12333">AB652/AB653</f>
        <v>0</v>
      </c>
      <c r="CK652" s="136">
        <f t="shared" ref="CK652" si="12334">AC652/AC653</f>
        <v>0</v>
      </c>
    </row>
    <row r="653" spans="1:89" ht="15" thickTop="1" thickBot="1" x14ac:dyDescent="0.2">
      <c r="A653" s="269" t="s">
        <v>13</v>
      </c>
      <c r="B653" s="20">
        <f t="shared" ref="B653:AA653" si="12335">SUM(B630:B652)</f>
        <v>7035</v>
      </c>
      <c r="C653" s="21">
        <f t="shared" si="12335"/>
        <v>6676</v>
      </c>
      <c r="D653" s="20">
        <f t="shared" si="12335"/>
        <v>3436</v>
      </c>
      <c r="E653" s="21">
        <f t="shared" si="12335"/>
        <v>4199</v>
      </c>
      <c r="F653" s="20">
        <f t="shared" si="12335"/>
        <v>5955</v>
      </c>
      <c r="G653" s="21">
        <f t="shared" si="12335"/>
        <v>4931</v>
      </c>
      <c r="H653" s="20">
        <f t="shared" si="12335"/>
        <v>9333</v>
      </c>
      <c r="I653" s="21">
        <f t="shared" si="12335"/>
        <v>8433</v>
      </c>
      <c r="J653" s="20">
        <f t="shared" si="12335"/>
        <v>2043</v>
      </c>
      <c r="K653" s="21">
        <f t="shared" si="12335"/>
        <v>1626</v>
      </c>
      <c r="L653" s="20">
        <f t="shared" si="12335"/>
        <v>4229</v>
      </c>
      <c r="M653" s="21">
        <f t="shared" si="12335"/>
        <v>3866</v>
      </c>
      <c r="N653" s="20">
        <f t="shared" si="12335"/>
        <v>8235</v>
      </c>
      <c r="O653" s="21">
        <f t="shared" si="12335"/>
        <v>8388</v>
      </c>
      <c r="P653" s="20">
        <f t="shared" si="12335"/>
        <v>4672</v>
      </c>
      <c r="Q653" s="21">
        <f t="shared" si="12335"/>
        <v>4730</v>
      </c>
      <c r="R653" s="20">
        <f t="shared" si="12335"/>
        <v>5470</v>
      </c>
      <c r="S653" s="21">
        <f t="shared" si="12335"/>
        <v>5647</v>
      </c>
      <c r="T653" s="20">
        <f t="shared" si="12335"/>
        <v>1240</v>
      </c>
      <c r="U653" s="21">
        <f t="shared" si="12335"/>
        <v>1176</v>
      </c>
      <c r="V653" s="20">
        <f t="shared" si="12335"/>
        <v>5189</v>
      </c>
      <c r="W653" s="21">
        <f t="shared" si="12335"/>
        <v>5173</v>
      </c>
      <c r="X653" s="20">
        <f t="shared" si="12335"/>
        <v>3791</v>
      </c>
      <c r="Y653" s="21">
        <f t="shared" si="12335"/>
        <v>3041</v>
      </c>
      <c r="Z653" s="20">
        <f t="shared" si="12335"/>
        <v>7193</v>
      </c>
      <c r="AA653" s="21">
        <f t="shared" si="12335"/>
        <v>9741</v>
      </c>
      <c r="AB653" s="174">
        <f t="shared" ref="AB653:AC653" si="12336">SUM(AB629:AB652)</f>
        <v>67821</v>
      </c>
      <c r="AC653" s="175">
        <f t="shared" si="12336"/>
        <v>67627</v>
      </c>
      <c r="BI653" s="269" t="s">
        <v>13</v>
      </c>
      <c r="BJ653" s="155">
        <f>SUM(BJ629:BJ652)</f>
        <v>1</v>
      </c>
      <c r="BK653" s="156">
        <f t="shared" ref="BK653:CK653" si="12337">SUM(BK629:BK652)</f>
        <v>1</v>
      </c>
      <c r="BL653" s="155">
        <f t="shared" si="12337"/>
        <v>1</v>
      </c>
      <c r="BM653" s="156">
        <f t="shared" si="12337"/>
        <v>1</v>
      </c>
      <c r="BN653" s="155">
        <f t="shared" si="12337"/>
        <v>1</v>
      </c>
      <c r="BO653" s="156">
        <f t="shared" si="12337"/>
        <v>1.0000000000000002</v>
      </c>
      <c r="BP653" s="155">
        <f t="shared" si="12337"/>
        <v>1.0000000000000002</v>
      </c>
      <c r="BQ653" s="156">
        <f t="shared" si="12337"/>
        <v>0.99999999999999989</v>
      </c>
      <c r="BR653" s="155">
        <f t="shared" si="12337"/>
        <v>1</v>
      </c>
      <c r="BS653" s="156">
        <f t="shared" si="12337"/>
        <v>1</v>
      </c>
      <c r="BT653" s="155">
        <f t="shared" si="12337"/>
        <v>1</v>
      </c>
      <c r="BU653" s="156">
        <f t="shared" si="12337"/>
        <v>1</v>
      </c>
      <c r="BV653" s="155">
        <f t="shared" si="12337"/>
        <v>0.99999999999999989</v>
      </c>
      <c r="BW653" s="156">
        <f t="shared" si="12337"/>
        <v>1</v>
      </c>
      <c r="BX653" s="155">
        <f t="shared" si="12337"/>
        <v>1</v>
      </c>
      <c r="BY653" s="156">
        <f t="shared" si="12337"/>
        <v>0.99999999999999978</v>
      </c>
      <c r="BZ653" s="155">
        <f t="shared" si="12337"/>
        <v>1</v>
      </c>
      <c r="CA653" s="156">
        <f t="shared" si="12337"/>
        <v>1</v>
      </c>
      <c r="CB653" s="155">
        <f t="shared" si="12337"/>
        <v>0.99999999999999989</v>
      </c>
      <c r="CC653" s="156">
        <f t="shared" si="12337"/>
        <v>1</v>
      </c>
      <c r="CD653" s="155">
        <f t="shared" si="12337"/>
        <v>0.99999999999999989</v>
      </c>
      <c r="CE653" s="156">
        <f t="shared" si="12337"/>
        <v>1</v>
      </c>
      <c r="CF653" s="155">
        <f t="shared" si="12337"/>
        <v>1</v>
      </c>
      <c r="CG653" s="156">
        <f t="shared" si="12337"/>
        <v>0.99999999999999978</v>
      </c>
      <c r="CH653" s="155">
        <f t="shared" si="12337"/>
        <v>1.0000000000000002</v>
      </c>
      <c r="CI653" s="156">
        <f t="shared" si="12337"/>
        <v>0.99999999999999978</v>
      </c>
      <c r="CJ653" s="155">
        <f t="shared" si="12337"/>
        <v>1</v>
      </c>
      <c r="CK653" s="156">
        <f t="shared" si="12337"/>
        <v>0.99999999999999989</v>
      </c>
    </row>
    <row r="654" spans="1:89" ht="14" thickTop="1" x14ac:dyDescent="0.15">
      <c r="A654" s="187"/>
    </row>
    <row r="656" spans="1:89" x14ac:dyDescent="0.15">
      <c r="A656" s="296">
        <f>+A625+1</f>
        <v>44096</v>
      </c>
      <c r="B656" s="296"/>
      <c r="C656" s="296"/>
      <c r="D656" s="296"/>
      <c r="BI656" s="301">
        <f>+BI594+2</f>
        <v>44096</v>
      </c>
      <c r="BJ656" s="301"/>
      <c r="BK656" s="301"/>
      <c r="BL656" s="301"/>
    </row>
    <row r="657" spans="1:89" ht="14" thickBot="1" x14ac:dyDescent="0.2">
      <c r="AE657" s="272" t="s">
        <v>84</v>
      </c>
    </row>
    <row r="658" spans="1:89" ht="15" thickTop="1" thickBot="1" x14ac:dyDescent="0.2">
      <c r="A658" s="292" t="s">
        <v>0</v>
      </c>
      <c r="B658" s="294" t="s">
        <v>1</v>
      </c>
      <c r="C658" s="295"/>
      <c r="D658" s="294" t="s">
        <v>2</v>
      </c>
      <c r="E658" s="295"/>
      <c r="F658" s="294" t="s">
        <v>3</v>
      </c>
      <c r="G658" s="295"/>
      <c r="H658" s="294" t="s">
        <v>4</v>
      </c>
      <c r="I658" s="295"/>
      <c r="J658" s="294" t="s">
        <v>5</v>
      </c>
      <c r="K658" s="295"/>
      <c r="L658" s="294" t="s">
        <v>6</v>
      </c>
      <c r="M658" s="295"/>
      <c r="N658" s="294" t="s">
        <v>7</v>
      </c>
      <c r="O658" s="295"/>
      <c r="P658" s="294" t="s">
        <v>8</v>
      </c>
      <c r="Q658" s="295"/>
      <c r="R658" s="294" t="s">
        <v>9</v>
      </c>
      <c r="S658" s="295"/>
      <c r="T658" s="294" t="s">
        <v>10</v>
      </c>
      <c r="U658" s="295"/>
      <c r="V658" s="294" t="s">
        <v>11</v>
      </c>
      <c r="W658" s="295"/>
      <c r="X658" s="294" t="s">
        <v>12</v>
      </c>
      <c r="Y658" s="295"/>
      <c r="Z658" s="297" t="s">
        <v>40</v>
      </c>
      <c r="AA658" s="298"/>
      <c r="AB658" s="299" t="s">
        <v>41</v>
      </c>
      <c r="AC658" s="300"/>
      <c r="AE658" s="292" t="s">
        <v>0</v>
      </c>
      <c r="AF658" s="294" t="s">
        <v>1</v>
      </c>
      <c r="AG658" s="295"/>
      <c r="AH658" s="294" t="s">
        <v>2</v>
      </c>
      <c r="AI658" s="295"/>
      <c r="AJ658" s="294" t="s">
        <v>3</v>
      </c>
      <c r="AK658" s="295"/>
      <c r="AL658" s="294" t="s">
        <v>4</v>
      </c>
      <c r="AM658" s="295"/>
      <c r="AN658" s="294" t="s">
        <v>5</v>
      </c>
      <c r="AO658" s="295"/>
      <c r="AP658" s="294" t="s">
        <v>6</v>
      </c>
      <c r="AQ658" s="295"/>
      <c r="AR658" s="294" t="s">
        <v>7</v>
      </c>
      <c r="AS658" s="295"/>
      <c r="AT658" s="294" t="s">
        <v>8</v>
      </c>
      <c r="AU658" s="295"/>
      <c r="AV658" s="294" t="s">
        <v>9</v>
      </c>
      <c r="AW658" s="295"/>
      <c r="AX658" s="294" t="s">
        <v>10</v>
      </c>
      <c r="AY658" s="295"/>
      <c r="AZ658" s="294" t="s">
        <v>11</v>
      </c>
      <c r="BA658" s="295"/>
      <c r="BB658" s="294" t="s">
        <v>12</v>
      </c>
      <c r="BC658" s="295"/>
      <c r="BD658" s="297" t="s">
        <v>40</v>
      </c>
      <c r="BE658" s="298"/>
      <c r="BF658" s="299" t="s">
        <v>41</v>
      </c>
      <c r="BG658" s="300"/>
      <c r="BI658" s="292" t="s">
        <v>0</v>
      </c>
      <c r="BJ658" s="294" t="s">
        <v>1</v>
      </c>
      <c r="BK658" s="295"/>
      <c r="BL658" s="294" t="s">
        <v>2</v>
      </c>
      <c r="BM658" s="295"/>
      <c r="BN658" s="294" t="s">
        <v>3</v>
      </c>
      <c r="BO658" s="295"/>
      <c r="BP658" s="294" t="s">
        <v>4</v>
      </c>
      <c r="BQ658" s="295"/>
      <c r="BR658" s="294" t="s">
        <v>5</v>
      </c>
      <c r="BS658" s="295"/>
      <c r="BT658" s="294" t="s">
        <v>6</v>
      </c>
      <c r="BU658" s="295"/>
      <c r="BV658" s="294" t="s">
        <v>7</v>
      </c>
      <c r="BW658" s="295"/>
      <c r="BX658" s="294" t="s">
        <v>8</v>
      </c>
      <c r="BY658" s="295"/>
      <c r="BZ658" s="294" t="s">
        <v>9</v>
      </c>
      <c r="CA658" s="295"/>
      <c r="CB658" s="294" t="s">
        <v>10</v>
      </c>
      <c r="CC658" s="295"/>
      <c r="CD658" s="294" t="s">
        <v>11</v>
      </c>
      <c r="CE658" s="295"/>
      <c r="CF658" s="294" t="s">
        <v>12</v>
      </c>
      <c r="CG658" s="295"/>
      <c r="CH658" s="297" t="s">
        <v>40</v>
      </c>
      <c r="CI658" s="298"/>
      <c r="CJ658" s="294" t="s">
        <v>41</v>
      </c>
      <c r="CK658" s="295"/>
    </row>
    <row r="659" spans="1:89" ht="15" thickTop="1" thickBot="1" x14ac:dyDescent="0.2">
      <c r="A659" s="293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3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3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4" thickTop="1" x14ac:dyDescent="0.15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532</v>
      </c>
      <c r="AG660" s="186">
        <f t="shared" ref="AG660:AV662" si="12338">SUMIF($A$9:$A$32,$AE660,C$660:C$683)</f>
        <v>319</v>
      </c>
      <c r="AH660" s="127">
        <f t="shared" si="12338"/>
        <v>242</v>
      </c>
      <c r="AI660" s="180">
        <f t="shared" si="12338"/>
        <v>304</v>
      </c>
      <c r="AJ660" s="126">
        <f t="shared" si="12338"/>
        <v>377</v>
      </c>
      <c r="AK660" s="128">
        <f t="shared" si="12338"/>
        <v>302</v>
      </c>
      <c r="AL660" s="127">
        <f t="shared" si="12338"/>
        <v>651</v>
      </c>
      <c r="AM660" s="180">
        <f t="shared" si="12338"/>
        <v>538</v>
      </c>
      <c r="AN660" s="126">
        <f t="shared" si="12338"/>
        <v>114</v>
      </c>
      <c r="AO660" s="128">
        <f t="shared" si="12338"/>
        <v>195</v>
      </c>
      <c r="AP660" s="127">
        <f t="shared" si="12338"/>
        <v>234</v>
      </c>
      <c r="AQ660" s="126">
        <f t="shared" si="12338"/>
        <v>429</v>
      </c>
      <c r="AR660" s="179">
        <f t="shared" si="12338"/>
        <v>618</v>
      </c>
      <c r="AS660" s="181">
        <f t="shared" si="12338"/>
        <v>762</v>
      </c>
      <c r="AT660" s="126">
        <f t="shared" si="12338"/>
        <v>410</v>
      </c>
      <c r="AU660" s="128">
        <f t="shared" si="12338"/>
        <v>310</v>
      </c>
      <c r="AV660" s="127">
        <f t="shared" si="12338"/>
        <v>453</v>
      </c>
      <c r="AW660" s="180">
        <f t="shared" ref="AW660:BE662" si="12339">SUMIF($A$9:$A$32,$AE660,S$660:S$683)</f>
        <v>274</v>
      </c>
      <c r="AX660" s="126">
        <f t="shared" si="12339"/>
        <v>92</v>
      </c>
      <c r="AY660" s="128">
        <f t="shared" si="12339"/>
        <v>140</v>
      </c>
      <c r="AZ660" s="127">
        <f t="shared" si="12339"/>
        <v>264</v>
      </c>
      <c r="BA660" s="180">
        <f t="shared" si="12339"/>
        <v>339</v>
      </c>
      <c r="BB660" s="126">
        <f t="shared" si="12339"/>
        <v>266</v>
      </c>
      <c r="BC660" s="128">
        <f t="shared" si="12339"/>
        <v>306</v>
      </c>
      <c r="BD660" s="184">
        <f t="shared" si="12339"/>
        <v>497</v>
      </c>
      <c r="BE660" s="185">
        <f t="shared" si="12339"/>
        <v>467</v>
      </c>
      <c r="BF660" s="170">
        <f>AF660+AH660+AJ660+AL660+AN660+AP660+AR660+AT660+AV660+AX660+AZ660+BB660+BD660</f>
        <v>4750</v>
      </c>
      <c r="BG660" s="171">
        <f>AG660+AI660+AK660+AM660+AO660+AQ660+AS660+AU660+AW660+AY660+BA660+BC660+BE660</f>
        <v>4685</v>
      </c>
      <c r="BI660" s="125" t="s">
        <v>16</v>
      </c>
      <c r="BJ660" s="129">
        <f>B660/B684</f>
        <v>0</v>
      </c>
      <c r="BK660" s="130">
        <f t="shared" ref="BK660" si="12340">C660/C684</f>
        <v>0</v>
      </c>
      <c r="BL660" s="131">
        <f t="shared" ref="BL660" si="12341">D660/D684</f>
        <v>0</v>
      </c>
      <c r="BM660" s="132">
        <f t="shared" ref="BM660" si="12342">E660/E684</f>
        <v>0</v>
      </c>
      <c r="BN660" s="129">
        <f t="shared" ref="BN660" si="12343">F660/F684</f>
        <v>0</v>
      </c>
      <c r="BO660" s="130">
        <f t="shared" ref="BO660" si="12344">G660/G684</f>
        <v>0</v>
      </c>
      <c r="BP660" s="131">
        <f t="shared" ref="BP660" si="12345">H660/H684</f>
        <v>0</v>
      </c>
      <c r="BQ660" s="132">
        <f t="shared" ref="BQ660" si="12346">I660/I684</f>
        <v>0</v>
      </c>
      <c r="BR660" s="129">
        <f t="shared" ref="BR660" si="12347">J660/J684</f>
        <v>0</v>
      </c>
      <c r="BS660" s="130">
        <f t="shared" ref="BS660" si="12348">K660/K684</f>
        <v>0</v>
      </c>
      <c r="BT660" s="131">
        <f t="shared" ref="BT660" si="12349">L660/L684</f>
        <v>0</v>
      </c>
      <c r="BU660" s="129">
        <f t="shared" ref="BU660" si="12350">M660/M684</f>
        <v>0</v>
      </c>
      <c r="BV660" s="133">
        <f t="shared" ref="BV660" si="12351">N660/N684</f>
        <v>0</v>
      </c>
      <c r="BW660" s="134">
        <f t="shared" ref="BW660" si="12352">O660/O684</f>
        <v>0</v>
      </c>
      <c r="BX660" s="129">
        <f t="shared" ref="BX660" si="12353">P660/P684</f>
        <v>0</v>
      </c>
      <c r="BY660" s="130">
        <f t="shared" ref="BY660" si="12354">Q660/Q684</f>
        <v>0</v>
      </c>
      <c r="BZ660" s="131">
        <f t="shared" ref="BZ660" si="12355">R660/R684</f>
        <v>0</v>
      </c>
      <c r="CA660" s="132">
        <f t="shared" ref="CA660" si="12356">S660/S684</f>
        <v>0</v>
      </c>
      <c r="CB660" s="129">
        <f t="shared" ref="CB660" si="12357">T660/T684</f>
        <v>0</v>
      </c>
      <c r="CC660" s="130">
        <f t="shared" ref="CC660" si="12358">U660/U684</f>
        <v>0</v>
      </c>
      <c r="CD660" s="131">
        <f t="shared" ref="CD660" si="12359">V660/V684</f>
        <v>0</v>
      </c>
      <c r="CE660" s="132">
        <f t="shared" ref="CE660" si="12360">W660/W684</f>
        <v>0</v>
      </c>
      <c r="CF660" s="129">
        <f t="shared" ref="CF660" si="12361">X660/X684</f>
        <v>0</v>
      </c>
      <c r="CG660" s="130">
        <f t="shared" ref="CG660" si="12362">Y660/Y684</f>
        <v>0</v>
      </c>
      <c r="CH660" s="131">
        <f t="shared" ref="CH660" si="12363">Z660/Z684</f>
        <v>0</v>
      </c>
      <c r="CI660" s="129">
        <f t="shared" ref="CI660" si="12364">AA660/AA684</f>
        <v>0</v>
      </c>
      <c r="CJ660" s="135">
        <f t="shared" ref="CJ660" si="12365">AB660/AB684</f>
        <v>0</v>
      </c>
      <c r="CK660" s="136">
        <f t="shared" ref="CK660" si="12366">AC660/AC684</f>
        <v>0</v>
      </c>
    </row>
    <row r="661" spans="1:89" x14ac:dyDescent="0.15">
      <c r="A661" s="137" t="s">
        <v>17</v>
      </c>
      <c r="B661" s="189">
        <v>106</v>
      </c>
      <c r="C661" s="190">
        <v>0</v>
      </c>
      <c r="D661" s="191">
        <v>101</v>
      </c>
      <c r="E661" s="192">
        <v>1</v>
      </c>
      <c r="F661" s="189">
        <v>212</v>
      </c>
      <c r="G661" s="193">
        <v>4</v>
      </c>
      <c r="H661" s="191">
        <v>156</v>
      </c>
      <c r="I661" s="192">
        <v>16</v>
      </c>
      <c r="J661" s="189">
        <v>6</v>
      </c>
      <c r="K661" s="193">
        <v>5</v>
      </c>
      <c r="L661" s="191">
        <v>2</v>
      </c>
      <c r="M661" s="189">
        <v>23</v>
      </c>
      <c r="N661" s="194">
        <v>39</v>
      </c>
      <c r="O661" s="195">
        <v>28</v>
      </c>
      <c r="P661" s="189">
        <v>21</v>
      </c>
      <c r="Q661" s="193">
        <v>23</v>
      </c>
      <c r="R661" s="191">
        <v>11</v>
      </c>
      <c r="S661" s="192">
        <v>15</v>
      </c>
      <c r="T661" s="189">
        <v>1</v>
      </c>
      <c r="U661" s="193">
        <v>0</v>
      </c>
      <c r="V661" s="191">
        <v>0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72">
        <f t="shared" ref="AB661:AB683" si="12367">SUM(B661,D661,F661,H661,J661,L661,N661,P661,R661,T661,V661,X661,Z661)</f>
        <v>655</v>
      </c>
      <c r="AC661" s="173">
        <f t="shared" ref="AC661:AC683" si="12368">SUM(C661,E661,G661,I661,K661,M661,O661,Q661,S661,U661,W661,Y661,AA661)</f>
        <v>115</v>
      </c>
      <c r="AE661" s="277" t="str">
        <f>$AE$10</f>
        <v>08:00 - 08:59</v>
      </c>
      <c r="AF661" s="126">
        <f>SUMIF($A$9:$A$32,$AE661,B$660:B$683)</f>
        <v>507</v>
      </c>
      <c r="AG661" s="190">
        <f t="shared" si="12338"/>
        <v>425</v>
      </c>
      <c r="AH661" s="191">
        <f t="shared" si="12338"/>
        <v>269</v>
      </c>
      <c r="AI661" s="192">
        <f t="shared" si="12338"/>
        <v>271</v>
      </c>
      <c r="AJ661" s="278">
        <f t="shared" si="12338"/>
        <v>443</v>
      </c>
      <c r="AK661" s="193">
        <f t="shared" si="12338"/>
        <v>220</v>
      </c>
      <c r="AL661" s="191">
        <f t="shared" si="12338"/>
        <v>688</v>
      </c>
      <c r="AM661" s="192">
        <f t="shared" si="12338"/>
        <v>496</v>
      </c>
      <c r="AN661" s="278">
        <f t="shared" si="12338"/>
        <v>92</v>
      </c>
      <c r="AO661" s="193">
        <f t="shared" si="12338"/>
        <v>181</v>
      </c>
      <c r="AP661" s="191">
        <f t="shared" si="12338"/>
        <v>202</v>
      </c>
      <c r="AQ661" s="278">
        <f t="shared" si="12338"/>
        <v>382</v>
      </c>
      <c r="AR661" s="194">
        <f t="shared" si="12338"/>
        <v>493</v>
      </c>
      <c r="AS661" s="195">
        <f t="shared" si="12338"/>
        <v>695</v>
      </c>
      <c r="AT661" s="278">
        <f t="shared" si="12338"/>
        <v>368</v>
      </c>
      <c r="AU661" s="193">
        <f t="shared" si="12338"/>
        <v>308</v>
      </c>
      <c r="AV661" s="191">
        <f t="shared" si="12338"/>
        <v>422</v>
      </c>
      <c r="AW661" s="192">
        <f t="shared" si="12339"/>
        <v>313</v>
      </c>
      <c r="AX661" s="278">
        <f t="shared" si="12339"/>
        <v>65</v>
      </c>
      <c r="AY661" s="193">
        <f t="shared" si="12339"/>
        <v>135</v>
      </c>
      <c r="AZ661" s="191">
        <f t="shared" si="12339"/>
        <v>236</v>
      </c>
      <c r="BA661" s="192">
        <f t="shared" si="12339"/>
        <v>406</v>
      </c>
      <c r="BB661" s="278">
        <f t="shared" si="12339"/>
        <v>330</v>
      </c>
      <c r="BC661" s="193">
        <f t="shared" si="12339"/>
        <v>236</v>
      </c>
      <c r="BD661" s="191">
        <f t="shared" si="12339"/>
        <v>532</v>
      </c>
      <c r="BE661" s="278">
        <f t="shared" si="12339"/>
        <v>522</v>
      </c>
      <c r="BF661" s="172">
        <f>SUM(AF661,AH661,AJ661,AL661,AN661,AP661,AR661,AT661,AV661,AX661,AZ661,BB661,BD661)</f>
        <v>4647</v>
      </c>
      <c r="BG661" s="173">
        <f>SUM(AG661,AI661,AK661,AM661,AO661,AQ661,AS661,AU661,AW661,AY661,BA661,BC661,BE661)</f>
        <v>4590</v>
      </c>
      <c r="BI661" s="137" t="s">
        <v>17</v>
      </c>
      <c r="BJ661" s="129">
        <f>B661/B684</f>
        <v>1.7246989912137977E-2</v>
      </c>
      <c r="BK661" s="130">
        <f t="shared" ref="BK661" si="12369">C661/C684</f>
        <v>0</v>
      </c>
      <c r="BL661" s="131">
        <f t="shared" ref="BL661" si="12370">D661/D684</f>
        <v>3.0321224857400179E-2</v>
      </c>
      <c r="BM661" s="132">
        <f t="shared" ref="BM661" si="12371">E661/E684</f>
        <v>2.4485798237022528E-4</v>
      </c>
      <c r="BN661" s="129">
        <f t="shared" ref="BN661" si="12372">F661/F684</f>
        <v>3.8122639812983278E-2</v>
      </c>
      <c r="BO661" s="130">
        <f t="shared" ref="BO661" si="12373">G661/G684</f>
        <v>8.1317340922951815E-4</v>
      </c>
      <c r="BP661" s="131">
        <f t="shared" ref="BP661" si="12374">H661/H684</f>
        <v>1.7249004865103935E-2</v>
      </c>
      <c r="BQ661" s="132">
        <f t="shared" ref="BQ661" si="12375">I661/I684</f>
        <v>1.9237705903571E-3</v>
      </c>
      <c r="BR661" s="129">
        <f t="shared" ref="BR661" si="12376">J661/J684</f>
        <v>3.092783505154639E-3</v>
      </c>
      <c r="BS661" s="130">
        <f t="shared" ref="BS661" si="12377">K661/K684</f>
        <v>3.1766200762388818E-3</v>
      </c>
      <c r="BT661" s="131">
        <f t="shared" ref="BT661" si="12378">L661/L684</f>
        <v>5.0137879167711202E-4</v>
      </c>
      <c r="BU661" s="129">
        <f t="shared" ref="BU661" si="12379">M661/M684</f>
        <v>6.0734090308951676E-3</v>
      </c>
      <c r="BV661" s="133">
        <f t="shared" ref="BV661" si="12380">N661/N684</f>
        <v>4.9423393739703456E-3</v>
      </c>
      <c r="BW661" s="134">
        <f t="shared" ref="BW661" si="12381">O661/O684</f>
        <v>3.4965034965034965E-3</v>
      </c>
      <c r="BX661" s="129">
        <f t="shared" ref="BX661" si="12382">P661/P684</f>
        <v>4.5811518324607326E-3</v>
      </c>
      <c r="BY661" s="130">
        <f t="shared" ref="BY661" si="12383">Q661/Q684</f>
        <v>5.2764395503555857E-3</v>
      </c>
      <c r="BZ661" s="131">
        <f t="shared" ref="BZ661" si="12384">R661/R684</f>
        <v>2.1194605009633911E-3</v>
      </c>
      <c r="CA661" s="132">
        <f t="shared" ref="CA661" si="12385">S661/S684</f>
        <v>2.8132033008252061E-3</v>
      </c>
      <c r="CB661" s="129">
        <f t="shared" ref="CB661" si="12386">T661/T684</f>
        <v>7.5357950263752827E-4</v>
      </c>
      <c r="CC661" s="130">
        <f t="shared" ref="CC661" si="12387">U661/U684</f>
        <v>0</v>
      </c>
      <c r="CD661" s="131">
        <f t="shared" ref="CD661" si="12388">V661/V684</f>
        <v>0</v>
      </c>
      <c r="CE661" s="132">
        <f t="shared" ref="CE661" si="12389">W661/W684</f>
        <v>0</v>
      </c>
      <c r="CF661" s="129">
        <f t="shared" ref="CF661" si="12390">X661/X684</f>
        <v>0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1.0123960555194905E-2</v>
      </c>
      <c r="CK661" s="136">
        <f t="shared" ref="CK661" si="12395">AC661/AC684</f>
        <v>1.7829180942931118E-3</v>
      </c>
    </row>
    <row r="662" spans="1:89" ht="14" thickBot="1" x14ac:dyDescent="0.2">
      <c r="A662" s="146" t="s">
        <v>18</v>
      </c>
      <c r="B662" s="196">
        <v>418</v>
      </c>
      <c r="C662" s="197">
        <v>0</v>
      </c>
      <c r="D662" s="198">
        <v>237</v>
      </c>
      <c r="E662" s="199">
        <v>3</v>
      </c>
      <c r="F662" s="196">
        <v>412</v>
      </c>
      <c r="G662" s="200">
        <v>2</v>
      </c>
      <c r="H662" s="198">
        <v>431</v>
      </c>
      <c r="I662" s="199">
        <v>138</v>
      </c>
      <c r="J662" s="196">
        <v>34</v>
      </c>
      <c r="K662" s="200">
        <v>43</v>
      </c>
      <c r="L662" s="198">
        <v>72</v>
      </c>
      <c r="M662" s="196">
        <v>128</v>
      </c>
      <c r="N662" s="201">
        <v>347</v>
      </c>
      <c r="O662" s="202">
        <v>240</v>
      </c>
      <c r="P662" s="196">
        <v>175</v>
      </c>
      <c r="Q662" s="200">
        <v>226</v>
      </c>
      <c r="R662" s="198">
        <v>180</v>
      </c>
      <c r="S662" s="199">
        <v>129</v>
      </c>
      <c r="T662" s="196">
        <v>16</v>
      </c>
      <c r="U662" s="200">
        <v>73</v>
      </c>
      <c r="V662" s="198">
        <v>136</v>
      </c>
      <c r="W662" s="199">
        <v>223</v>
      </c>
      <c r="X662" s="196">
        <v>155</v>
      </c>
      <c r="Y662" s="200">
        <v>123</v>
      </c>
      <c r="Z662" s="198">
        <v>385</v>
      </c>
      <c r="AA662" s="196">
        <v>239</v>
      </c>
      <c r="AB662" s="172">
        <f t="shared" si="12367"/>
        <v>2998</v>
      </c>
      <c r="AC662" s="173">
        <f t="shared" si="12368"/>
        <v>1567</v>
      </c>
      <c r="AE662" s="275">
        <f>$AE$11</f>
        <v>0</v>
      </c>
      <c r="AF662" s="126">
        <f>SUMIF($A$9:$A$32,$AE662,B$660:B$683)</f>
        <v>0</v>
      </c>
      <c r="AG662" s="197">
        <f t="shared" si="12338"/>
        <v>0</v>
      </c>
      <c r="AH662" s="198">
        <f t="shared" si="12338"/>
        <v>0</v>
      </c>
      <c r="AI662" s="199">
        <f t="shared" si="12338"/>
        <v>0</v>
      </c>
      <c r="AJ662" s="196">
        <f t="shared" si="12338"/>
        <v>0</v>
      </c>
      <c r="AK662" s="200">
        <f t="shared" si="12338"/>
        <v>0</v>
      </c>
      <c r="AL662" s="198">
        <f t="shared" si="12338"/>
        <v>0</v>
      </c>
      <c r="AM662" s="199">
        <f t="shared" si="12338"/>
        <v>0</v>
      </c>
      <c r="AN662" s="196">
        <f t="shared" si="12338"/>
        <v>0</v>
      </c>
      <c r="AO662" s="200">
        <f t="shared" si="12338"/>
        <v>0</v>
      </c>
      <c r="AP662" s="198">
        <f t="shared" si="12338"/>
        <v>0</v>
      </c>
      <c r="AQ662" s="196">
        <f t="shared" si="12338"/>
        <v>0</v>
      </c>
      <c r="AR662" s="201">
        <f t="shared" si="12338"/>
        <v>0</v>
      </c>
      <c r="AS662" s="202">
        <f t="shared" si="12338"/>
        <v>0</v>
      </c>
      <c r="AT662" s="196">
        <f t="shared" si="12338"/>
        <v>0</v>
      </c>
      <c r="AU662" s="200">
        <f t="shared" si="12338"/>
        <v>0</v>
      </c>
      <c r="AV662" s="198">
        <f t="shared" si="12338"/>
        <v>0</v>
      </c>
      <c r="AW662" s="199">
        <f t="shared" si="12339"/>
        <v>0</v>
      </c>
      <c r="AX662" s="196">
        <f t="shared" si="12339"/>
        <v>0</v>
      </c>
      <c r="AY662" s="200">
        <f t="shared" si="12339"/>
        <v>0</v>
      </c>
      <c r="AZ662" s="198">
        <f t="shared" si="12339"/>
        <v>0</v>
      </c>
      <c r="BA662" s="199">
        <f t="shared" si="12339"/>
        <v>0</v>
      </c>
      <c r="BB662" s="196">
        <f t="shared" si="12339"/>
        <v>0</v>
      </c>
      <c r="BC662" s="200">
        <f t="shared" si="12339"/>
        <v>0</v>
      </c>
      <c r="BD662" s="198">
        <f t="shared" si="12339"/>
        <v>0</v>
      </c>
      <c r="BE662" s="196">
        <f t="shared" si="12339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6.8011714936544093E-2</v>
      </c>
      <c r="BK662" s="130">
        <f t="shared" ref="BK662" si="12396">C662/C684</f>
        <v>0</v>
      </c>
      <c r="BL662" s="131">
        <f t="shared" ref="BL662" si="12397">D662/D684</f>
        <v>7.1149804863404387E-2</v>
      </c>
      <c r="BM662" s="132">
        <f t="shared" ref="BM662" si="12398">E662/E684</f>
        <v>7.3457394711067578E-4</v>
      </c>
      <c r="BN662" s="129">
        <f t="shared" ref="BN662" si="12399">F662/F684</f>
        <v>7.4087394353533537E-2</v>
      </c>
      <c r="BO662" s="130">
        <f t="shared" ref="BO662" si="12400">G662/G684</f>
        <v>4.0658670461475908E-4</v>
      </c>
      <c r="BP662" s="131">
        <f t="shared" ref="BP662" si="12401">H662/H684</f>
        <v>4.7655904467049981E-2</v>
      </c>
      <c r="BQ662" s="132">
        <f t="shared" ref="BQ662" si="12402">I662/I684</f>
        <v>1.6592521341829987E-2</v>
      </c>
      <c r="BR662" s="129">
        <f t="shared" ref="BR662" si="12403">J662/J684</f>
        <v>1.7525773195876289E-2</v>
      </c>
      <c r="BS662" s="130">
        <f t="shared" ref="BS662" si="12404">K662/K684</f>
        <v>2.7318932655654382E-2</v>
      </c>
      <c r="BT662" s="131">
        <f t="shared" ref="BT662" si="12405">L662/L684</f>
        <v>1.8049636500376033E-2</v>
      </c>
      <c r="BU662" s="129">
        <f t="shared" ref="BU662" si="12406">M662/M684</f>
        <v>3.3799841563242672E-2</v>
      </c>
      <c r="BV662" s="133">
        <f t="shared" ref="BV662" si="12407">N662/N684</f>
        <v>4.3974147763274615E-2</v>
      </c>
      <c r="BW662" s="134">
        <f t="shared" ref="BW662" si="12408">O662/O684</f>
        <v>2.9970029970029972E-2</v>
      </c>
      <c r="BX662" s="129">
        <f t="shared" ref="BX662" si="12409">P662/P684</f>
        <v>3.8176265270506111E-2</v>
      </c>
      <c r="BY662" s="130">
        <f t="shared" ref="BY662" si="12410">Q662/Q684</f>
        <v>5.1846753842624452E-2</v>
      </c>
      <c r="BZ662" s="131">
        <f t="shared" ref="BZ662" si="12411">R662/R684</f>
        <v>3.4682080924855488E-2</v>
      </c>
      <c r="CA662" s="132">
        <f t="shared" ref="CA662" si="12412">S662/S684</f>
        <v>2.4193548387096774E-2</v>
      </c>
      <c r="CB662" s="129">
        <f t="shared" ref="CB662" si="12413">T662/T684</f>
        <v>1.2057272042200452E-2</v>
      </c>
      <c r="CC662" s="130">
        <f t="shared" ref="CC662" si="12414">U662/U684</f>
        <v>6.576576576576576E-2</v>
      </c>
      <c r="CD662" s="131">
        <f t="shared" ref="CD662" si="12415">V662/V684</f>
        <v>2.7424884049203468E-2</v>
      </c>
      <c r="CE662" s="132">
        <f t="shared" ref="CE662" si="12416">W662/W684</f>
        <v>4.5678000819336338E-2</v>
      </c>
      <c r="CF662" s="129">
        <f t="shared" ref="CF662" si="12417">X662/X684</f>
        <v>4.1689080150618611E-2</v>
      </c>
      <c r="CG662" s="130">
        <f t="shared" ref="CG662" si="12418">Y662/Y684</f>
        <v>4.2369962108163968E-2</v>
      </c>
      <c r="CH662" s="131">
        <f t="shared" ref="CH662" si="12419">Z662/Z684</f>
        <v>5.4858934169278999E-2</v>
      </c>
      <c r="CI662" s="129">
        <f t="shared" ref="CI662" si="12420">AA662/AA684</f>
        <v>2.6429282317814884E-2</v>
      </c>
      <c r="CJ662" s="135">
        <f t="shared" ref="CJ662" si="12421">AB662/AB684</f>
        <v>4.6338372128968436E-2</v>
      </c>
      <c r="CK662" s="136">
        <f t="shared" ref="CK662" si="12422">AC662/AC684</f>
        <v>2.4294196989193967E-2</v>
      </c>
    </row>
    <row r="663" spans="1:89" ht="15" thickTop="1" thickBot="1" x14ac:dyDescent="0.2">
      <c r="A663" s="137" t="s">
        <v>19</v>
      </c>
      <c r="B663" s="189">
        <v>595</v>
      </c>
      <c r="C663" s="190">
        <v>152</v>
      </c>
      <c r="D663" s="191">
        <v>227</v>
      </c>
      <c r="E663" s="192">
        <v>191</v>
      </c>
      <c r="F663" s="189">
        <v>344</v>
      </c>
      <c r="G663" s="193">
        <v>244</v>
      </c>
      <c r="H663" s="191">
        <v>548</v>
      </c>
      <c r="I663" s="192">
        <v>375</v>
      </c>
      <c r="J663" s="189">
        <v>73</v>
      </c>
      <c r="K663" s="193">
        <v>151</v>
      </c>
      <c r="L663" s="191">
        <v>204</v>
      </c>
      <c r="M663" s="189">
        <v>324</v>
      </c>
      <c r="N663" s="194">
        <v>558</v>
      </c>
      <c r="O663" s="195">
        <v>571</v>
      </c>
      <c r="P663" s="189">
        <v>380</v>
      </c>
      <c r="Q663" s="193">
        <v>289</v>
      </c>
      <c r="R663" s="191">
        <v>390</v>
      </c>
      <c r="S663" s="192">
        <v>270</v>
      </c>
      <c r="T663" s="189">
        <v>43</v>
      </c>
      <c r="U663" s="193">
        <v>132</v>
      </c>
      <c r="V663" s="191">
        <v>254</v>
      </c>
      <c r="W663" s="192">
        <v>343</v>
      </c>
      <c r="X663" s="189">
        <v>244</v>
      </c>
      <c r="Y663" s="193">
        <v>263</v>
      </c>
      <c r="Z663" s="191">
        <v>540</v>
      </c>
      <c r="AA663" s="189">
        <v>472</v>
      </c>
      <c r="AB663" s="172">
        <f t="shared" si="12367"/>
        <v>4400</v>
      </c>
      <c r="AC663" s="173">
        <f t="shared" si="12368"/>
        <v>3777</v>
      </c>
      <c r="AE663" s="269" t="s">
        <v>13</v>
      </c>
      <c r="AF663" s="20">
        <f t="shared" ref="AF663:BG663" si="12423">SUM(AF660:AF662)</f>
        <v>1039</v>
      </c>
      <c r="AG663" s="21">
        <f t="shared" si="12423"/>
        <v>744</v>
      </c>
      <c r="AH663" s="20">
        <f t="shared" si="12423"/>
        <v>511</v>
      </c>
      <c r="AI663" s="21">
        <f t="shared" si="12423"/>
        <v>575</v>
      </c>
      <c r="AJ663" s="20">
        <f t="shared" si="12423"/>
        <v>820</v>
      </c>
      <c r="AK663" s="21">
        <f t="shared" si="12423"/>
        <v>522</v>
      </c>
      <c r="AL663" s="20">
        <f t="shared" si="12423"/>
        <v>1339</v>
      </c>
      <c r="AM663" s="21">
        <f t="shared" si="12423"/>
        <v>1034</v>
      </c>
      <c r="AN663" s="20">
        <f t="shared" si="12423"/>
        <v>206</v>
      </c>
      <c r="AO663" s="21">
        <f t="shared" si="12423"/>
        <v>376</v>
      </c>
      <c r="AP663" s="20">
        <f t="shared" si="12423"/>
        <v>436</v>
      </c>
      <c r="AQ663" s="21">
        <f t="shared" si="12423"/>
        <v>811</v>
      </c>
      <c r="AR663" s="20">
        <f t="shared" si="12423"/>
        <v>1111</v>
      </c>
      <c r="AS663" s="21">
        <f t="shared" si="12423"/>
        <v>1457</v>
      </c>
      <c r="AT663" s="20">
        <f t="shared" si="12423"/>
        <v>778</v>
      </c>
      <c r="AU663" s="21">
        <f t="shared" si="12423"/>
        <v>618</v>
      </c>
      <c r="AV663" s="20">
        <f t="shared" si="12423"/>
        <v>875</v>
      </c>
      <c r="AW663" s="21">
        <f t="shared" si="12423"/>
        <v>587</v>
      </c>
      <c r="AX663" s="20">
        <f t="shared" si="12423"/>
        <v>157</v>
      </c>
      <c r="AY663" s="21">
        <f t="shared" si="12423"/>
        <v>275</v>
      </c>
      <c r="AZ663" s="20">
        <f t="shared" si="12423"/>
        <v>500</v>
      </c>
      <c r="BA663" s="21">
        <f t="shared" si="12423"/>
        <v>745</v>
      </c>
      <c r="BB663" s="20">
        <f t="shared" si="12423"/>
        <v>596</v>
      </c>
      <c r="BC663" s="21">
        <f t="shared" si="12423"/>
        <v>542</v>
      </c>
      <c r="BD663" s="20">
        <f t="shared" si="12423"/>
        <v>1029</v>
      </c>
      <c r="BE663" s="21">
        <f t="shared" si="12423"/>
        <v>989</v>
      </c>
      <c r="BF663" s="174">
        <f t="shared" si="12423"/>
        <v>9397</v>
      </c>
      <c r="BG663" s="175">
        <f t="shared" si="12423"/>
        <v>9275</v>
      </c>
      <c r="BI663" s="137" t="s">
        <v>19</v>
      </c>
      <c r="BJ663" s="129">
        <f>B663/B684</f>
        <v>9.6810933940774488E-2</v>
      </c>
      <c r="BK663" s="130">
        <f t="shared" ref="BK663" si="12424">C663/C684</f>
        <v>2.4583535500566068E-2</v>
      </c>
      <c r="BL663" s="131">
        <f t="shared" ref="BL663" si="12425">D663/D684</f>
        <v>6.8147703392374664E-2</v>
      </c>
      <c r="BM663" s="132">
        <f t="shared" ref="BM663" si="12426">E663/E684</f>
        <v>4.6767874632713029E-2</v>
      </c>
      <c r="BN663" s="129">
        <f t="shared" ref="BN663" si="12427">F663/F684</f>
        <v>6.1859377809746451E-2</v>
      </c>
      <c r="BO663" s="130">
        <f t="shared" ref="BO663" si="12428">G663/G684</f>
        <v>4.9603577963000613E-2</v>
      </c>
      <c r="BP663" s="131">
        <f t="shared" ref="BP663" si="12429">H663/H684</f>
        <v>6.0592658115877933E-2</v>
      </c>
      <c r="BQ663" s="132">
        <f t="shared" ref="BQ663" si="12430">I663/I684</f>
        <v>4.5088373211494531E-2</v>
      </c>
      <c r="BR663" s="129">
        <f t="shared" ref="BR663" si="12431">J663/J684</f>
        <v>3.7628865979381441E-2</v>
      </c>
      <c r="BS663" s="130">
        <f t="shared" ref="BS663" si="12432">K663/K684</f>
        <v>9.5933926302414235E-2</v>
      </c>
      <c r="BT663" s="131">
        <f t="shared" ref="BT663" si="12433">L663/L684</f>
        <v>5.1140636751065428E-2</v>
      </c>
      <c r="BU663" s="129">
        <f t="shared" ref="BU663" si="12434">M663/M684</f>
        <v>8.5555848956958017E-2</v>
      </c>
      <c r="BV663" s="133">
        <f t="shared" ref="BV663" si="12435">N663/N684</f>
        <v>7.071347104296033E-2</v>
      </c>
      <c r="BW663" s="134">
        <f t="shared" ref="BW663" si="12436">O663/O684</f>
        <v>7.1303696303696304E-2</v>
      </c>
      <c r="BX663" s="129">
        <f t="shared" ref="BX663" si="12437">P663/P684</f>
        <v>8.2897033158813263E-2</v>
      </c>
      <c r="BY663" s="130">
        <f t="shared" ref="BY663" si="12438">Q663/Q684</f>
        <v>6.6299610002294104E-2</v>
      </c>
      <c r="BZ663" s="131">
        <f t="shared" ref="BZ663" si="12439">R663/R684</f>
        <v>7.5144508670520235E-2</v>
      </c>
      <c r="CA663" s="132">
        <f t="shared" ref="CA663" si="12440">S663/S684</f>
        <v>5.0637659414853715E-2</v>
      </c>
      <c r="CB663" s="129">
        <f t="shared" ref="CB663" si="12441">T663/T684</f>
        <v>3.2403918613413712E-2</v>
      </c>
      <c r="CC663" s="130">
        <f t="shared" ref="CC663" si="12442">U663/U684</f>
        <v>0.11891891891891893</v>
      </c>
      <c r="CD663" s="131">
        <f t="shared" ref="CD663" si="12443">V663/V684</f>
        <v>5.1220004033071184E-2</v>
      </c>
      <c r="CE663" s="132">
        <f t="shared" ref="CE663" si="12444">W663/W684</f>
        <v>7.0258090946333465E-2</v>
      </c>
      <c r="CF663" s="129">
        <f t="shared" ref="CF663" si="12445">X663/X684</f>
        <v>6.5626681011296401E-2</v>
      </c>
      <c r="CG663" s="130">
        <f t="shared" ref="CG663" si="12446">Y663/Y684</f>
        <v>9.059593523940751E-2</v>
      </c>
      <c r="CH663" s="131">
        <f t="shared" ref="CH663" si="12447">Z663/Z684</f>
        <v>7.6944998575092613E-2</v>
      </c>
      <c r="CI663" s="129">
        <f t="shared" ref="CI663" si="12448">AA663/AA684</f>
        <v>5.2195068008404288E-2</v>
      </c>
      <c r="CJ663" s="135">
        <f t="shared" ref="CJ663" si="12449">AB663/AB684</f>
        <v>6.8008284645584102E-2</v>
      </c>
      <c r="CK663" s="136">
        <f t="shared" ref="CK663" si="12450">AC663/AC684</f>
        <v>5.8557231670826812E-2</v>
      </c>
    </row>
    <row r="664" spans="1:89" ht="14" thickTop="1" x14ac:dyDescent="0.15">
      <c r="A664" s="146" t="s">
        <v>20</v>
      </c>
      <c r="B664" s="196">
        <v>532</v>
      </c>
      <c r="C664" s="197">
        <v>319</v>
      </c>
      <c r="D664" s="198">
        <v>242</v>
      </c>
      <c r="E664" s="199">
        <v>304</v>
      </c>
      <c r="F664" s="196">
        <v>377</v>
      </c>
      <c r="G664" s="200">
        <v>302</v>
      </c>
      <c r="H664" s="198">
        <v>651</v>
      </c>
      <c r="I664" s="199">
        <v>538</v>
      </c>
      <c r="J664" s="196">
        <v>114</v>
      </c>
      <c r="K664" s="200">
        <v>195</v>
      </c>
      <c r="L664" s="198">
        <v>234</v>
      </c>
      <c r="M664" s="196">
        <v>429</v>
      </c>
      <c r="N664" s="201">
        <v>618</v>
      </c>
      <c r="O664" s="202">
        <v>762</v>
      </c>
      <c r="P664" s="196">
        <v>410</v>
      </c>
      <c r="Q664" s="200">
        <v>310</v>
      </c>
      <c r="R664" s="198">
        <v>453</v>
      </c>
      <c r="S664" s="199">
        <v>274</v>
      </c>
      <c r="T664" s="196">
        <v>92</v>
      </c>
      <c r="U664" s="200">
        <v>140</v>
      </c>
      <c r="V664" s="198">
        <v>264</v>
      </c>
      <c r="W664" s="199">
        <v>339</v>
      </c>
      <c r="X664" s="196">
        <v>266</v>
      </c>
      <c r="Y664" s="200">
        <v>306</v>
      </c>
      <c r="Z664" s="198">
        <v>497</v>
      </c>
      <c r="AA664" s="196">
        <v>467</v>
      </c>
      <c r="AB664" s="172">
        <f t="shared" si="12367"/>
        <v>4750</v>
      </c>
      <c r="AC664" s="173">
        <f t="shared" si="12368"/>
        <v>4685</v>
      </c>
      <c r="BI664" s="146" t="s">
        <v>20</v>
      </c>
      <c r="BJ664" s="129">
        <f>B664/B684</f>
        <v>8.656036446469248E-2</v>
      </c>
      <c r="BK664" s="130">
        <f t="shared" ref="BK664" si="12451">C664/C684</f>
        <v>5.1593077793951156E-2</v>
      </c>
      <c r="BL664" s="131">
        <f t="shared" ref="BL664" si="12452">D664/D684</f>
        <v>7.2650855598919248E-2</v>
      </c>
      <c r="BM664" s="132">
        <f t="shared" ref="BM664" si="12453">E664/E684</f>
        <v>7.4436826640548487E-2</v>
      </c>
      <c r="BN664" s="129">
        <f t="shared" ref="BN664" si="12454">F664/F684</f>
        <v>6.7793562308937239E-2</v>
      </c>
      <c r="BO664" s="130">
        <f t="shared" ref="BO664" si="12455">G664/G684</f>
        <v>6.1394592396828623E-2</v>
      </c>
      <c r="BP664" s="131">
        <f t="shared" ref="BP664" si="12456">H664/H684</f>
        <v>7.198142414860681E-2</v>
      </c>
      <c r="BQ664" s="132">
        <f t="shared" ref="BQ664" si="12457">I664/I684</f>
        <v>6.4686786100757482E-2</v>
      </c>
      <c r="BR664" s="129">
        <f t="shared" ref="BR664" si="12458">J664/J684</f>
        <v>5.8762886597938144E-2</v>
      </c>
      <c r="BS664" s="130">
        <f t="shared" ref="BS664" si="12459">K664/K684</f>
        <v>0.12388818297331639</v>
      </c>
      <c r="BT664" s="131">
        <f t="shared" ref="BT664" si="12460">L664/L684</f>
        <v>5.8661318626222113E-2</v>
      </c>
      <c r="BU664" s="129">
        <f t="shared" ref="BU664" si="12461">M664/M684</f>
        <v>0.11328228148930553</v>
      </c>
      <c r="BV664" s="133">
        <f t="shared" ref="BV664" si="12462">N664/N684</f>
        <v>7.8317070079837792E-2</v>
      </c>
      <c r="BW664" s="134">
        <f t="shared" ref="BW664" si="12463">O664/O684</f>
        <v>9.5154845154845152E-2</v>
      </c>
      <c r="BX664" s="129">
        <f t="shared" ref="BX664" si="12464">P664/P684</f>
        <v>8.9441535776614317E-2</v>
      </c>
      <c r="BY664" s="130">
        <f t="shared" ref="BY664" si="12465">Q664/Q684</f>
        <v>7.1117228722183984E-2</v>
      </c>
      <c r="BZ664" s="131">
        <f t="shared" ref="BZ664" si="12466">R664/R684</f>
        <v>8.7283236994219651E-2</v>
      </c>
      <c r="CA664" s="132">
        <f t="shared" ref="CA664" si="12467">S664/S684</f>
        <v>5.1387846961740438E-2</v>
      </c>
      <c r="CB664" s="129">
        <f t="shared" ref="CB664" si="12468">T664/T684</f>
        <v>6.9329314242652595E-2</v>
      </c>
      <c r="CC664" s="130">
        <f t="shared" ref="CC664" si="12469">U664/U684</f>
        <v>0.12612612612612611</v>
      </c>
      <c r="CD664" s="131">
        <f t="shared" ref="CD664" si="12470">V664/V684</f>
        <v>5.3236539624924382E-2</v>
      </c>
      <c r="CE664" s="132">
        <f t="shared" ref="CE664" si="12471">W664/W684</f>
        <v>6.9438754608766903E-2</v>
      </c>
      <c r="CF664" s="129">
        <f t="shared" ref="CF664" si="12472">X664/X684</f>
        <v>7.1543840774609999E-2</v>
      </c>
      <c r="CG664" s="130">
        <f t="shared" ref="CG664" si="12473">Y664/Y684</f>
        <v>0.10540819841543231</v>
      </c>
      <c r="CH664" s="131">
        <f t="shared" ref="CH664" si="12474">Z664/Z684</f>
        <v>7.0817896836705613E-2</v>
      </c>
      <c r="CI664" s="129">
        <f t="shared" ref="CI664" si="12475">AA664/AA684</f>
        <v>5.164215415238306E-2</v>
      </c>
      <c r="CJ664" s="135">
        <f t="shared" ref="CJ664" si="12476">AB664/AB684</f>
        <v>7.3418034560573747E-2</v>
      </c>
      <c r="CK664" s="136">
        <f t="shared" ref="CK664" si="12477">AC664/AC684</f>
        <v>7.2634532797941118E-2</v>
      </c>
    </row>
    <row r="665" spans="1:89" ht="14" thickBot="1" x14ac:dyDescent="0.2">
      <c r="A665" s="137" t="s">
        <v>21</v>
      </c>
      <c r="B665" s="189">
        <v>507</v>
      </c>
      <c r="C665" s="190">
        <v>425</v>
      </c>
      <c r="D665" s="191">
        <v>269</v>
      </c>
      <c r="E665" s="192">
        <v>271</v>
      </c>
      <c r="F665" s="189">
        <v>443</v>
      </c>
      <c r="G665" s="193">
        <v>220</v>
      </c>
      <c r="H665" s="191">
        <v>688</v>
      </c>
      <c r="I665" s="192">
        <v>496</v>
      </c>
      <c r="J665" s="189">
        <v>92</v>
      </c>
      <c r="K665" s="193">
        <v>181</v>
      </c>
      <c r="L665" s="191">
        <v>202</v>
      </c>
      <c r="M665" s="189">
        <v>382</v>
      </c>
      <c r="N665" s="194">
        <v>493</v>
      </c>
      <c r="O665" s="195">
        <v>695</v>
      </c>
      <c r="P665" s="189">
        <v>368</v>
      </c>
      <c r="Q665" s="193">
        <v>308</v>
      </c>
      <c r="R665" s="191">
        <v>422</v>
      </c>
      <c r="S665" s="192">
        <v>313</v>
      </c>
      <c r="T665" s="189">
        <v>65</v>
      </c>
      <c r="U665" s="193">
        <v>135</v>
      </c>
      <c r="V665" s="191">
        <v>236</v>
      </c>
      <c r="W665" s="192">
        <v>406</v>
      </c>
      <c r="X665" s="189">
        <v>330</v>
      </c>
      <c r="Y665" s="193">
        <v>236</v>
      </c>
      <c r="Z665" s="191">
        <v>532</v>
      </c>
      <c r="AA665" s="189">
        <v>522</v>
      </c>
      <c r="AB665" s="172">
        <f t="shared" si="12367"/>
        <v>4647</v>
      </c>
      <c r="AC665" s="173">
        <f t="shared" si="12368"/>
        <v>4590</v>
      </c>
      <c r="AE665" s="272" t="s">
        <v>85</v>
      </c>
      <c r="BI665" s="137" t="s">
        <v>21</v>
      </c>
      <c r="BJ665" s="129">
        <f>B665/B684</f>
        <v>8.2492678164659938E-2</v>
      </c>
      <c r="BK665" s="130">
        <f t="shared" ref="BK665" si="12478">C665/C684</f>
        <v>6.8736859129872235E-2</v>
      </c>
      <c r="BL665" s="131">
        <f t="shared" ref="BL665" si="12479">D665/D684</f>
        <v>8.0756529570699495E-2</v>
      </c>
      <c r="BM665" s="132">
        <f t="shared" ref="BM665" si="12480">E665/E684</f>
        <v>6.6356513222331048E-2</v>
      </c>
      <c r="BN665" s="129">
        <f t="shared" ref="BN665" si="12481">F665/F684</f>
        <v>7.9661931307318828E-2</v>
      </c>
      <c r="BO665" s="130">
        <f t="shared" ref="BO665" si="12482">G665/G684</f>
        <v>4.47245375076235E-2</v>
      </c>
      <c r="BP665" s="131">
        <f t="shared" ref="BP665" si="12483">H665/H684</f>
        <v>7.6072534276868636E-2</v>
      </c>
      <c r="BQ665" s="132">
        <f t="shared" ref="BQ665" si="12484">I665/I684</f>
        <v>5.9636888301070098E-2</v>
      </c>
      <c r="BR665" s="129">
        <f t="shared" ref="BR665" si="12485">J665/J684</f>
        <v>4.7422680412371132E-2</v>
      </c>
      <c r="BS665" s="130">
        <f t="shared" ref="BS665" si="12486">K665/K684</f>
        <v>0.11499364675984752</v>
      </c>
      <c r="BT665" s="131">
        <f t="shared" ref="BT665" si="12487">L665/L684</f>
        <v>5.0639257959388319E-2</v>
      </c>
      <c r="BU665" s="129">
        <f t="shared" ref="BU665" si="12488">M665/M684</f>
        <v>0.10087140216530235</v>
      </c>
      <c r="BV665" s="133">
        <f t="shared" ref="BV665" si="12489">N665/N684</f>
        <v>6.2476238753009755E-2</v>
      </c>
      <c r="BW665" s="134">
        <f t="shared" ref="BW665" si="12490">O665/O684</f>
        <v>8.6788211788211791E-2</v>
      </c>
      <c r="BX665" s="129">
        <f t="shared" ref="BX665" si="12491">P665/P684</f>
        <v>8.0279232111692841E-2</v>
      </c>
      <c r="BY665" s="130">
        <f t="shared" ref="BY665" si="12492">Q665/Q684</f>
        <v>7.0658407891718289E-2</v>
      </c>
      <c r="BZ665" s="131">
        <f t="shared" ref="BZ665" si="12493">R665/R684</f>
        <v>8.1310211946050093E-2</v>
      </c>
      <c r="CA665" s="132">
        <f t="shared" ref="CA665" si="12494">S665/S684</f>
        <v>5.8702175543885973E-2</v>
      </c>
      <c r="CB665" s="129">
        <f t="shared" ref="CB665" si="12495">T665/T684</f>
        <v>4.8982667671439335E-2</v>
      </c>
      <c r="CC665" s="130">
        <f t="shared" ref="CC665" si="12496">U665/U684</f>
        <v>0.12162162162162163</v>
      </c>
      <c r="CD665" s="131">
        <f t="shared" ref="CD665" si="12497">V665/V684</f>
        <v>4.7590239967735433E-2</v>
      </c>
      <c r="CE665" s="132">
        <f t="shared" ref="CE665" si="12498">W665/W684</f>
        <v>8.316263826300696E-2</v>
      </c>
      <c r="CF665" s="129">
        <f t="shared" ref="CF665" si="12499">X665/X684</f>
        <v>8.8757396449704137E-2</v>
      </c>
      <c r="CG665" s="130">
        <f t="shared" ref="CG665" si="12500">Y665/Y684</f>
        <v>8.1295211849810547E-2</v>
      </c>
      <c r="CH665" s="131">
        <f t="shared" ref="CH665" si="12501">Z665/Z684</f>
        <v>7.5805072670276433E-2</v>
      </c>
      <c r="CI665" s="129">
        <f t="shared" ref="CI665" si="12502">AA665/AA684</f>
        <v>5.7724206568616612E-2</v>
      </c>
      <c r="CJ665" s="135">
        <f t="shared" ref="CJ665" si="12503">AB665/AB684</f>
        <v>7.1826022442733936E-2</v>
      </c>
      <c r="CK665" s="136">
        <f t="shared" ref="CK665" si="12504">AC665/AC684</f>
        <v>7.1161687415698976E-2</v>
      </c>
    </row>
    <row r="666" spans="1:89" ht="15" thickTop="1" thickBot="1" x14ac:dyDescent="0.2">
      <c r="A666" s="146" t="s">
        <v>22</v>
      </c>
      <c r="B666" s="196">
        <v>461</v>
      </c>
      <c r="C666" s="197">
        <v>466</v>
      </c>
      <c r="D666" s="198">
        <v>235</v>
      </c>
      <c r="E666" s="199">
        <v>204</v>
      </c>
      <c r="F666" s="196">
        <v>406</v>
      </c>
      <c r="G666" s="200">
        <v>210</v>
      </c>
      <c r="H666" s="198">
        <v>586</v>
      </c>
      <c r="I666" s="199">
        <v>480</v>
      </c>
      <c r="J666" s="196">
        <v>105</v>
      </c>
      <c r="K666" s="200">
        <v>195</v>
      </c>
      <c r="L666" s="198">
        <v>214</v>
      </c>
      <c r="M666" s="196">
        <v>347</v>
      </c>
      <c r="N666" s="201">
        <v>553</v>
      </c>
      <c r="O666" s="202">
        <v>674</v>
      </c>
      <c r="P666" s="196">
        <v>338</v>
      </c>
      <c r="Q666" s="200">
        <v>247</v>
      </c>
      <c r="R666" s="198">
        <v>438</v>
      </c>
      <c r="S666" s="199">
        <v>313</v>
      </c>
      <c r="T666" s="196">
        <v>57</v>
      </c>
      <c r="U666" s="200">
        <v>88</v>
      </c>
      <c r="V666" s="198">
        <v>262</v>
      </c>
      <c r="W666" s="199">
        <v>427</v>
      </c>
      <c r="X666" s="196">
        <v>260</v>
      </c>
      <c r="Y666" s="200">
        <v>188</v>
      </c>
      <c r="Z666" s="198">
        <v>476</v>
      </c>
      <c r="AA666" s="196">
        <v>505</v>
      </c>
      <c r="AB666" s="172">
        <f t="shared" si="12367"/>
        <v>4391</v>
      </c>
      <c r="AC666" s="173">
        <f t="shared" si="12368"/>
        <v>4344</v>
      </c>
      <c r="AE666" s="292" t="s">
        <v>0</v>
      </c>
      <c r="AF666" s="294" t="s">
        <v>1</v>
      </c>
      <c r="AG666" s="295"/>
      <c r="AH666" s="294" t="s">
        <v>2</v>
      </c>
      <c r="AI666" s="295"/>
      <c r="AJ666" s="294" t="s">
        <v>3</v>
      </c>
      <c r="AK666" s="295"/>
      <c r="AL666" s="294" t="s">
        <v>4</v>
      </c>
      <c r="AM666" s="295"/>
      <c r="AN666" s="294" t="s">
        <v>5</v>
      </c>
      <c r="AO666" s="295"/>
      <c r="AP666" s="294" t="s">
        <v>6</v>
      </c>
      <c r="AQ666" s="295"/>
      <c r="AR666" s="294" t="s">
        <v>7</v>
      </c>
      <c r="AS666" s="295"/>
      <c r="AT666" s="294" t="s">
        <v>8</v>
      </c>
      <c r="AU666" s="295"/>
      <c r="AV666" s="294" t="s">
        <v>9</v>
      </c>
      <c r="AW666" s="295"/>
      <c r="AX666" s="294" t="s">
        <v>10</v>
      </c>
      <c r="AY666" s="295"/>
      <c r="AZ666" s="294" t="s">
        <v>11</v>
      </c>
      <c r="BA666" s="295"/>
      <c r="BB666" s="294" t="s">
        <v>12</v>
      </c>
      <c r="BC666" s="295"/>
      <c r="BD666" s="297" t="s">
        <v>40</v>
      </c>
      <c r="BE666" s="298"/>
      <c r="BF666" s="299" t="s">
        <v>41</v>
      </c>
      <c r="BG666" s="300"/>
      <c r="BI666" s="146" t="s">
        <v>22</v>
      </c>
      <c r="BJ666" s="129">
        <f>B666/B684</f>
        <v>7.5008135372600065E-2</v>
      </c>
      <c r="BK666" s="130">
        <f t="shared" ref="BK666" si="12505">C666/C684</f>
        <v>7.5367944363577549E-2</v>
      </c>
      <c r="BL666" s="131">
        <f t="shared" ref="BL666" si="12506">D666/D684</f>
        <v>7.0549384569198445E-2</v>
      </c>
      <c r="BM666" s="132">
        <f t="shared" ref="BM666" si="12507">E666/E684</f>
        <v>4.9951028403525957E-2</v>
      </c>
      <c r="BN666" s="129">
        <f t="shared" ref="BN666" si="12508">F666/F684</f>
        <v>7.3008451717317027E-2</v>
      </c>
      <c r="BO666" s="130">
        <f t="shared" ref="BO666" si="12509">G666/G684</f>
        <v>4.2691603984549707E-2</v>
      </c>
      <c r="BP666" s="131">
        <f t="shared" ref="BP666" si="12510">H666/H684</f>
        <v>6.4794338788146832E-2</v>
      </c>
      <c r="BQ666" s="132">
        <f t="shared" ref="BQ666" si="12511">I666/I684</f>
        <v>5.7713117710712997E-2</v>
      </c>
      <c r="BR666" s="129">
        <f t="shared" ref="BR666" si="12512">J666/J684</f>
        <v>5.4123711340206188E-2</v>
      </c>
      <c r="BS666" s="130">
        <f t="shared" ref="BS666" si="12513">K666/K684</f>
        <v>0.12388818297331639</v>
      </c>
      <c r="BT666" s="131">
        <f t="shared" ref="BT666" si="12514">L666/L684</f>
        <v>5.364753070945099E-2</v>
      </c>
      <c r="BU666" s="129">
        <f t="shared" ref="BU666" si="12515">M666/M684</f>
        <v>9.162925798785318E-2</v>
      </c>
      <c r="BV666" s="133">
        <f t="shared" ref="BV666" si="12516">N666/N684</f>
        <v>7.0079837789887217E-2</v>
      </c>
      <c r="BW666" s="134">
        <f t="shared" ref="BW666" si="12517">O666/O684</f>
        <v>8.4165834165834161E-2</v>
      </c>
      <c r="BX666" s="129">
        <f t="shared" ref="BX666" si="12518">P666/P684</f>
        <v>7.3734729493891801E-2</v>
      </c>
      <c r="BY666" s="130">
        <f t="shared" ref="BY666" si="12519">Q666/Q684</f>
        <v>5.6664372562514338E-2</v>
      </c>
      <c r="BZ666" s="131">
        <f t="shared" ref="BZ666" si="12520">R666/R684</f>
        <v>8.4393063583815028E-2</v>
      </c>
      <c r="CA666" s="132">
        <f t="shared" ref="CA666" si="12521">S666/S684</f>
        <v>5.8702175543885973E-2</v>
      </c>
      <c r="CB666" s="129">
        <f t="shared" ref="CB666" si="12522">T666/T684</f>
        <v>4.2954031650339113E-2</v>
      </c>
      <c r="CC666" s="130">
        <f t="shared" ref="CC666" si="12523">U666/U684</f>
        <v>7.9279279279279274E-2</v>
      </c>
      <c r="CD666" s="131">
        <f t="shared" ref="CD666" si="12524">V666/V684</f>
        <v>5.2833232506553737E-2</v>
      </c>
      <c r="CE666" s="132">
        <f t="shared" ref="CE666" si="12525">W666/W684</f>
        <v>8.7464154035231459E-2</v>
      </c>
      <c r="CF666" s="129">
        <f t="shared" ref="CF666" si="12526">X666/X684</f>
        <v>6.9930069930069935E-2</v>
      </c>
      <c r="CG666" s="130">
        <f t="shared" ref="CG666" si="12527">Y666/Y684</f>
        <v>6.4760592490527041E-2</v>
      </c>
      <c r="CH666" s="131">
        <f t="shared" ref="CH666" si="12528">Z666/Z684</f>
        <v>6.7825591336563129E-2</v>
      </c>
      <c r="CI666" s="129">
        <f t="shared" ref="CI666" si="12529">AA666/AA684</f>
        <v>5.5844299458144418E-2</v>
      </c>
      <c r="CJ666" s="135">
        <f t="shared" ref="CJ666" si="12530">AB666/AB684</f>
        <v>6.786917679062722E-2</v>
      </c>
      <c r="CK666" s="136">
        <f t="shared" ref="CK666" si="12531">AC666/AC684</f>
        <v>6.7347793057471975E-2</v>
      </c>
    </row>
    <row r="667" spans="1:89" ht="15" thickTop="1" thickBot="1" x14ac:dyDescent="0.2">
      <c r="A667" s="137" t="s">
        <v>23</v>
      </c>
      <c r="B667" s="189">
        <v>456</v>
      </c>
      <c r="C667" s="190">
        <v>387</v>
      </c>
      <c r="D667" s="191">
        <v>295</v>
      </c>
      <c r="E667" s="192">
        <v>188</v>
      </c>
      <c r="F667" s="189">
        <v>320</v>
      </c>
      <c r="G667" s="193">
        <v>236</v>
      </c>
      <c r="H667" s="191">
        <v>508</v>
      </c>
      <c r="I667" s="192">
        <v>542</v>
      </c>
      <c r="J667" s="189">
        <v>131</v>
      </c>
      <c r="K667" s="193">
        <v>176</v>
      </c>
      <c r="L667" s="191">
        <v>191</v>
      </c>
      <c r="M667" s="189">
        <v>362</v>
      </c>
      <c r="N667" s="194">
        <v>434</v>
      </c>
      <c r="O667" s="195">
        <v>618</v>
      </c>
      <c r="P667" s="189">
        <v>259</v>
      </c>
      <c r="Q667" s="193">
        <v>269</v>
      </c>
      <c r="R667" s="191">
        <v>417</v>
      </c>
      <c r="S667" s="192">
        <v>286</v>
      </c>
      <c r="T667" s="189">
        <v>98</v>
      </c>
      <c r="U667" s="193">
        <v>94</v>
      </c>
      <c r="V667" s="191">
        <v>224</v>
      </c>
      <c r="W667" s="192">
        <v>355</v>
      </c>
      <c r="X667" s="189">
        <v>205</v>
      </c>
      <c r="Y667" s="193">
        <v>164</v>
      </c>
      <c r="Z667" s="191">
        <v>438</v>
      </c>
      <c r="AA667" s="189">
        <v>531</v>
      </c>
      <c r="AB667" s="172">
        <f t="shared" si="12367"/>
        <v>3976</v>
      </c>
      <c r="AC667" s="173">
        <f t="shared" si="12368"/>
        <v>4208</v>
      </c>
      <c r="AE667" s="293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7.419459811259356E-2</v>
      </c>
      <c r="BK667" s="130">
        <f t="shared" ref="BK667" si="12532">C667/C684</f>
        <v>6.2590975254730716E-2</v>
      </c>
      <c r="BL667" s="131">
        <f t="shared" ref="BL667" si="12533">D667/D684</f>
        <v>8.8561993395376765E-2</v>
      </c>
      <c r="BM667" s="132">
        <f t="shared" ref="BM667" si="12534">E667/E684</f>
        <v>4.6033300685602352E-2</v>
      </c>
      <c r="BN667" s="129">
        <f t="shared" ref="BN667" si="12535">F667/F684</f>
        <v>5.754360726488042E-2</v>
      </c>
      <c r="BO667" s="130">
        <f t="shared" ref="BO667" si="12536">G667/G684</f>
        <v>4.7977231144541575E-2</v>
      </c>
      <c r="BP667" s="131">
        <f t="shared" ref="BP667" si="12537">H667/H684</f>
        <v>5.6169836355594867E-2</v>
      </c>
      <c r="BQ667" s="132">
        <f t="shared" ref="BQ667" si="12538">I667/I684</f>
        <v>6.5167728748346754E-2</v>
      </c>
      <c r="BR667" s="129">
        <f t="shared" ref="BR667" si="12539">J667/J684</f>
        <v>6.7525773195876285E-2</v>
      </c>
      <c r="BS667" s="130">
        <f t="shared" ref="BS667" si="12540">K667/K684</f>
        <v>0.11181702668360864</v>
      </c>
      <c r="BT667" s="131">
        <f t="shared" ref="BT667" si="12541">L667/L684</f>
        <v>4.7881674605164203E-2</v>
      </c>
      <c r="BU667" s="129">
        <f t="shared" ref="BU667" si="12542">M667/M684</f>
        <v>9.5590176921045683E-2</v>
      </c>
      <c r="BV667" s="133">
        <f t="shared" ref="BV667" si="12543">N667/N684</f>
        <v>5.4999366366746925E-2</v>
      </c>
      <c r="BW667" s="134">
        <f t="shared" ref="BW667" si="12544">O667/O684</f>
        <v>7.7172827172827169E-2</v>
      </c>
      <c r="BX667" s="129">
        <f t="shared" ref="BX667" si="12545">P667/P684</f>
        <v>5.6500872600349042E-2</v>
      </c>
      <c r="BY667" s="130">
        <f t="shared" ref="BY667" si="12546">Q667/Q684</f>
        <v>6.1711401697637072E-2</v>
      </c>
      <c r="BZ667" s="131">
        <f t="shared" ref="BZ667" si="12547">R667/R684</f>
        <v>8.0346820809248556E-2</v>
      </c>
      <c r="CA667" s="132">
        <f t="shared" ref="CA667" si="12548">S667/S684</f>
        <v>5.36384096024006E-2</v>
      </c>
      <c r="CB667" s="129">
        <f t="shared" ref="CB667" si="12549">T667/T684</f>
        <v>7.3850791258477766E-2</v>
      </c>
      <c r="CC667" s="130">
        <f t="shared" ref="CC667" si="12550">U667/U684</f>
        <v>8.468468468468468E-2</v>
      </c>
      <c r="CD667" s="131">
        <f t="shared" ref="CD667" si="12551">V667/V684</f>
        <v>4.5170397257511596E-2</v>
      </c>
      <c r="CE667" s="132">
        <f t="shared" ref="CE667" si="12552">W667/W684</f>
        <v>7.2716099959033179E-2</v>
      </c>
      <c r="CF667" s="129">
        <f t="shared" ref="CF667" si="12553">X667/X684</f>
        <v>5.5137170521785905E-2</v>
      </c>
      <c r="CG667" s="130">
        <f t="shared" ref="CG667" si="12554">Y667/Y684</f>
        <v>5.6493282810885288E-2</v>
      </c>
      <c r="CH667" s="131">
        <f t="shared" ref="CH667" si="12555">Z667/Z684</f>
        <v>6.2410943288686238E-2</v>
      </c>
      <c r="CI667" s="129">
        <f t="shared" ref="CI667" si="12556">AA667/AA684</f>
        <v>5.8719451509454824E-2</v>
      </c>
      <c r="CJ667" s="135">
        <f t="shared" ref="CJ667" si="12557">AB667/AB684</f>
        <v>6.1454759034282359E-2</v>
      </c>
      <c r="CK667" s="136">
        <f t="shared" ref="CK667" si="12558">AC667/AC684</f>
        <v>6.523929861552534E-2</v>
      </c>
    </row>
    <row r="668" spans="1:89" ht="14" thickTop="1" x14ac:dyDescent="0.15">
      <c r="A668" s="146" t="s">
        <v>24</v>
      </c>
      <c r="B668" s="203">
        <v>309</v>
      </c>
      <c r="C668" s="197">
        <v>284</v>
      </c>
      <c r="D668" s="198">
        <v>214</v>
      </c>
      <c r="E668" s="199">
        <v>241</v>
      </c>
      <c r="F668" s="196">
        <v>440</v>
      </c>
      <c r="G668" s="200">
        <v>206</v>
      </c>
      <c r="H668" s="198">
        <v>482</v>
      </c>
      <c r="I668" s="199">
        <v>502</v>
      </c>
      <c r="J668" s="196">
        <v>122</v>
      </c>
      <c r="K668" s="200">
        <v>100</v>
      </c>
      <c r="L668" s="198">
        <v>213</v>
      </c>
      <c r="M668" s="196">
        <v>306</v>
      </c>
      <c r="N668" s="201">
        <v>407</v>
      </c>
      <c r="O668" s="204">
        <v>447</v>
      </c>
      <c r="P668" s="196">
        <v>218</v>
      </c>
      <c r="Q668" s="200">
        <v>229</v>
      </c>
      <c r="R668" s="198">
        <v>323</v>
      </c>
      <c r="S668" s="199">
        <v>303</v>
      </c>
      <c r="T668" s="196">
        <v>65</v>
      </c>
      <c r="U668" s="200">
        <v>69</v>
      </c>
      <c r="V668" s="198">
        <v>202</v>
      </c>
      <c r="W668" s="205">
        <v>328</v>
      </c>
      <c r="X668" s="196">
        <v>189</v>
      </c>
      <c r="Y668" s="200">
        <v>165</v>
      </c>
      <c r="Z668" s="198">
        <v>408</v>
      </c>
      <c r="AA668" s="196">
        <v>585</v>
      </c>
      <c r="AB668" s="172">
        <f t="shared" si="12367"/>
        <v>3592</v>
      </c>
      <c r="AC668" s="173">
        <f t="shared" si="12368"/>
        <v>3765</v>
      </c>
      <c r="AE668" s="275" t="str">
        <f>$AE$17</f>
        <v>17:00 - 17:59</v>
      </c>
      <c r="AF668" s="126">
        <f t="shared" ref="AF668:AU670" si="12559">SUMIF($A$9:$A$32,$AE668,B$660:B$683)</f>
        <v>388</v>
      </c>
      <c r="AG668" s="186">
        <f t="shared" si="12559"/>
        <v>603</v>
      </c>
      <c r="AH668" s="127">
        <f t="shared" si="12559"/>
        <v>264</v>
      </c>
      <c r="AI668" s="180">
        <f t="shared" si="12559"/>
        <v>288</v>
      </c>
      <c r="AJ668" s="126">
        <f t="shared" si="12559"/>
        <v>415</v>
      </c>
      <c r="AK668" s="128">
        <f t="shared" si="12559"/>
        <v>459</v>
      </c>
      <c r="AL668" s="127">
        <f t="shared" si="12559"/>
        <v>661</v>
      </c>
      <c r="AM668" s="180">
        <f t="shared" si="12559"/>
        <v>597</v>
      </c>
      <c r="AN668" s="126">
        <f t="shared" si="12559"/>
        <v>190</v>
      </c>
      <c r="AO668" s="128">
        <f t="shared" si="12559"/>
        <v>46</v>
      </c>
      <c r="AP668" s="127">
        <f t="shared" si="12559"/>
        <v>247</v>
      </c>
      <c r="AQ668" s="126">
        <f t="shared" si="12559"/>
        <v>118</v>
      </c>
      <c r="AR668" s="179">
        <f t="shared" si="12559"/>
        <v>496</v>
      </c>
      <c r="AS668" s="181">
        <f t="shared" si="12559"/>
        <v>444</v>
      </c>
      <c r="AT668" s="126">
        <f t="shared" si="12559"/>
        <v>306</v>
      </c>
      <c r="AU668" s="128">
        <f t="shared" si="12559"/>
        <v>274</v>
      </c>
      <c r="AV668" s="127">
        <f t="shared" ref="AP668:BE670" si="12560">SUMIF($A$9:$A$32,$AE668,R$660:R$683)</f>
        <v>297</v>
      </c>
      <c r="AW668" s="180">
        <f t="shared" si="12560"/>
        <v>344</v>
      </c>
      <c r="AX668" s="126">
        <f t="shared" si="12560"/>
        <v>153</v>
      </c>
      <c r="AY668" s="128">
        <f t="shared" si="12560"/>
        <v>24</v>
      </c>
      <c r="AZ668" s="127">
        <f t="shared" si="12560"/>
        <v>455</v>
      </c>
      <c r="BA668" s="180">
        <f t="shared" si="12560"/>
        <v>245</v>
      </c>
      <c r="BB668" s="126">
        <f t="shared" si="12560"/>
        <v>316</v>
      </c>
      <c r="BC668" s="128">
        <f t="shared" si="12560"/>
        <v>164</v>
      </c>
      <c r="BD668" s="184">
        <f t="shared" si="12560"/>
        <v>479</v>
      </c>
      <c r="BE668" s="185">
        <f t="shared" si="12560"/>
        <v>666</v>
      </c>
      <c r="BF668" s="170">
        <f>AF668+AH668+AJ668+AL668+AN668+AP668+AR668+AT668+AV668+AX668+AZ668+BB668+BD668</f>
        <v>4667</v>
      </c>
      <c r="BG668" s="171">
        <f>AG668+AI668+AK668+AM668+AO668+AQ668+AS668+AU668+AW668+AY668+BA668+BC668+BE668</f>
        <v>4272</v>
      </c>
      <c r="BI668" s="146" t="s">
        <v>24</v>
      </c>
      <c r="BJ668" s="129">
        <f>B668/B684</f>
        <v>5.0276602668402212E-2</v>
      </c>
      <c r="BK668" s="130">
        <f t="shared" ref="BK668" si="12561">C668/C684</f>
        <v>4.5932395277373445E-2</v>
      </c>
      <c r="BL668" s="131">
        <f t="shared" ref="BL668" si="12562">D668/D684</f>
        <v>6.4244971480036023E-2</v>
      </c>
      <c r="BM668" s="132">
        <f t="shared" ref="BM668" si="12563">E668/E684</f>
        <v>5.9010773751224287E-2</v>
      </c>
      <c r="BN668" s="129">
        <f t="shared" ref="BN668" si="12564">F668/F684</f>
        <v>7.9122459989210567E-2</v>
      </c>
      <c r="BO668" s="130">
        <f t="shared" ref="BO668" si="12565">G668/G684</f>
        <v>4.1878430575320189E-2</v>
      </c>
      <c r="BP668" s="131">
        <f t="shared" ref="BP668" si="12566">H668/H684</f>
        <v>5.3295002211410883E-2</v>
      </c>
      <c r="BQ668" s="132">
        <f t="shared" ref="BQ668" si="12567">I668/I684</f>
        <v>6.0358302272454013E-2</v>
      </c>
      <c r="BR668" s="129">
        <f t="shared" ref="BR668" si="12568">J668/J684</f>
        <v>6.2886597938144329E-2</v>
      </c>
      <c r="BS668" s="130">
        <f t="shared" ref="BS668" si="12569">K668/K684</f>
        <v>6.353240152477764E-2</v>
      </c>
      <c r="BT668" s="131">
        <f t="shared" ref="BT668" si="12570">L668/L684</f>
        <v>5.3396841313612435E-2</v>
      </c>
      <c r="BU668" s="129">
        <f t="shared" ref="BU668" si="12571">M668/M684</f>
        <v>8.0802746237127007E-2</v>
      </c>
      <c r="BV668" s="133">
        <f t="shared" ref="BV668" si="12572">N668/N684</f>
        <v>5.157774680015207E-2</v>
      </c>
      <c r="BW668" s="134">
        <f t="shared" ref="BW668" si="12573">O668/O684</f>
        <v>5.5819180819180816E-2</v>
      </c>
      <c r="BX668" s="129">
        <f t="shared" ref="BX668" si="12574">P668/P684</f>
        <v>4.7556719022687606E-2</v>
      </c>
      <c r="BY668" s="130">
        <f t="shared" ref="BY668" si="12575">Q668/Q684</f>
        <v>5.2534985088323008E-2</v>
      </c>
      <c r="BZ668" s="131">
        <f t="shared" ref="BZ668" si="12576">R668/R684</f>
        <v>6.2235067437379575E-2</v>
      </c>
      <c r="CA668" s="132">
        <f t="shared" ref="CA668" si="12577">S668/S684</f>
        <v>5.682670667666917E-2</v>
      </c>
      <c r="CB668" s="129">
        <f t="shared" ref="CB668" si="12578">T668/T684</f>
        <v>4.8982667671439335E-2</v>
      </c>
      <c r="CC668" s="130">
        <f t="shared" ref="CC668" si="12579">U668/U684</f>
        <v>6.2162162162162166E-2</v>
      </c>
      <c r="CD668" s="131">
        <f t="shared" ref="CD668" si="12580">V668/V684</f>
        <v>4.0734018955434562E-2</v>
      </c>
      <c r="CE668" s="132">
        <f t="shared" ref="CE668" si="12581">W668/W684</f>
        <v>6.7185579680458823E-2</v>
      </c>
      <c r="CF668" s="129">
        <f t="shared" ref="CF668" si="12582">X668/X684</f>
        <v>5.0833781603012371E-2</v>
      </c>
      <c r="CG668" s="130">
        <f t="shared" ref="CG668" si="12583">Y668/Y684</f>
        <v>5.6837754047537034E-2</v>
      </c>
      <c r="CH668" s="131">
        <f t="shared" ref="CH668" si="12584">Z668/Z684</f>
        <v>5.8136221145625534E-2</v>
      </c>
      <c r="CI668" s="129">
        <f t="shared" ref="CI668" si="12585">AA668/AA684</f>
        <v>6.4690921154484132E-2</v>
      </c>
      <c r="CJ668" s="135">
        <f t="shared" ref="CJ668" si="12586">AB668/AB684</f>
        <v>5.5519490556122292E-2</v>
      </c>
      <c r="CK668" s="136">
        <f t="shared" ref="CK668" si="12587">AC668/AC684</f>
        <v>5.8371188043596221E-2</v>
      </c>
    </row>
    <row r="669" spans="1:89" x14ac:dyDescent="0.15">
      <c r="A669" s="137" t="s">
        <v>25</v>
      </c>
      <c r="B669" s="206">
        <v>292</v>
      </c>
      <c r="C669" s="190">
        <v>405</v>
      </c>
      <c r="D669" s="191">
        <v>166</v>
      </c>
      <c r="E669" s="192">
        <v>250</v>
      </c>
      <c r="F669" s="189">
        <v>336</v>
      </c>
      <c r="G669" s="193">
        <v>214</v>
      </c>
      <c r="H669" s="191">
        <v>498</v>
      </c>
      <c r="I669" s="192">
        <v>472</v>
      </c>
      <c r="J669" s="189">
        <v>127</v>
      </c>
      <c r="K669" s="190">
        <v>97</v>
      </c>
      <c r="L669" s="191">
        <v>217</v>
      </c>
      <c r="M669" s="189">
        <v>240</v>
      </c>
      <c r="N669" s="194">
        <v>439</v>
      </c>
      <c r="O669" s="207">
        <v>450</v>
      </c>
      <c r="P669" s="189">
        <v>222</v>
      </c>
      <c r="Q669" s="190">
        <v>205</v>
      </c>
      <c r="R669" s="191">
        <v>314</v>
      </c>
      <c r="S669" s="192">
        <v>336</v>
      </c>
      <c r="T669" s="198">
        <v>58</v>
      </c>
      <c r="U669" s="189">
        <v>62</v>
      </c>
      <c r="V669" s="191">
        <v>289</v>
      </c>
      <c r="W669" s="208">
        <v>330</v>
      </c>
      <c r="X669" s="189">
        <v>169</v>
      </c>
      <c r="Y669" s="193">
        <v>166</v>
      </c>
      <c r="Z669" s="191">
        <v>400</v>
      </c>
      <c r="AA669" s="189">
        <v>638</v>
      </c>
      <c r="AB669" s="172">
        <f t="shared" si="12367"/>
        <v>3527</v>
      </c>
      <c r="AC669" s="173">
        <f t="shared" si="12368"/>
        <v>3865</v>
      </c>
      <c r="AE669" s="277" t="str">
        <f>$AE$18</f>
        <v>18:00 - 18:59</v>
      </c>
      <c r="AF669" s="126">
        <f t="shared" si="12559"/>
        <v>450</v>
      </c>
      <c r="AG669" s="190">
        <f t="shared" si="12559"/>
        <v>450</v>
      </c>
      <c r="AH669" s="191">
        <f t="shared" si="12559"/>
        <v>181</v>
      </c>
      <c r="AI669" s="192">
        <f t="shared" si="12559"/>
        <v>252</v>
      </c>
      <c r="AJ669" s="278">
        <f t="shared" si="12559"/>
        <v>290</v>
      </c>
      <c r="AK669" s="193">
        <f t="shared" si="12559"/>
        <v>528</v>
      </c>
      <c r="AL669" s="191">
        <f t="shared" si="12559"/>
        <v>694</v>
      </c>
      <c r="AM669" s="192">
        <f t="shared" si="12559"/>
        <v>629</v>
      </c>
      <c r="AN669" s="278">
        <f t="shared" si="12559"/>
        <v>146</v>
      </c>
      <c r="AO669" s="193">
        <f t="shared" si="12559"/>
        <v>50</v>
      </c>
      <c r="AP669" s="191">
        <f t="shared" si="12560"/>
        <v>256</v>
      </c>
      <c r="AQ669" s="278">
        <f t="shared" si="12560"/>
        <v>107</v>
      </c>
      <c r="AR669" s="194">
        <f t="shared" si="12560"/>
        <v>505</v>
      </c>
      <c r="AS669" s="195">
        <f t="shared" si="12560"/>
        <v>513</v>
      </c>
      <c r="AT669" s="278">
        <f t="shared" si="12560"/>
        <v>308</v>
      </c>
      <c r="AU669" s="193">
        <f t="shared" si="12560"/>
        <v>386</v>
      </c>
      <c r="AV669" s="191">
        <f t="shared" si="12560"/>
        <v>306</v>
      </c>
      <c r="AW669" s="192">
        <f t="shared" si="12560"/>
        <v>445</v>
      </c>
      <c r="AX669" s="278">
        <f t="shared" si="12560"/>
        <v>142</v>
      </c>
      <c r="AY669" s="193">
        <f t="shared" si="12560"/>
        <v>34</v>
      </c>
      <c r="AZ669" s="191">
        <f t="shared" si="12560"/>
        <v>406</v>
      </c>
      <c r="BA669" s="192">
        <f t="shared" si="12560"/>
        <v>269</v>
      </c>
      <c r="BB669" s="278">
        <f t="shared" si="12560"/>
        <v>299</v>
      </c>
      <c r="BC669" s="193">
        <f t="shared" si="12560"/>
        <v>212</v>
      </c>
      <c r="BD669" s="191">
        <f t="shared" si="12560"/>
        <v>311</v>
      </c>
      <c r="BE669" s="278">
        <f t="shared" si="12560"/>
        <v>786</v>
      </c>
      <c r="BF669" s="172">
        <f>SUM(AF669,AH669,AJ669,AL669,AN669,AP669,AR669,AT669,AV669,AX669,AZ669,BB669,BD669)</f>
        <v>4294</v>
      </c>
      <c r="BG669" s="173">
        <f>SUM(AG669,AI669,AK669,AM669,AO669,AQ669,AS669,AU669,AW669,AY669,BA669,BC669,BE669)</f>
        <v>4661</v>
      </c>
      <c r="BI669" s="137" t="s">
        <v>25</v>
      </c>
      <c r="BJ669" s="129">
        <f>B669/B684</f>
        <v>4.7510575984380084E-2</v>
      </c>
      <c r="BK669" s="130">
        <f t="shared" ref="BK669" si="12588">C669/C684</f>
        <v>6.5502183406113537E-2</v>
      </c>
      <c r="BL669" s="131">
        <f t="shared" ref="BL669" si="12589">D669/D684</f>
        <v>4.9834884419093367E-2</v>
      </c>
      <c r="BM669" s="132">
        <f t="shared" ref="BM669" si="12590">E669/E684</f>
        <v>6.1214495592556317E-2</v>
      </c>
      <c r="BN669" s="129">
        <f t="shared" ref="BN669" si="12591">F669/F684</f>
        <v>6.0420787628124438E-2</v>
      </c>
      <c r="BO669" s="130">
        <f t="shared" ref="BO669" si="12592">G669/G684</f>
        <v>4.3504777393779226E-2</v>
      </c>
      <c r="BP669" s="131">
        <f t="shared" ref="BP669" si="12593">H669/H684</f>
        <v>5.5064130915524104E-2</v>
      </c>
      <c r="BQ669" s="132">
        <f t="shared" ref="BQ669" si="12594">I669/I684</f>
        <v>5.6751232415534446E-2</v>
      </c>
      <c r="BR669" s="129">
        <f t="shared" ref="BR669" si="12595">J669/J684</f>
        <v>6.5463917525773199E-2</v>
      </c>
      <c r="BS669" s="130">
        <f t="shared" ref="BS669" si="12596">K669/K684</f>
        <v>6.1626429479034309E-2</v>
      </c>
      <c r="BT669" s="131">
        <f t="shared" ref="BT669" si="12597">L669/L684</f>
        <v>5.4399598896966661E-2</v>
      </c>
      <c r="BU669" s="129">
        <f t="shared" ref="BU669" si="12598">M669/M684</f>
        <v>6.337470293108001E-2</v>
      </c>
      <c r="BV669" s="133">
        <f t="shared" ref="BV669" si="12599">N669/N684</f>
        <v>5.5632999619820045E-2</v>
      </c>
      <c r="BW669" s="134">
        <f t="shared" ref="BW669" si="12600">O669/O684</f>
        <v>5.6193806193806192E-2</v>
      </c>
      <c r="BX669" s="129">
        <f t="shared" ref="BX669" si="12601">P669/P684</f>
        <v>4.8429319371727751E-2</v>
      </c>
      <c r="BY669" s="130">
        <f t="shared" ref="BY669" si="12602">Q669/Q684</f>
        <v>4.7029135122734572E-2</v>
      </c>
      <c r="BZ669" s="131">
        <f t="shared" ref="BZ669" si="12603">R669/R684</f>
        <v>6.0500963391136801E-2</v>
      </c>
      <c r="CA669" s="132">
        <f t="shared" ref="CA669" si="12604">S669/S684</f>
        <v>6.3015753938484617E-2</v>
      </c>
      <c r="CB669" s="129">
        <f t="shared" ref="CB669" si="12605">T669/T684</f>
        <v>4.3707611152976639E-2</v>
      </c>
      <c r="CC669" s="130">
        <f t="shared" ref="CC669" si="12606">U669/U684</f>
        <v>5.5855855855855854E-2</v>
      </c>
      <c r="CD669" s="131">
        <f t="shared" ref="CD669" si="12607">V669/V684</f>
        <v>5.8277878604557368E-2</v>
      </c>
      <c r="CE669" s="132">
        <f t="shared" ref="CE669" si="12608">W669/W684</f>
        <v>6.7595247849242118E-2</v>
      </c>
      <c r="CF669" s="129">
        <f t="shared" ref="CF669" si="12609">X669/X684</f>
        <v>4.5454545454545456E-2</v>
      </c>
      <c r="CG669" s="130">
        <f t="shared" ref="CG669" si="12610">Y669/Y684</f>
        <v>5.7182225284188773E-2</v>
      </c>
      <c r="CH669" s="131">
        <f t="shared" ref="CH669" si="12611">Z669/Z684</f>
        <v>5.6996295240809347E-2</v>
      </c>
      <c r="CI669" s="129">
        <f t="shared" ref="CI669" si="12612">AA669/AA684</f>
        <v>7.0551808028309196E-2</v>
      </c>
      <c r="CJ669" s="135">
        <f t="shared" ref="CJ669" si="12613">AB669/AB684</f>
        <v>5.4514822714767069E-2</v>
      </c>
      <c r="CK669" s="136">
        <f t="shared" ref="CK669" si="12614">AC669/AC684</f>
        <v>5.9921551603851105E-2</v>
      </c>
    </row>
    <row r="670" spans="1:89" ht="14" thickBot="1" x14ac:dyDescent="0.2">
      <c r="A670" s="146" t="s">
        <v>26</v>
      </c>
      <c r="B670" s="203">
        <v>256</v>
      </c>
      <c r="C670" s="197">
        <v>323</v>
      </c>
      <c r="D670" s="198">
        <v>164</v>
      </c>
      <c r="E670" s="199">
        <v>260</v>
      </c>
      <c r="F670" s="196">
        <v>290</v>
      </c>
      <c r="G670" s="200">
        <v>185</v>
      </c>
      <c r="H670" s="198">
        <v>466</v>
      </c>
      <c r="I670" s="199">
        <v>432</v>
      </c>
      <c r="J670" s="196">
        <v>134</v>
      </c>
      <c r="K670" s="197">
        <v>81</v>
      </c>
      <c r="L670" s="198">
        <v>218</v>
      </c>
      <c r="M670" s="196">
        <v>234</v>
      </c>
      <c r="N670" s="201">
        <v>411</v>
      </c>
      <c r="O670" s="204">
        <v>419</v>
      </c>
      <c r="P670" s="196">
        <v>229</v>
      </c>
      <c r="Q670" s="197">
        <v>227</v>
      </c>
      <c r="R670" s="198">
        <v>293</v>
      </c>
      <c r="S670" s="199">
        <v>330</v>
      </c>
      <c r="T670" s="196">
        <v>56</v>
      </c>
      <c r="U670" s="200">
        <v>51</v>
      </c>
      <c r="V670" s="198">
        <v>260</v>
      </c>
      <c r="W670" s="205">
        <v>324</v>
      </c>
      <c r="X670" s="196">
        <v>177</v>
      </c>
      <c r="Y670" s="200">
        <v>139</v>
      </c>
      <c r="Z670" s="198">
        <v>404</v>
      </c>
      <c r="AA670" s="196">
        <v>546</v>
      </c>
      <c r="AB670" s="172">
        <f t="shared" si="12367"/>
        <v>3358</v>
      </c>
      <c r="AC670" s="173">
        <f t="shared" si="12368"/>
        <v>3551</v>
      </c>
      <c r="AE670" s="275">
        <f>$AE$19</f>
        <v>0</v>
      </c>
      <c r="AF670" s="126">
        <f t="shared" si="12559"/>
        <v>0</v>
      </c>
      <c r="AG670" s="197">
        <f t="shared" si="12559"/>
        <v>0</v>
      </c>
      <c r="AH670" s="198">
        <f t="shared" si="12559"/>
        <v>0</v>
      </c>
      <c r="AI670" s="199">
        <f t="shared" si="12559"/>
        <v>0</v>
      </c>
      <c r="AJ670" s="196">
        <f t="shared" si="12559"/>
        <v>0</v>
      </c>
      <c r="AK670" s="200">
        <f t="shared" si="12559"/>
        <v>0</v>
      </c>
      <c r="AL670" s="198">
        <f t="shared" si="12559"/>
        <v>0</v>
      </c>
      <c r="AM670" s="199">
        <f t="shared" si="12559"/>
        <v>0</v>
      </c>
      <c r="AN670" s="196">
        <f t="shared" si="12559"/>
        <v>0</v>
      </c>
      <c r="AO670" s="200">
        <f t="shared" si="12559"/>
        <v>0</v>
      </c>
      <c r="AP670" s="198">
        <f t="shared" si="12560"/>
        <v>0</v>
      </c>
      <c r="AQ670" s="196">
        <f t="shared" si="12560"/>
        <v>0</v>
      </c>
      <c r="AR670" s="201">
        <f t="shared" si="12560"/>
        <v>0</v>
      </c>
      <c r="AS670" s="202">
        <f t="shared" si="12560"/>
        <v>0</v>
      </c>
      <c r="AT670" s="196">
        <f t="shared" si="12560"/>
        <v>0</v>
      </c>
      <c r="AU670" s="200">
        <f t="shared" si="12560"/>
        <v>0</v>
      </c>
      <c r="AV670" s="198">
        <f t="shared" si="12560"/>
        <v>0</v>
      </c>
      <c r="AW670" s="199">
        <f t="shared" si="12560"/>
        <v>0</v>
      </c>
      <c r="AX670" s="196">
        <f t="shared" si="12560"/>
        <v>0</v>
      </c>
      <c r="AY670" s="200">
        <f t="shared" si="12560"/>
        <v>0</v>
      </c>
      <c r="AZ670" s="198">
        <f t="shared" si="12560"/>
        <v>0</v>
      </c>
      <c r="BA670" s="199">
        <f t="shared" si="12560"/>
        <v>0</v>
      </c>
      <c r="BB670" s="196">
        <f t="shared" si="12560"/>
        <v>0</v>
      </c>
      <c r="BC670" s="200">
        <f t="shared" si="12560"/>
        <v>0</v>
      </c>
      <c r="BD670" s="198">
        <f t="shared" si="12560"/>
        <v>0</v>
      </c>
      <c r="BE670" s="196">
        <f t="shared" si="12560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4.1653107712333222E-2</v>
      </c>
      <c r="BK670" s="130">
        <f t="shared" ref="BK670" si="12615">C670/C684</f>
        <v>5.2240012938702896E-2</v>
      </c>
      <c r="BL670" s="131">
        <f t="shared" ref="BL670" si="12616">D670/D684</f>
        <v>4.9234464124887418E-2</v>
      </c>
      <c r="BM670" s="132">
        <f t="shared" ref="BM670" si="12617">E670/E684</f>
        <v>6.3663075416258569E-2</v>
      </c>
      <c r="BN670" s="129">
        <f t="shared" ref="BN670" si="12618">F670/F684</f>
        <v>5.214889408379788E-2</v>
      </c>
      <c r="BO670" s="130">
        <f t="shared" ref="BO670" si="12619">G670/G684</f>
        <v>3.7609270176865217E-2</v>
      </c>
      <c r="BP670" s="131">
        <f t="shared" ref="BP670" si="12620">H670/H684</f>
        <v>5.1525873507297655E-2</v>
      </c>
      <c r="BQ670" s="132">
        <f t="shared" ref="BQ670" si="12621">I670/I684</f>
        <v>5.1941805939641698E-2</v>
      </c>
      <c r="BR670" s="129">
        <f t="shared" ref="BR670" si="12622">J670/J684</f>
        <v>6.9072164948453613E-2</v>
      </c>
      <c r="BS670" s="130">
        <f t="shared" ref="BS670" si="12623">K670/K684</f>
        <v>5.1461245235069883E-2</v>
      </c>
      <c r="BT670" s="131">
        <f t="shared" ref="BT670" si="12624">L670/L684</f>
        <v>5.4650288292805216E-2</v>
      </c>
      <c r="BU670" s="129">
        <f t="shared" ref="BU670" si="12625">M670/M684</f>
        <v>6.1790335357803011E-2</v>
      </c>
      <c r="BV670" s="133">
        <f t="shared" ref="BV670" si="12626">N670/N684</f>
        <v>5.2084653402610571E-2</v>
      </c>
      <c r="BW670" s="134">
        <f t="shared" ref="BW670" si="12627">O670/O684</f>
        <v>5.232267732267732E-2</v>
      </c>
      <c r="BX670" s="129">
        <f t="shared" ref="BX670" si="12628">P670/P684</f>
        <v>4.9956369982547995E-2</v>
      </c>
      <c r="BY670" s="130">
        <f t="shared" ref="BY670" si="12629">Q670/Q684</f>
        <v>5.2076164257857306E-2</v>
      </c>
      <c r="BZ670" s="131">
        <f t="shared" ref="BZ670" si="12630">R670/R684</f>
        <v>5.6454720616570329E-2</v>
      </c>
      <c r="CA670" s="132">
        <f t="shared" ref="CA670" si="12631">S670/S684</f>
        <v>6.1890472618154536E-2</v>
      </c>
      <c r="CB670" s="129">
        <f t="shared" ref="CB670" si="12632">T670/T684</f>
        <v>4.220045214770158E-2</v>
      </c>
      <c r="CC670" s="130">
        <f t="shared" ref="CC670" si="12633">U670/U684</f>
        <v>4.5945945945945948E-2</v>
      </c>
      <c r="CD670" s="131">
        <f t="shared" ref="CD670" si="12634">V670/V684</f>
        <v>5.2429925388183099E-2</v>
      </c>
      <c r="CE670" s="132">
        <f t="shared" ref="CE670" si="12635">W670/W684</f>
        <v>6.6366243342892262E-2</v>
      </c>
      <c r="CF670" s="129">
        <f t="shared" ref="CF670" si="12636">X670/X684</f>
        <v>4.7606239913932223E-2</v>
      </c>
      <c r="CG670" s="130">
        <f t="shared" ref="CG670" si="12637">Y670/Y684</f>
        <v>4.7881501894591803E-2</v>
      </c>
      <c r="CH670" s="131">
        <f t="shared" ref="CH670" si="12638">Z670/Z684</f>
        <v>5.7566258193217444E-2</v>
      </c>
      <c r="CI670" s="129">
        <f t="shared" ref="CI670" si="12639">AA670/AA684</f>
        <v>6.0378193077518523E-2</v>
      </c>
      <c r="CJ670" s="135">
        <f t="shared" ref="CJ670" si="12640">AB670/AB684</f>
        <v>5.19026863272435E-2</v>
      </c>
      <c r="CK670" s="136">
        <f t="shared" ref="CK670" si="12641">AC670/AC684</f>
        <v>5.5053410024650778E-2</v>
      </c>
    </row>
    <row r="671" spans="1:89" ht="15" thickTop="1" thickBot="1" x14ac:dyDescent="0.2">
      <c r="A671" s="137" t="s">
        <v>27</v>
      </c>
      <c r="B671" s="206">
        <v>233</v>
      </c>
      <c r="C671" s="190">
        <v>423</v>
      </c>
      <c r="D671" s="191">
        <v>157</v>
      </c>
      <c r="E671" s="192">
        <v>271</v>
      </c>
      <c r="F671" s="189">
        <v>309</v>
      </c>
      <c r="G671" s="193">
        <v>232</v>
      </c>
      <c r="H671" s="191">
        <v>505</v>
      </c>
      <c r="I671" s="192">
        <v>497</v>
      </c>
      <c r="J671" s="189">
        <v>156</v>
      </c>
      <c r="K671" s="190">
        <v>54</v>
      </c>
      <c r="L671" s="191">
        <v>286</v>
      </c>
      <c r="M671" s="189">
        <v>200</v>
      </c>
      <c r="N671" s="194">
        <v>491</v>
      </c>
      <c r="O671" s="207">
        <v>350</v>
      </c>
      <c r="P671" s="189">
        <v>254</v>
      </c>
      <c r="Q671" s="190">
        <v>188</v>
      </c>
      <c r="R671" s="191">
        <v>296</v>
      </c>
      <c r="S671" s="192">
        <v>301</v>
      </c>
      <c r="T671" s="189">
        <v>69</v>
      </c>
      <c r="U671" s="193">
        <v>47</v>
      </c>
      <c r="V671" s="191">
        <v>280</v>
      </c>
      <c r="W671" s="208">
        <v>255</v>
      </c>
      <c r="X671" s="189">
        <v>201</v>
      </c>
      <c r="Y671" s="193">
        <v>128</v>
      </c>
      <c r="Z671" s="191">
        <v>472</v>
      </c>
      <c r="AA671" s="189">
        <v>480</v>
      </c>
      <c r="AB671" s="172">
        <f t="shared" si="12367"/>
        <v>3709</v>
      </c>
      <c r="AC671" s="173">
        <f t="shared" si="12368"/>
        <v>3426</v>
      </c>
      <c r="AE671" s="269" t="s">
        <v>13</v>
      </c>
      <c r="AF671" s="20">
        <f t="shared" ref="AF671:BG671" si="12642">SUM(AF668:AF670)</f>
        <v>838</v>
      </c>
      <c r="AG671" s="21">
        <f t="shared" si="12642"/>
        <v>1053</v>
      </c>
      <c r="AH671" s="20">
        <f t="shared" si="12642"/>
        <v>445</v>
      </c>
      <c r="AI671" s="21">
        <f t="shared" si="12642"/>
        <v>540</v>
      </c>
      <c r="AJ671" s="20">
        <f t="shared" si="12642"/>
        <v>705</v>
      </c>
      <c r="AK671" s="21">
        <f t="shared" si="12642"/>
        <v>987</v>
      </c>
      <c r="AL671" s="20">
        <f t="shared" si="12642"/>
        <v>1355</v>
      </c>
      <c r="AM671" s="21">
        <f t="shared" si="12642"/>
        <v>1226</v>
      </c>
      <c r="AN671" s="20">
        <f t="shared" si="12642"/>
        <v>336</v>
      </c>
      <c r="AO671" s="21">
        <f t="shared" si="12642"/>
        <v>96</v>
      </c>
      <c r="AP671" s="20">
        <f t="shared" si="12642"/>
        <v>503</v>
      </c>
      <c r="AQ671" s="21">
        <f t="shared" si="12642"/>
        <v>225</v>
      </c>
      <c r="AR671" s="20">
        <f t="shared" si="12642"/>
        <v>1001</v>
      </c>
      <c r="AS671" s="21">
        <f t="shared" si="12642"/>
        <v>957</v>
      </c>
      <c r="AT671" s="20">
        <f t="shared" si="12642"/>
        <v>614</v>
      </c>
      <c r="AU671" s="21">
        <f t="shared" si="12642"/>
        <v>660</v>
      </c>
      <c r="AV671" s="20">
        <f t="shared" si="12642"/>
        <v>603</v>
      </c>
      <c r="AW671" s="21">
        <f t="shared" si="12642"/>
        <v>789</v>
      </c>
      <c r="AX671" s="20">
        <f t="shared" si="12642"/>
        <v>295</v>
      </c>
      <c r="AY671" s="21">
        <f t="shared" si="12642"/>
        <v>58</v>
      </c>
      <c r="AZ671" s="20">
        <f t="shared" si="12642"/>
        <v>861</v>
      </c>
      <c r="BA671" s="21">
        <f t="shared" si="12642"/>
        <v>514</v>
      </c>
      <c r="BB671" s="20">
        <f t="shared" si="12642"/>
        <v>615</v>
      </c>
      <c r="BC671" s="21">
        <f t="shared" si="12642"/>
        <v>376</v>
      </c>
      <c r="BD671" s="20">
        <f t="shared" si="12642"/>
        <v>790</v>
      </c>
      <c r="BE671" s="21">
        <f t="shared" si="12642"/>
        <v>1452</v>
      </c>
      <c r="BF671" s="174">
        <f t="shared" si="12642"/>
        <v>8961</v>
      </c>
      <c r="BG671" s="175">
        <f t="shared" si="12642"/>
        <v>8933</v>
      </c>
      <c r="BI671" s="137" t="s">
        <v>27</v>
      </c>
      <c r="BJ671" s="129">
        <f>B671/B684</f>
        <v>3.7910836316303285E-2</v>
      </c>
      <c r="BK671" s="130">
        <f t="shared" ref="BK671" si="12643">C671/C684</f>
        <v>6.8413391557496359E-2</v>
      </c>
      <c r="BL671" s="131">
        <f t="shared" ref="BL671" si="12644">D671/D684</f>
        <v>4.7132993095166616E-2</v>
      </c>
      <c r="BM671" s="132">
        <f t="shared" ref="BM671" si="12645">E671/E684</f>
        <v>6.6356513222331048E-2</v>
      </c>
      <c r="BN671" s="129">
        <f t="shared" ref="BN671" si="12646">F671/F684</f>
        <v>5.5565545765150152E-2</v>
      </c>
      <c r="BO671" s="130">
        <f t="shared" ref="BO671" si="12647">G671/G684</f>
        <v>4.7164057735312057E-2</v>
      </c>
      <c r="BP671" s="131">
        <f t="shared" ref="BP671" si="12648">H671/H684</f>
        <v>5.5838124723573641E-2</v>
      </c>
      <c r="BQ671" s="132">
        <f t="shared" ref="BQ671" si="12649">I671/I684</f>
        <v>5.9757123962967416E-2</v>
      </c>
      <c r="BR671" s="129">
        <f t="shared" ref="BR671" si="12650">J671/J684</f>
        <v>8.0412371134020624E-2</v>
      </c>
      <c r="BS671" s="130">
        <f t="shared" ref="BS671" si="12651">K671/K684</f>
        <v>3.4307496823379927E-2</v>
      </c>
      <c r="BT671" s="131">
        <f t="shared" ref="BT671" si="12652">L671/L684</f>
        <v>7.1697167209827023E-2</v>
      </c>
      <c r="BU671" s="129">
        <f t="shared" ref="BU671" si="12653">M671/M684</f>
        <v>5.2812252442566675E-2</v>
      </c>
      <c r="BV671" s="133">
        <f t="shared" ref="BV671" si="12654">N671/N684</f>
        <v>6.2222785451780512E-2</v>
      </c>
      <c r="BW671" s="134">
        <f t="shared" ref="BW671" si="12655">O671/O684</f>
        <v>4.3706293706293704E-2</v>
      </c>
      <c r="BX671" s="129">
        <f t="shared" ref="BX671" si="12656">P671/P684</f>
        <v>5.5410122164048864E-2</v>
      </c>
      <c r="BY671" s="130">
        <f t="shared" ref="BY671" si="12657">Q671/Q684</f>
        <v>4.3129158063776096E-2</v>
      </c>
      <c r="BZ671" s="131">
        <f t="shared" ref="BZ671" si="12658">R671/R684</f>
        <v>5.7032755298651254E-2</v>
      </c>
      <c r="CA671" s="132">
        <f t="shared" ref="CA671" si="12659">S671/S684</f>
        <v>5.6451612903225805E-2</v>
      </c>
      <c r="CB671" s="129">
        <f t="shared" ref="CB671" si="12660">T671/T684</f>
        <v>5.1996985681989447E-2</v>
      </c>
      <c r="CC671" s="130">
        <f t="shared" ref="CC671" si="12661">U671/U684</f>
        <v>4.234234234234234E-2</v>
      </c>
      <c r="CD671" s="131">
        <f t="shared" ref="CD671" si="12662">V671/V684</f>
        <v>5.6462996571889496E-2</v>
      </c>
      <c r="CE671" s="132">
        <f t="shared" ref="CE671" si="12663">W671/W684</f>
        <v>5.223269151986891E-2</v>
      </c>
      <c r="CF671" s="129">
        <f t="shared" ref="CF671" si="12664">X671/X684</f>
        <v>5.4061323292092525E-2</v>
      </c>
      <c r="CG671" s="130">
        <f t="shared" ref="CG671" si="12665">Y671/Y684</f>
        <v>4.4092318291422669E-2</v>
      </c>
      <c r="CH671" s="131">
        <f t="shared" ref="CH671" si="12666">Z671/Z684</f>
        <v>6.7255628384155025E-2</v>
      </c>
      <c r="CI671" s="129">
        <f t="shared" ref="CI671" si="12667">AA671/AA684</f>
        <v>5.3079730178038263E-2</v>
      </c>
      <c r="CJ671" s="135">
        <f t="shared" ref="CJ671" si="12668">AB671/AB684</f>
        <v>5.7327892670561688E-2</v>
      </c>
      <c r="CK671" s="136">
        <f t="shared" ref="CK671" si="12669">AC671/AC684</f>
        <v>5.3115455574332178E-2</v>
      </c>
    </row>
    <row r="672" spans="1:89" ht="14" thickTop="1" x14ac:dyDescent="0.15">
      <c r="A672" s="146" t="s">
        <v>28</v>
      </c>
      <c r="B672" s="203">
        <v>259</v>
      </c>
      <c r="C672" s="197">
        <v>372</v>
      </c>
      <c r="D672" s="198">
        <v>188</v>
      </c>
      <c r="E672" s="199">
        <v>326</v>
      </c>
      <c r="F672" s="196">
        <v>297</v>
      </c>
      <c r="G672" s="200">
        <v>294</v>
      </c>
      <c r="H672" s="198">
        <v>532</v>
      </c>
      <c r="I672" s="199">
        <v>598</v>
      </c>
      <c r="J672" s="196">
        <v>119</v>
      </c>
      <c r="K672" s="197">
        <v>44</v>
      </c>
      <c r="L672" s="198">
        <v>312</v>
      </c>
      <c r="M672" s="196">
        <v>167</v>
      </c>
      <c r="N672" s="201">
        <v>550</v>
      </c>
      <c r="O672" s="204">
        <v>373</v>
      </c>
      <c r="P672" s="196">
        <v>312</v>
      </c>
      <c r="Q672" s="197">
        <v>227</v>
      </c>
      <c r="R672" s="198">
        <v>260</v>
      </c>
      <c r="S672" s="199">
        <v>335</v>
      </c>
      <c r="T672" s="196">
        <v>119</v>
      </c>
      <c r="U672" s="200">
        <v>31</v>
      </c>
      <c r="V672" s="198">
        <v>389</v>
      </c>
      <c r="W672" s="205">
        <v>302</v>
      </c>
      <c r="X672" s="196">
        <v>221</v>
      </c>
      <c r="Y672" s="200">
        <v>102</v>
      </c>
      <c r="Z672" s="198">
        <v>473</v>
      </c>
      <c r="AA672" s="196">
        <v>558</v>
      </c>
      <c r="AB672" s="172">
        <f t="shared" si="12367"/>
        <v>4031</v>
      </c>
      <c r="AC672" s="173">
        <f t="shared" si="12368"/>
        <v>3729</v>
      </c>
      <c r="BI672" s="146" t="s">
        <v>28</v>
      </c>
      <c r="BJ672" s="129">
        <f>B672/B684</f>
        <v>4.2141230068337129E-2</v>
      </c>
      <c r="BK672" s="130">
        <f t="shared" ref="BK672" si="12670">C672/C684</f>
        <v>6.0164968461911696E-2</v>
      </c>
      <c r="BL672" s="131">
        <f t="shared" ref="BL672" si="12671">D672/D684</f>
        <v>5.6439507655358753E-2</v>
      </c>
      <c r="BM672" s="132">
        <f t="shared" ref="BM672" si="12672">E672/E684</f>
        <v>7.9823702252693432E-2</v>
      </c>
      <c r="BN672" s="129">
        <f t="shared" ref="BN672" si="12673">F672/F684</f>
        <v>5.3407660492717141E-2</v>
      </c>
      <c r="BO672" s="130">
        <f t="shared" ref="BO672" si="12674">G672/G684</f>
        <v>5.9768245578369586E-2</v>
      </c>
      <c r="BP672" s="131">
        <f t="shared" ref="BP672" si="12675">H672/H684</f>
        <v>5.8823529411764705E-2</v>
      </c>
      <c r="BQ672" s="132">
        <f t="shared" ref="BQ672" si="12676">I672/I684</f>
        <v>7.1900925814596603E-2</v>
      </c>
      <c r="BR672" s="129">
        <f t="shared" ref="BR672" si="12677">J672/J684</f>
        <v>6.1340206185567007E-2</v>
      </c>
      <c r="BS672" s="130">
        <f t="shared" ref="BS672" si="12678">K672/K684</f>
        <v>2.795425667090216E-2</v>
      </c>
      <c r="BT672" s="131">
        <f t="shared" ref="BT672" si="12679">L672/L684</f>
        <v>7.8215091501629475E-2</v>
      </c>
      <c r="BU672" s="129">
        <f t="shared" ref="BU672" si="12680">M672/M684</f>
        <v>4.4098230789543176E-2</v>
      </c>
      <c r="BV672" s="133">
        <f t="shared" ref="BV672" si="12681">N672/N684</f>
        <v>6.9699657838043341E-2</v>
      </c>
      <c r="BW672" s="134">
        <f t="shared" ref="BW672" si="12682">O672/O684</f>
        <v>4.6578421578421576E-2</v>
      </c>
      <c r="BX672" s="129">
        <f t="shared" ref="BX672" si="12683">P672/P684</f>
        <v>6.8062827225130892E-2</v>
      </c>
      <c r="BY672" s="130">
        <f t="shared" ref="BY672" si="12684">Q672/Q684</f>
        <v>5.2076164257857306E-2</v>
      </c>
      <c r="BZ672" s="131">
        <f t="shared" ref="BZ672" si="12685">R672/R684</f>
        <v>5.0096339113680152E-2</v>
      </c>
      <c r="CA672" s="132">
        <f t="shared" ref="CA672" si="12686">S672/S684</f>
        <v>6.2828207051762938E-2</v>
      </c>
      <c r="CB672" s="129">
        <f t="shared" ref="CB672" si="12687">T672/T684</f>
        <v>8.9675960813865863E-2</v>
      </c>
      <c r="CC672" s="130">
        <f t="shared" ref="CC672" si="12688">U672/U684</f>
        <v>2.7927927927927927E-2</v>
      </c>
      <c r="CD672" s="131">
        <f t="shared" ref="CD672" si="12689">V672/V684</f>
        <v>7.8443234523089336E-2</v>
      </c>
      <c r="CE672" s="132">
        <f t="shared" ref="CE672" si="12690">W672/W684</f>
        <v>6.1859893486276116E-2</v>
      </c>
      <c r="CF672" s="129">
        <f t="shared" ref="CF672" si="12691">X672/X684</f>
        <v>5.944055944055944E-2</v>
      </c>
      <c r="CG672" s="130">
        <f t="shared" ref="CG672" si="12692">Y672/Y684</f>
        <v>3.5136066138477438E-2</v>
      </c>
      <c r="CH672" s="131">
        <f t="shared" ref="CH672" si="12693">Z672/Z684</f>
        <v>6.7398119122257058E-2</v>
      </c>
      <c r="CI672" s="129">
        <f t="shared" ref="CI672" si="12694">AA672/AA684</f>
        <v>6.1705186331969482E-2</v>
      </c>
      <c r="CJ672" s="135">
        <f t="shared" ref="CJ672" si="12695">AB672/AB684</f>
        <v>6.2304862592352156E-2</v>
      </c>
      <c r="CK672" s="136">
        <f t="shared" ref="CK672" si="12696">AC672/AC684</f>
        <v>5.781305716190447E-2</v>
      </c>
    </row>
    <row r="673" spans="1:89" x14ac:dyDescent="0.15">
      <c r="A673" s="137" t="s">
        <v>29</v>
      </c>
      <c r="B673" s="206">
        <v>283</v>
      </c>
      <c r="C673" s="190">
        <v>512</v>
      </c>
      <c r="D673" s="191">
        <v>221</v>
      </c>
      <c r="E673" s="192">
        <v>304</v>
      </c>
      <c r="F673" s="189">
        <v>350</v>
      </c>
      <c r="G673" s="193">
        <v>408</v>
      </c>
      <c r="H673" s="191">
        <v>617</v>
      </c>
      <c r="I673" s="192">
        <v>577</v>
      </c>
      <c r="J673" s="189">
        <v>187</v>
      </c>
      <c r="K673" s="190">
        <v>53</v>
      </c>
      <c r="L673" s="191">
        <v>389</v>
      </c>
      <c r="M673" s="189">
        <v>141</v>
      </c>
      <c r="N673" s="194">
        <v>504</v>
      </c>
      <c r="O673" s="207">
        <v>452</v>
      </c>
      <c r="P673" s="189">
        <v>350</v>
      </c>
      <c r="Q673" s="190">
        <v>233</v>
      </c>
      <c r="R673" s="191">
        <v>340</v>
      </c>
      <c r="S673" s="192">
        <v>423</v>
      </c>
      <c r="T673" s="189">
        <v>166</v>
      </c>
      <c r="U673" s="193">
        <v>31</v>
      </c>
      <c r="V673" s="191">
        <v>444</v>
      </c>
      <c r="W673" s="208">
        <v>299</v>
      </c>
      <c r="X673" s="189">
        <v>278</v>
      </c>
      <c r="Y673" s="193">
        <v>134</v>
      </c>
      <c r="Z673" s="191">
        <v>562</v>
      </c>
      <c r="AA673" s="189">
        <v>581</v>
      </c>
      <c r="AB673" s="172">
        <f t="shared" si="12367"/>
        <v>4691</v>
      </c>
      <c r="AC673" s="173">
        <f t="shared" si="12368"/>
        <v>4148</v>
      </c>
      <c r="BI673" s="137" t="s">
        <v>29</v>
      </c>
      <c r="BJ673" s="129">
        <f>B673/B684</f>
        <v>4.6046208916368368E-2</v>
      </c>
      <c r="BK673" s="130">
        <f t="shared" ref="BK673" si="12697">C673/C684</f>
        <v>8.2807698528222548E-2</v>
      </c>
      <c r="BL673" s="131">
        <f t="shared" ref="BL673" si="12698">D673/D684</f>
        <v>6.6346442509756826E-2</v>
      </c>
      <c r="BM673" s="132">
        <f t="shared" ref="BM673" si="12699">E673/E684</f>
        <v>7.4436826640548487E-2</v>
      </c>
      <c r="BN673" s="129">
        <f t="shared" ref="BN673" si="12700">F673/F684</f>
        <v>6.2938320445962953E-2</v>
      </c>
      <c r="BO673" s="130">
        <f t="shared" ref="BO673" si="12701">G673/G684</f>
        <v>8.2943687741410851E-2</v>
      </c>
      <c r="BP673" s="131">
        <f t="shared" ref="BP673" si="12702">H673/H684</f>
        <v>6.8222025652366208E-2</v>
      </c>
      <c r="BQ673" s="132">
        <f t="shared" ref="BQ673" si="12703">I673/I684</f>
        <v>6.9375976914752918E-2</v>
      </c>
      <c r="BR673" s="129">
        <f t="shared" ref="BR673" si="12704">J673/J684</f>
        <v>9.6391752577319592E-2</v>
      </c>
      <c r="BS673" s="130">
        <f t="shared" ref="BS673" si="12705">K673/K684</f>
        <v>3.3672172808132145E-2</v>
      </c>
      <c r="BT673" s="131">
        <f t="shared" ref="BT673" si="12706">L673/L684</f>
        <v>9.7518174981198288E-2</v>
      </c>
      <c r="BU673" s="129">
        <f t="shared" ref="BU673" si="12707">M673/M684</f>
        <v>3.7232637972009507E-2</v>
      </c>
      <c r="BV673" s="133">
        <f t="shared" ref="BV673" si="12708">N673/N684</f>
        <v>6.3870231909770619E-2</v>
      </c>
      <c r="BW673" s="134">
        <f t="shared" ref="BW673" si="12709">O673/O684</f>
        <v>5.644355644355644E-2</v>
      </c>
      <c r="BX673" s="129">
        <f t="shared" ref="BX673" si="12710">P673/P684</f>
        <v>7.6352530541012223E-2</v>
      </c>
      <c r="BY673" s="130">
        <f t="shared" ref="BY673" si="12711">Q673/Q684</f>
        <v>5.3452626749254419E-2</v>
      </c>
      <c r="BZ673" s="131">
        <f t="shared" ref="BZ673" si="12712">R673/R684</f>
        <v>6.5510597302504817E-2</v>
      </c>
      <c r="CA673" s="132">
        <f t="shared" ref="CA673" si="12713">S673/S684</f>
        <v>7.9332333083270812E-2</v>
      </c>
      <c r="CB673" s="129">
        <f t="shared" ref="CB673" si="12714">T673/T684</f>
        <v>0.12509419743782968</v>
      </c>
      <c r="CC673" s="130">
        <f t="shared" ref="CC673" si="12715">U673/U684</f>
        <v>2.7927927927927927E-2</v>
      </c>
      <c r="CD673" s="131">
        <f t="shared" ref="CD673" si="12716">V673/V684</f>
        <v>8.9534180278281916E-2</v>
      </c>
      <c r="CE673" s="132">
        <f t="shared" ref="CE673" si="12717">W673/W684</f>
        <v>6.1245391233101187E-2</v>
      </c>
      <c r="CF673" s="129">
        <f t="shared" ref="CF673" si="12718">X673/X684</f>
        <v>7.4771382463690153E-2</v>
      </c>
      <c r="CG673" s="130">
        <f t="shared" ref="CG673" si="12719">Y673/Y684</f>
        <v>4.6159145711333102E-2</v>
      </c>
      <c r="CH673" s="131">
        <f t="shared" ref="CH673" si="12720">Z673/Z684</f>
        <v>8.007979481333713E-2</v>
      </c>
      <c r="CI673" s="129">
        <f t="shared" ref="CI673" si="12721">AA673/AA684</f>
        <v>6.4248590069667141E-2</v>
      </c>
      <c r="CJ673" s="135">
        <f t="shared" ref="CJ673" si="12722">AB673/AB684</f>
        <v>7.2506105289189771E-2</v>
      </c>
      <c r="CK673" s="136">
        <f t="shared" ref="CK673" si="12723">AC673/AC684</f>
        <v>6.4309080479372407E-2</v>
      </c>
    </row>
    <row r="674" spans="1:89" x14ac:dyDescent="0.15">
      <c r="A674" s="146" t="s">
        <v>30</v>
      </c>
      <c r="B674" s="203">
        <v>388</v>
      </c>
      <c r="C674" s="197">
        <v>603</v>
      </c>
      <c r="D674" s="198">
        <v>264</v>
      </c>
      <c r="E674" s="199">
        <v>288</v>
      </c>
      <c r="F674" s="196">
        <v>415</v>
      </c>
      <c r="G674" s="200">
        <v>459</v>
      </c>
      <c r="H674" s="198">
        <v>661</v>
      </c>
      <c r="I674" s="199">
        <v>597</v>
      </c>
      <c r="J674" s="196">
        <v>190</v>
      </c>
      <c r="K674" s="197">
        <v>46</v>
      </c>
      <c r="L674" s="198">
        <v>247</v>
      </c>
      <c r="M674" s="196">
        <v>118</v>
      </c>
      <c r="N674" s="201">
        <v>496</v>
      </c>
      <c r="O674" s="204">
        <v>444</v>
      </c>
      <c r="P674" s="196">
        <v>306</v>
      </c>
      <c r="Q674" s="197">
        <v>274</v>
      </c>
      <c r="R674" s="198">
        <v>297</v>
      </c>
      <c r="S674" s="199">
        <v>344</v>
      </c>
      <c r="T674" s="196">
        <v>153</v>
      </c>
      <c r="U674" s="200">
        <v>24</v>
      </c>
      <c r="V674" s="198">
        <v>455</v>
      </c>
      <c r="W674" s="205">
        <v>245</v>
      </c>
      <c r="X674" s="196">
        <v>316</v>
      </c>
      <c r="Y674" s="200">
        <v>164</v>
      </c>
      <c r="Z674" s="198">
        <v>479</v>
      </c>
      <c r="AA674" s="196">
        <v>666</v>
      </c>
      <c r="AB674" s="172">
        <f t="shared" si="12367"/>
        <v>4667</v>
      </c>
      <c r="AC674" s="173">
        <f t="shared" si="12368"/>
        <v>4272</v>
      </c>
      <c r="BI674" s="146" t="s">
        <v>30</v>
      </c>
      <c r="BJ674" s="129">
        <f>B674/B684</f>
        <v>6.3130491376505046E-2</v>
      </c>
      <c r="BK674" s="130">
        <f t="shared" ref="BK674" si="12724">C674/C684</f>
        <v>9.75254730713246E-2</v>
      </c>
      <c r="BL674" s="131">
        <f t="shared" ref="BL674" si="12725">D674/D684</f>
        <v>7.9255478835184634E-2</v>
      </c>
      <c r="BM674" s="132">
        <f t="shared" ref="BM674" si="12726">E674/E684</f>
        <v>7.0519098922624882E-2</v>
      </c>
      <c r="BN674" s="129">
        <f t="shared" ref="BN674" si="12727">F674/F684</f>
        <v>7.4626865671641784E-2</v>
      </c>
      <c r="BO674" s="130">
        <f t="shared" ref="BO674" si="12728">G674/G684</f>
        <v>9.3311648709087217E-2</v>
      </c>
      <c r="BP674" s="131">
        <f t="shared" ref="BP674" si="12729">H674/H684</f>
        <v>7.308712958867758E-2</v>
      </c>
      <c r="BQ674" s="132">
        <f t="shared" ref="BQ674" si="12730">I674/I684</f>
        <v>7.1780690152699292E-2</v>
      </c>
      <c r="BR674" s="129">
        <f t="shared" ref="BR674" si="12731">J674/J684</f>
        <v>9.7938144329896906E-2</v>
      </c>
      <c r="BS674" s="130">
        <f t="shared" ref="BS674" si="12732">K674/K684</f>
        <v>2.9224904701397714E-2</v>
      </c>
      <c r="BT674" s="131">
        <f t="shared" ref="BT674" si="12733">L674/L684</f>
        <v>6.1920280772123339E-2</v>
      </c>
      <c r="BU674" s="129">
        <f t="shared" ref="BU674" si="12734">M674/M684</f>
        <v>3.115922894111434E-2</v>
      </c>
      <c r="BV674" s="133">
        <f t="shared" ref="BV674" si="12735">N674/N684</f>
        <v>6.2856418704853631E-2</v>
      </c>
      <c r="BW674" s="134">
        <f t="shared" ref="BW674" si="12736">O674/O684</f>
        <v>5.5444555444555448E-2</v>
      </c>
      <c r="BX674" s="129">
        <f t="shared" ref="BX674" si="12737">P674/P684</f>
        <v>6.6753926701570682E-2</v>
      </c>
      <c r="BY674" s="130">
        <f t="shared" ref="BY674" si="12738">Q674/Q684</f>
        <v>6.2858453773801337E-2</v>
      </c>
      <c r="BZ674" s="131">
        <f t="shared" ref="BZ674" si="12739">R674/R684</f>
        <v>5.722543352601156E-2</v>
      </c>
      <c r="CA674" s="132">
        <f t="shared" ref="CA674" si="12740">S674/S684</f>
        <v>6.4516129032258063E-2</v>
      </c>
      <c r="CB674" s="129">
        <f t="shared" ref="CB674" si="12741">T674/T684</f>
        <v>0.11529766390354182</v>
      </c>
      <c r="CC674" s="130">
        <f t="shared" ref="CC674" si="12742">U674/U684</f>
        <v>2.1621621621621623E-2</v>
      </c>
      <c r="CD674" s="131">
        <f t="shared" ref="CD674" si="12743">V674/V684</f>
        <v>9.1752369429320427E-2</v>
      </c>
      <c r="CE674" s="132">
        <f t="shared" ref="CE674" si="12744">W674/W684</f>
        <v>5.0184350675952477E-2</v>
      </c>
      <c r="CF674" s="129">
        <f t="shared" ref="CF674" si="12745">X674/X684</f>
        <v>8.49919311457773E-2</v>
      </c>
      <c r="CG674" s="130">
        <f t="shared" ref="CG674" si="12746">Y674/Y684</f>
        <v>5.6493282810885288E-2</v>
      </c>
      <c r="CH674" s="131">
        <f t="shared" ref="CH674" si="12747">Z674/Z684</f>
        <v>6.82530635508692E-2</v>
      </c>
      <c r="CI674" s="129">
        <f t="shared" ref="CI674" si="12748">AA674/AA684</f>
        <v>7.3648125622028091E-2</v>
      </c>
      <c r="CJ674" s="135">
        <f t="shared" ref="CJ674" si="12749">AB674/AB684</f>
        <v>7.2135151009304774E-2</v>
      </c>
      <c r="CK674" s="136">
        <f t="shared" ref="CK674" si="12750">AC674/AC684</f>
        <v>6.6231531294088458E-2</v>
      </c>
    </row>
    <row r="675" spans="1:89" x14ac:dyDescent="0.15">
      <c r="A675" s="137" t="s">
        <v>31</v>
      </c>
      <c r="B675" s="206">
        <v>450</v>
      </c>
      <c r="C675" s="190">
        <v>450</v>
      </c>
      <c r="D675" s="191">
        <v>181</v>
      </c>
      <c r="E675" s="192">
        <v>252</v>
      </c>
      <c r="F675" s="189">
        <v>290</v>
      </c>
      <c r="G675" s="193">
        <v>528</v>
      </c>
      <c r="H675" s="191">
        <v>694</v>
      </c>
      <c r="I675" s="192">
        <v>629</v>
      </c>
      <c r="J675" s="189">
        <v>146</v>
      </c>
      <c r="K675" s="190">
        <v>50</v>
      </c>
      <c r="L675" s="191">
        <v>256</v>
      </c>
      <c r="M675" s="189">
        <v>107</v>
      </c>
      <c r="N675" s="194">
        <v>505</v>
      </c>
      <c r="O675" s="207">
        <v>513</v>
      </c>
      <c r="P675" s="189">
        <v>308</v>
      </c>
      <c r="Q675" s="190">
        <v>386</v>
      </c>
      <c r="R675" s="191">
        <v>306</v>
      </c>
      <c r="S675" s="192">
        <v>445</v>
      </c>
      <c r="T675" s="189">
        <v>142</v>
      </c>
      <c r="U675" s="193">
        <v>34</v>
      </c>
      <c r="V675" s="191">
        <v>406</v>
      </c>
      <c r="W675" s="208">
        <v>269</v>
      </c>
      <c r="X675" s="189">
        <v>299</v>
      </c>
      <c r="Y675" s="193">
        <v>212</v>
      </c>
      <c r="Z675" s="191">
        <v>311</v>
      </c>
      <c r="AA675" s="189">
        <v>786</v>
      </c>
      <c r="AB675" s="172">
        <f t="shared" si="12367"/>
        <v>4294</v>
      </c>
      <c r="AC675" s="173">
        <f t="shared" si="12368"/>
        <v>4661</v>
      </c>
      <c r="BI675" s="137" t="s">
        <v>31</v>
      </c>
      <c r="BJ675" s="129">
        <f>B675/B684</f>
        <v>7.3218353400585745E-2</v>
      </c>
      <c r="BK675" s="130">
        <f t="shared" ref="BK675" si="12751">C675/C684</f>
        <v>7.2780203784570591E-2</v>
      </c>
      <c r="BL675" s="131">
        <f t="shared" ref="BL675" si="12752">D675/D684</f>
        <v>5.4338036625637944E-2</v>
      </c>
      <c r="BM675" s="132">
        <f t="shared" ref="BM675" si="12753">E675/E684</f>
        <v>6.1704211557296766E-2</v>
      </c>
      <c r="BN675" s="129">
        <f t="shared" ref="BN675" si="12754">F675/F684</f>
        <v>5.214889408379788E-2</v>
      </c>
      <c r="BO675" s="130">
        <f t="shared" ref="BO675" si="12755">G675/G684</f>
        <v>0.1073388900182964</v>
      </c>
      <c r="BP675" s="131">
        <f t="shared" ref="BP675" si="12756">H675/H684</f>
        <v>7.6735957540911101E-2</v>
      </c>
      <c r="BQ675" s="132">
        <f t="shared" ref="BQ675" si="12757">I675/I684</f>
        <v>7.5628231333413495E-2</v>
      </c>
      <c r="BR675" s="129">
        <f t="shared" ref="BR675" si="12758">J675/J684</f>
        <v>7.5257731958762883E-2</v>
      </c>
      <c r="BS675" s="130">
        <f t="shared" ref="BS675" si="12759">K675/K684</f>
        <v>3.176620076238882E-2</v>
      </c>
      <c r="BT675" s="131">
        <f t="shared" ref="BT675" si="12760">L675/L684</f>
        <v>6.4176485334670338E-2</v>
      </c>
      <c r="BU675" s="129">
        <f t="shared" ref="BU675" si="12761">M675/M684</f>
        <v>2.825455505677317E-2</v>
      </c>
      <c r="BV675" s="133">
        <f t="shared" ref="BV675" si="12762">N675/N684</f>
        <v>6.3996958560385245E-2</v>
      </c>
      <c r="BW675" s="134">
        <f t="shared" ref="BW675" si="12763">O675/O684</f>
        <v>6.4060939060939057E-2</v>
      </c>
      <c r="BX675" s="129">
        <f t="shared" ref="BX675" si="12764">P675/P684</f>
        <v>6.7190226876090747E-2</v>
      </c>
      <c r="BY675" s="130">
        <f t="shared" ref="BY675" si="12765">Q675/Q684</f>
        <v>8.8552420279880709E-2</v>
      </c>
      <c r="BZ675" s="131">
        <f t="shared" ref="BZ675" si="12766">R675/R684</f>
        <v>5.8959537572254334E-2</v>
      </c>
      <c r="CA675" s="132">
        <f t="shared" ref="CA675" si="12767">S675/S684</f>
        <v>8.3458364591147791E-2</v>
      </c>
      <c r="CB675" s="129">
        <f t="shared" ref="CB675" si="12768">T675/T684</f>
        <v>0.10700828937452901</v>
      </c>
      <c r="CC675" s="130">
        <f t="shared" ref="CC675" si="12769">U675/U684</f>
        <v>3.063063063063063E-2</v>
      </c>
      <c r="CD675" s="131">
        <f t="shared" ref="CD675" si="12770">V675/V684</f>
        <v>8.1871345029239762E-2</v>
      </c>
      <c r="CE675" s="132">
        <f t="shared" ref="CE675" si="12771">W675/W684</f>
        <v>5.5100368701351904E-2</v>
      </c>
      <c r="CF675" s="129">
        <f t="shared" ref="CF675" si="12772">X675/X684</f>
        <v>8.0419580419580416E-2</v>
      </c>
      <c r="CG675" s="130">
        <f t="shared" ref="CG675" si="12773">Y675/Y684</f>
        <v>7.3027902170168787E-2</v>
      </c>
      <c r="CH675" s="131">
        <f t="shared" ref="CH675" si="12774">Z675/Z684</f>
        <v>4.4314619549729269E-2</v>
      </c>
      <c r="CI675" s="129">
        <f t="shared" ref="CI675" si="12775">AA675/AA684</f>
        <v>8.6918058166537651E-2</v>
      </c>
      <c r="CJ675" s="135">
        <f t="shared" ref="CJ675" si="12776">AB675/AB684</f>
        <v>6.6369903242758668E-2</v>
      </c>
      <c r="CK675" s="136">
        <f t="shared" ref="CK675" si="12777">AC675/AC684</f>
        <v>7.226244554347995E-2</v>
      </c>
    </row>
    <row r="676" spans="1:89" x14ac:dyDescent="0.15">
      <c r="A676" s="146" t="s">
        <v>32</v>
      </c>
      <c r="B676" s="203">
        <v>440</v>
      </c>
      <c r="C676" s="197">
        <v>429</v>
      </c>
      <c r="D676" s="198">
        <v>119</v>
      </c>
      <c r="E676" s="199">
        <v>267</v>
      </c>
      <c r="F676" s="196">
        <v>202</v>
      </c>
      <c r="G676" s="200">
        <v>456</v>
      </c>
      <c r="H676" s="198">
        <v>604</v>
      </c>
      <c r="I676" s="199">
        <v>587</v>
      </c>
      <c r="J676" s="196">
        <v>150</v>
      </c>
      <c r="K676" s="197">
        <v>21</v>
      </c>
      <c r="L676" s="198">
        <v>314</v>
      </c>
      <c r="M676" s="196">
        <v>108</v>
      </c>
      <c r="N676" s="201">
        <v>462</v>
      </c>
      <c r="O676" s="204">
        <v>396</v>
      </c>
      <c r="P676" s="196">
        <v>205</v>
      </c>
      <c r="Q676" s="197">
        <v>309</v>
      </c>
      <c r="R676" s="198">
        <v>241</v>
      </c>
      <c r="S676" s="199">
        <v>406</v>
      </c>
      <c r="T676" s="196">
        <v>74</v>
      </c>
      <c r="U676" s="200">
        <v>23</v>
      </c>
      <c r="V676" s="198">
        <v>390</v>
      </c>
      <c r="W676" s="205">
        <v>197</v>
      </c>
      <c r="X676" s="196">
        <v>215</v>
      </c>
      <c r="Y676" s="200">
        <v>188</v>
      </c>
      <c r="Z676" s="198">
        <v>280</v>
      </c>
      <c r="AA676" s="196">
        <v>596</v>
      </c>
      <c r="AB676" s="172">
        <f t="shared" si="12367"/>
        <v>3696</v>
      </c>
      <c r="AC676" s="173">
        <f t="shared" si="12368"/>
        <v>3983</v>
      </c>
      <c r="BI676" s="146" t="s">
        <v>32</v>
      </c>
      <c r="BJ676" s="129">
        <f>B676/B684</f>
        <v>7.1591278880572734E-2</v>
      </c>
      <c r="BK676" s="130">
        <f t="shared" ref="BK676" si="12778">C676/C684</f>
        <v>6.9383794274623975E-2</v>
      </c>
      <c r="BL676" s="131">
        <f t="shared" ref="BL676" si="12779">D676/D684</f>
        <v>3.5725007505253675E-2</v>
      </c>
      <c r="BM676" s="132">
        <f t="shared" ref="BM676" si="12780">E676/E684</f>
        <v>6.537708129285015E-2</v>
      </c>
      <c r="BN676" s="129">
        <f t="shared" ref="BN676" si="12781">F676/F684</f>
        <v>3.6324402085955762E-2</v>
      </c>
      <c r="BO676" s="130">
        <f t="shared" ref="BO676" si="12782">G676/G684</f>
        <v>9.2701768652165076E-2</v>
      </c>
      <c r="BP676" s="131">
        <f t="shared" ref="BP676" si="12783">H676/H684</f>
        <v>6.6784608580274213E-2</v>
      </c>
      <c r="BQ676" s="132">
        <f t="shared" ref="BQ676" si="12784">I676/I684</f>
        <v>7.0578333533726098E-2</v>
      </c>
      <c r="BR676" s="129">
        <f t="shared" ref="BR676" si="12785">J676/J684</f>
        <v>7.7319587628865982E-2</v>
      </c>
      <c r="BS676" s="130">
        <f t="shared" ref="BS676" si="12786">K676/K684</f>
        <v>1.3341804320203304E-2</v>
      </c>
      <c r="BT676" s="131">
        <f t="shared" ref="BT676" si="12787">L676/L684</f>
        <v>7.8716470293306598E-2</v>
      </c>
      <c r="BU676" s="129">
        <f t="shared" ref="BU676" si="12788">M676/M684</f>
        <v>2.8518616318986004E-2</v>
      </c>
      <c r="BV676" s="133">
        <f t="shared" ref="BV676" si="12789">N676/N684</f>
        <v>5.8547712583956406E-2</v>
      </c>
      <c r="BW676" s="134">
        <f t="shared" ref="BW676" si="12790">O676/O684</f>
        <v>4.9450549450549448E-2</v>
      </c>
      <c r="BX676" s="129">
        <f t="shared" ref="BX676" si="12791">P676/P684</f>
        <v>4.4720767888307159E-2</v>
      </c>
      <c r="BY676" s="130">
        <f t="shared" ref="BY676" si="12792">Q676/Q684</f>
        <v>7.0887818306951136E-2</v>
      </c>
      <c r="BZ676" s="131">
        <f t="shared" ref="BZ676" si="12793">R676/R684</f>
        <v>4.6435452793834299E-2</v>
      </c>
      <c r="CA676" s="132">
        <f t="shared" ref="CA676" si="12794">S676/S684</f>
        <v>7.6144036009002256E-2</v>
      </c>
      <c r="CB676" s="129">
        <f t="shared" ref="CB676" si="12795">T676/T684</f>
        <v>5.5764883195177091E-2</v>
      </c>
      <c r="CC676" s="130">
        <f t="shared" ref="CC676" si="12796">U676/U684</f>
        <v>2.0720720720720721E-2</v>
      </c>
      <c r="CD676" s="131">
        <f t="shared" ref="CD676" si="12797">V676/V684</f>
        <v>7.8644888082274655E-2</v>
      </c>
      <c r="CE676" s="132">
        <f t="shared" ref="CE676" si="12798">W676/W684</f>
        <v>4.0352314625153624E-2</v>
      </c>
      <c r="CF676" s="129">
        <f t="shared" ref="CF676" si="12799">X676/X684</f>
        <v>5.7826788596019363E-2</v>
      </c>
      <c r="CG676" s="130">
        <f t="shared" ref="CG676" si="12800">Y676/Y684</f>
        <v>6.4760592490527041E-2</v>
      </c>
      <c r="CH676" s="131">
        <f t="shared" ref="CH676" si="12801">Z676/Z684</f>
        <v>3.9897406668566546E-2</v>
      </c>
      <c r="CI676" s="129">
        <f t="shared" ref="CI676" si="12802">AA676/AA684</f>
        <v>6.590733163773084E-2</v>
      </c>
      <c r="CJ676" s="135">
        <f t="shared" ref="CJ676" si="12803">AB676/AB684</f>
        <v>5.7126959102290639E-2</v>
      </c>
      <c r="CK676" s="136">
        <f t="shared" ref="CK676" si="12804">AC676/AC684</f>
        <v>6.1750980604951863E-2</v>
      </c>
    </row>
    <row r="677" spans="1:89" x14ac:dyDescent="0.15">
      <c r="A677" s="137" t="s">
        <v>33</v>
      </c>
      <c r="B677" s="206">
        <v>160</v>
      </c>
      <c r="C677" s="190">
        <v>205</v>
      </c>
      <c r="D677" s="191">
        <v>45</v>
      </c>
      <c r="E677" s="192">
        <v>173</v>
      </c>
      <c r="F677" s="189">
        <v>93</v>
      </c>
      <c r="G677" s="193">
        <v>280</v>
      </c>
      <c r="H677" s="191">
        <v>287</v>
      </c>
      <c r="I677" s="192">
        <v>412</v>
      </c>
      <c r="J677" s="189">
        <v>42</v>
      </c>
      <c r="K677" s="190">
        <v>35</v>
      </c>
      <c r="L677" s="191">
        <v>293</v>
      </c>
      <c r="M677" s="189">
        <v>119</v>
      </c>
      <c r="N677" s="194">
        <v>425</v>
      </c>
      <c r="O677" s="207">
        <v>382</v>
      </c>
      <c r="P677" s="189">
        <v>185</v>
      </c>
      <c r="Q677" s="190">
        <v>275</v>
      </c>
      <c r="R677" s="191">
        <v>132</v>
      </c>
      <c r="S677" s="192">
        <v>325</v>
      </c>
      <c r="T677" s="189">
        <v>34</v>
      </c>
      <c r="U677" s="193">
        <v>30</v>
      </c>
      <c r="V677" s="191">
        <v>391</v>
      </c>
      <c r="W677" s="208">
        <v>143</v>
      </c>
      <c r="X677" s="189">
        <v>147</v>
      </c>
      <c r="Y677" s="193">
        <v>140</v>
      </c>
      <c r="Z677" s="191">
        <v>235</v>
      </c>
      <c r="AA677" s="189">
        <v>513</v>
      </c>
      <c r="AB677" s="172">
        <f t="shared" si="12367"/>
        <v>2469</v>
      </c>
      <c r="AC677" s="173">
        <f t="shared" si="12368"/>
        <v>3032</v>
      </c>
      <c r="BI677" s="137" t="s">
        <v>33</v>
      </c>
      <c r="BJ677" s="129">
        <f>B677/B684</f>
        <v>2.6033192320208266E-2</v>
      </c>
      <c r="BK677" s="130">
        <f t="shared" ref="BK677" si="12805">C677/C684</f>
        <v>3.3155426168526604E-2</v>
      </c>
      <c r="BL677" s="131">
        <f t="shared" ref="BL677" si="12806">D677/D684</f>
        <v>1.3509456619633743E-2</v>
      </c>
      <c r="BM677" s="132">
        <f t="shared" ref="BM677" si="12807">E677/E684</f>
        <v>4.2360430950048975E-2</v>
      </c>
      <c r="BN677" s="129">
        <f t="shared" ref="BN677" si="12808">F677/F684</f>
        <v>1.6723610861355872E-2</v>
      </c>
      <c r="BO677" s="130">
        <f t="shared" ref="BO677" si="12809">G677/G684</f>
        <v>5.6922138646066274E-2</v>
      </c>
      <c r="BP677" s="131">
        <f t="shared" ref="BP677" si="12810">H677/H684</f>
        <v>3.1733746130030958E-2</v>
      </c>
      <c r="BQ677" s="132">
        <f t="shared" ref="BQ677" si="12811">I677/I684</f>
        <v>4.9537092701695325E-2</v>
      </c>
      <c r="BR677" s="129">
        <f t="shared" ref="BR677" si="12812">J677/J684</f>
        <v>2.1649484536082474E-2</v>
      </c>
      <c r="BS677" s="130">
        <f t="shared" ref="BS677" si="12813">K677/K684</f>
        <v>2.2236340533672173E-2</v>
      </c>
      <c r="BT677" s="131">
        <f t="shared" ref="BT677" si="12814">L677/L684</f>
        <v>7.345199298069692E-2</v>
      </c>
      <c r="BU677" s="129">
        <f t="shared" ref="BU677" si="12815">M677/M684</f>
        <v>3.1423290203327174E-2</v>
      </c>
      <c r="BV677" s="133">
        <f t="shared" ref="BV677" si="12816">N677/N684</f>
        <v>5.3858826511215312E-2</v>
      </c>
      <c r="BW677" s="134">
        <f t="shared" ref="BW677" si="12817">O677/O684</f>
        <v>4.7702297702297704E-2</v>
      </c>
      <c r="BX677" s="129">
        <f t="shared" ref="BX677" si="12818">P677/P684</f>
        <v>4.035776614310646E-2</v>
      </c>
      <c r="BY677" s="130">
        <f t="shared" ref="BY677" si="12819">Q677/Q684</f>
        <v>6.3087864189034185E-2</v>
      </c>
      <c r="BZ677" s="131">
        <f t="shared" ref="BZ677" si="12820">R677/R684</f>
        <v>2.5433526011560695E-2</v>
      </c>
      <c r="CA677" s="132">
        <f t="shared" ref="CA677" si="12821">S677/S684</f>
        <v>6.0952738184546135E-2</v>
      </c>
      <c r="CB677" s="129">
        <f t="shared" ref="CB677" si="12822">T677/T684</f>
        <v>2.562170308967596E-2</v>
      </c>
      <c r="CC677" s="130">
        <f t="shared" ref="CC677" si="12823">U677/U684</f>
        <v>2.7027027027027029E-2</v>
      </c>
      <c r="CD677" s="131">
        <f t="shared" ref="CD677" si="12824">V677/V684</f>
        <v>7.8846541641459975E-2</v>
      </c>
      <c r="CE677" s="132">
        <f t="shared" ref="CE677" si="12825">W677/W684</f>
        <v>2.9291274068004917E-2</v>
      </c>
      <c r="CF677" s="129">
        <f t="shared" ref="CF677" si="12826">X677/X684</f>
        <v>3.9537385691231844E-2</v>
      </c>
      <c r="CG677" s="130">
        <f t="shared" ref="CG677" si="12827">Y677/Y684</f>
        <v>4.8225973131243542E-2</v>
      </c>
      <c r="CH677" s="131">
        <f t="shared" ref="CH677" si="12828">Z677/Z684</f>
        <v>3.3485323453975493E-2</v>
      </c>
      <c r="CI677" s="129">
        <f t="shared" ref="CI677" si="12829">AA677/AA684</f>
        <v>5.6728961627778393E-2</v>
      </c>
      <c r="CJ677" s="135">
        <f t="shared" ref="CJ677" si="12830">AB677/AB684</f>
        <v>3.8161921543169802E-2</v>
      </c>
      <c r="CK677" s="136">
        <f t="shared" ref="CK677" si="12831">AC677/AC684</f>
        <v>4.7007023146927958E-2</v>
      </c>
    </row>
    <row r="678" spans="1:89" x14ac:dyDescent="0.15">
      <c r="A678" s="146" t="s">
        <v>34</v>
      </c>
      <c r="B678" s="203">
        <v>1</v>
      </c>
      <c r="C678" s="197">
        <v>373</v>
      </c>
      <c r="D678" s="198">
        <v>4</v>
      </c>
      <c r="E678" s="199">
        <v>248</v>
      </c>
      <c r="F678" s="196">
        <v>25</v>
      </c>
      <c r="G678" s="200">
        <v>426</v>
      </c>
      <c r="H678" s="198">
        <v>126</v>
      </c>
      <c r="I678" s="199">
        <v>389</v>
      </c>
      <c r="J678" s="196">
        <v>11</v>
      </c>
      <c r="K678" s="197">
        <v>45</v>
      </c>
      <c r="L678" s="198">
        <v>114</v>
      </c>
      <c r="M678" s="196">
        <v>50</v>
      </c>
      <c r="N678" s="201">
        <v>148</v>
      </c>
      <c r="O678" s="204">
        <v>181</v>
      </c>
      <c r="P678" s="196">
        <v>40</v>
      </c>
      <c r="Q678" s="197">
        <v>128</v>
      </c>
      <c r="R678" s="198">
        <v>64</v>
      </c>
      <c r="S678" s="199">
        <v>172</v>
      </c>
      <c r="T678" s="196">
        <v>15</v>
      </c>
      <c r="U678" s="200">
        <v>43</v>
      </c>
      <c r="V678" s="198">
        <v>72</v>
      </c>
      <c r="W678" s="205">
        <v>92</v>
      </c>
      <c r="X678" s="196">
        <v>43</v>
      </c>
      <c r="Y678" s="200">
        <v>70</v>
      </c>
      <c r="Z678" s="198">
        <v>113</v>
      </c>
      <c r="AA678" s="196">
        <v>324</v>
      </c>
      <c r="AB678" s="172">
        <f t="shared" si="12367"/>
        <v>776</v>
      </c>
      <c r="AC678" s="173">
        <f t="shared" si="12368"/>
        <v>2541</v>
      </c>
      <c r="BI678" s="146" t="s">
        <v>34</v>
      </c>
      <c r="BJ678" s="129">
        <f>B678/B684</f>
        <v>1.6270745200130165E-4</v>
      </c>
      <c r="BK678" s="130">
        <f t="shared" ref="BK678" si="12832">C678/C684</f>
        <v>6.0326702248099627E-2</v>
      </c>
      <c r="BL678" s="131">
        <f t="shared" ref="BL678" si="12833">D678/D684</f>
        <v>1.2008405884118883E-3</v>
      </c>
      <c r="BM678" s="132">
        <f t="shared" ref="BM678" si="12834">E678/E684</f>
        <v>6.0724779627815868E-2</v>
      </c>
      <c r="BN678" s="129">
        <f t="shared" ref="BN678" si="12835">F678/F684</f>
        <v>4.4955943175687824E-3</v>
      </c>
      <c r="BO678" s="130">
        <f t="shared" ref="BO678" si="12836">G678/G684</f>
        <v>8.6602968082943682E-2</v>
      </c>
      <c r="BP678" s="131">
        <f t="shared" ref="BP678" si="12837">H678/H684</f>
        <v>1.393188854489164E-2</v>
      </c>
      <c r="BQ678" s="132">
        <f t="shared" ref="BQ678" si="12838">I678/I684</f>
        <v>4.677167247805699E-2</v>
      </c>
      <c r="BR678" s="129">
        <f t="shared" ref="BR678" si="12839">J678/J684</f>
        <v>5.670103092783505E-3</v>
      </c>
      <c r="BS678" s="130">
        <f t="shared" ref="BS678" si="12840">K678/K684</f>
        <v>2.8589580686149935E-2</v>
      </c>
      <c r="BT678" s="131">
        <f t="shared" ref="BT678" si="12841">L678/L684</f>
        <v>2.8578591125595389E-2</v>
      </c>
      <c r="BU678" s="129">
        <f t="shared" ref="BU678" si="12842">M678/M684</f>
        <v>1.3203063110641669E-2</v>
      </c>
      <c r="BV678" s="133">
        <f t="shared" ref="BV678" si="12843">N678/N684</f>
        <v>1.875554429096439E-2</v>
      </c>
      <c r="BW678" s="134">
        <f t="shared" ref="BW678" si="12844">O678/O684</f>
        <v>2.2602397602397604E-2</v>
      </c>
      <c r="BX678" s="129">
        <f t="shared" ref="BX678" si="12845">P678/P684</f>
        <v>8.7260034904013961E-3</v>
      </c>
      <c r="BY678" s="130">
        <f t="shared" ref="BY678" si="12846">Q678/Q684</f>
        <v>2.9364533149805E-2</v>
      </c>
      <c r="BZ678" s="131">
        <f t="shared" ref="BZ678" si="12847">R678/R684</f>
        <v>1.233140655105973E-2</v>
      </c>
      <c r="CA678" s="132">
        <f t="shared" ref="CA678" si="12848">S678/S684</f>
        <v>3.2258064516129031E-2</v>
      </c>
      <c r="CB678" s="129">
        <f t="shared" ref="CB678" si="12849">T678/T684</f>
        <v>1.1303692539562924E-2</v>
      </c>
      <c r="CC678" s="130">
        <f t="shared" ref="CC678" si="12850">U678/U684</f>
        <v>3.8738738738738739E-2</v>
      </c>
      <c r="CD678" s="131">
        <f t="shared" ref="CD678" si="12851">V678/V684</f>
        <v>1.4519056261343012E-2</v>
      </c>
      <c r="CE678" s="132">
        <f t="shared" ref="CE678" si="12852">W678/W684</f>
        <v>1.8844735764031135E-2</v>
      </c>
      <c r="CF678" s="129">
        <f t="shared" ref="CF678" si="12853">X678/X684</f>
        <v>1.1565357719203874E-2</v>
      </c>
      <c r="CG678" s="130">
        <f t="shared" ref="CG678" si="12854">Y678/Y684</f>
        <v>2.4112986565621771E-2</v>
      </c>
      <c r="CH678" s="131">
        <f t="shared" ref="CH678" si="12855">Z678/Z684</f>
        <v>1.610145340552864E-2</v>
      </c>
      <c r="CI678" s="129">
        <f t="shared" ref="CI678" si="12856">AA678/AA684</f>
        <v>3.5828817870175826E-2</v>
      </c>
      <c r="CJ678" s="135">
        <f t="shared" ref="CJ678" si="12857">AB678/AB684</f>
        <v>1.1994188382948467E-2</v>
      </c>
      <c r="CK678" s="136">
        <f t="shared" ref="CK678" si="12858">AC678/AC684</f>
        <v>3.9394738066076497E-2</v>
      </c>
    </row>
    <row r="679" spans="1:89" x14ac:dyDescent="0.15">
      <c r="A679" s="137" t="s">
        <v>35</v>
      </c>
      <c r="B679" s="206">
        <v>0</v>
      </c>
      <c r="C679" s="190">
        <v>55</v>
      </c>
      <c r="D679" s="191">
        <v>2</v>
      </c>
      <c r="E679" s="192">
        <v>42</v>
      </c>
      <c r="F679" s="189">
        <v>0</v>
      </c>
      <c r="G679" s="193">
        <v>13</v>
      </c>
      <c r="H679" s="191">
        <v>4</v>
      </c>
      <c r="I679" s="192">
        <v>40</v>
      </c>
      <c r="J679" s="189">
        <v>1</v>
      </c>
      <c r="K679" s="190">
        <v>2</v>
      </c>
      <c r="L679" s="191">
        <v>11</v>
      </c>
      <c r="M679" s="189">
        <v>2</v>
      </c>
      <c r="N679" s="194">
        <v>11</v>
      </c>
      <c r="O679" s="207">
        <v>13</v>
      </c>
      <c r="P679" s="189">
        <v>4</v>
      </c>
      <c r="Q679" s="190">
        <v>6</v>
      </c>
      <c r="R679" s="191">
        <v>13</v>
      </c>
      <c r="S679" s="192">
        <v>12</v>
      </c>
      <c r="T679" s="189">
        <v>4</v>
      </c>
      <c r="U679" s="193">
        <v>3</v>
      </c>
      <c r="V679" s="191">
        <v>5</v>
      </c>
      <c r="W679" s="208">
        <v>5</v>
      </c>
      <c r="X679" s="189">
        <v>3</v>
      </c>
      <c r="Y679" s="193">
        <v>15</v>
      </c>
      <c r="Z679" s="191">
        <v>13</v>
      </c>
      <c r="AA679" s="189">
        <v>34</v>
      </c>
      <c r="AB679" s="172">
        <f t="shared" si="12367"/>
        <v>71</v>
      </c>
      <c r="AC679" s="173">
        <f t="shared" si="12368"/>
        <v>242</v>
      </c>
      <c r="BI679" s="137" t="s">
        <v>35</v>
      </c>
      <c r="BJ679" s="129">
        <f>B679/B684</f>
        <v>0</v>
      </c>
      <c r="BK679" s="130">
        <f t="shared" ref="BK679" si="12859">C679/C684</f>
        <v>8.8953582403364061E-3</v>
      </c>
      <c r="BL679" s="131">
        <f t="shared" ref="BL679" si="12860">D679/D684</f>
        <v>6.0042029420594417E-4</v>
      </c>
      <c r="BM679" s="132">
        <f t="shared" ref="BM679" si="12861">E679/E684</f>
        <v>1.028403525954946E-2</v>
      </c>
      <c r="BN679" s="129">
        <f t="shared" ref="BN679" si="12862">F679/F684</f>
        <v>0</v>
      </c>
      <c r="BO679" s="130">
        <f t="shared" ref="BO679" si="12863">G679/G684</f>
        <v>2.642813579995934E-3</v>
      </c>
      <c r="BP679" s="131">
        <f t="shared" ref="BP679" si="12864">H679/H684</f>
        <v>4.4228217602830609E-4</v>
      </c>
      <c r="BQ679" s="132">
        <f t="shared" ref="BQ679" si="12865">I679/I684</f>
        <v>4.80942647589275E-3</v>
      </c>
      <c r="BR679" s="129">
        <f t="shared" ref="BR679" si="12866">J679/J684</f>
        <v>5.1546391752577321E-4</v>
      </c>
      <c r="BS679" s="130">
        <f t="shared" ref="BS679" si="12867">K679/K684</f>
        <v>1.2706480304955528E-3</v>
      </c>
      <c r="BT679" s="131">
        <f t="shared" ref="BT679" si="12868">L679/L684</f>
        <v>2.7575833542241163E-3</v>
      </c>
      <c r="BU679" s="129">
        <f t="shared" ref="BU679" si="12869">M679/M684</f>
        <v>5.2812252442566675E-4</v>
      </c>
      <c r="BV679" s="133">
        <f t="shared" ref="BV679" si="12870">N679/N684</f>
        <v>1.3939931567608667E-3</v>
      </c>
      <c r="BW679" s="134">
        <f t="shared" ref="BW679" si="12871">O679/O684</f>
        <v>1.6233766233766235E-3</v>
      </c>
      <c r="BX679" s="129">
        <f t="shared" ref="BX679" si="12872">P679/P684</f>
        <v>8.7260034904013963E-4</v>
      </c>
      <c r="BY679" s="130">
        <f t="shared" ref="BY679" si="12873">Q679/Q684</f>
        <v>1.3764624913971094E-3</v>
      </c>
      <c r="BZ679" s="131">
        <f t="shared" ref="BZ679" si="12874">R679/R684</f>
        <v>2.5048169556840076E-3</v>
      </c>
      <c r="CA679" s="132">
        <f t="shared" ref="CA679" si="12875">S679/S684</f>
        <v>2.2505626406601649E-3</v>
      </c>
      <c r="CB679" s="129">
        <f t="shared" ref="CB679" si="12876">T679/T684</f>
        <v>3.0143180105501131E-3</v>
      </c>
      <c r="CC679" s="130">
        <f t="shared" ref="CC679" si="12877">U679/U684</f>
        <v>2.7027027027027029E-3</v>
      </c>
      <c r="CD679" s="131">
        <f t="shared" ref="CD679" si="12878">V679/V684</f>
        <v>1.008267795926598E-3</v>
      </c>
      <c r="CE679" s="132">
        <f t="shared" ref="CE679" si="12879">W679/W684</f>
        <v>1.0241704219582138E-3</v>
      </c>
      <c r="CF679" s="129">
        <f t="shared" ref="CF679" si="12880">X679/X684</f>
        <v>8.0688542227003765E-4</v>
      </c>
      <c r="CG679" s="130">
        <f t="shared" ref="CG679" si="12881">Y679/Y684</f>
        <v>5.1670685497760939E-3</v>
      </c>
      <c r="CH679" s="131">
        <f t="shared" ref="CH679" si="12882">Z679/Z684</f>
        <v>1.8523795953263038E-3</v>
      </c>
      <c r="CI679" s="129">
        <f t="shared" ref="CI679" si="12883">AA679/AA684</f>
        <v>3.7598142209443767E-3</v>
      </c>
      <c r="CJ679" s="135">
        <f t="shared" ref="CJ679" si="12884">AB679/AB684</f>
        <v>1.0974064113264707E-3</v>
      </c>
      <c r="CK679" s="136">
        <f t="shared" ref="CK679" si="12885">AC679/AC684</f>
        <v>3.7518798158168091E-3</v>
      </c>
    </row>
    <row r="680" spans="1:89" x14ac:dyDescent="0.15">
      <c r="A680" s="146" t="s">
        <v>36</v>
      </c>
      <c r="B680" s="203"/>
      <c r="C680" s="197"/>
      <c r="D680" s="198"/>
      <c r="E680" s="199"/>
      <c r="F680" s="196"/>
      <c r="G680" s="200"/>
      <c r="H680" s="198"/>
      <c r="I680" s="199"/>
      <c r="J680" s="196"/>
      <c r="K680" s="200"/>
      <c r="L680" s="198"/>
      <c r="M680" s="196"/>
      <c r="N680" s="201"/>
      <c r="O680" s="204"/>
      <c r="P680" s="196"/>
      <c r="Q680" s="200"/>
      <c r="R680" s="198"/>
      <c r="S680" s="199"/>
      <c r="T680" s="196"/>
      <c r="U680" s="200"/>
      <c r="V680" s="198"/>
      <c r="W680" s="199"/>
      <c r="X680" s="196"/>
      <c r="Y680" s="200"/>
      <c r="Z680" s="198"/>
      <c r="AA680" s="196"/>
      <c r="AB680" s="172">
        <f t="shared" si="12367"/>
        <v>0</v>
      </c>
      <c r="AC680" s="173">
        <f t="shared" si="12368"/>
        <v>0</v>
      </c>
      <c r="BI680" s="146" t="s">
        <v>36</v>
      </c>
      <c r="BJ680" s="129">
        <f>B680/B684</f>
        <v>0</v>
      </c>
      <c r="BK680" s="130">
        <f t="shared" ref="BK680" si="12886">C680/C684</f>
        <v>0</v>
      </c>
      <c r="BL680" s="131">
        <f t="shared" ref="BL680" si="12887">D680/D684</f>
        <v>0</v>
      </c>
      <c r="BM680" s="132">
        <f t="shared" ref="BM680" si="12888">E680/E684</f>
        <v>0</v>
      </c>
      <c r="BN680" s="129">
        <f t="shared" ref="BN680" si="12889">F680/F684</f>
        <v>0</v>
      </c>
      <c r="BO680" s="130">
        <f t="shared" ref="BO680" si="12890">G680/G684</f>
        <v>0</v>
      </c>
      <c r="BP680" s="131">
        <f t="shared" ref="BP680" si="12891">H680/H684</f>
        <v>0</v>
      </c>
      <c r="BQ680" s="132">
        <f t="shared" ref="BQ680" si="12892">I680/I684</f>
        <v>0</v>
      </c>
      <c r="BR680" s="129">
        <f t="shared" ref="BR680" si="12893">J680/J684</f>
        <v>0</v>
      </c>
      <c r="BS680" s="130">
        <f t="shared" ref="BS680" si="12894">K680/K684</f>
        <v>0</v>
      </c>
      <c r="BT680" s="131">
        <f t="shared" ref="BT680" si="12895">L680/L684</f>
        <v>0</v>
      </c>
      <c r="BU680" s="129">
        <f t="shared" ref="BU680" si="12896">M680/M684</f>
        <v>0</v>
      </c>
      <c r="BV680" s="133">
        <f t="shared" ref="BV680" si="12897">N680/N684</f>
        <v>0</v>
      </c>
      <c r="BW680" s="134">
        <f t="shared" ref="BW680" si="12898">O680/O684</f>
        <v>0</v>
      </c>
      <c r="BX680" s="129">
        <f t="shared" ref="BX680" si="12899">P680/P684</f>
        <v>0</v>
      </c>
      <c r="BY680" s="130">
        <f t="shared" ref="BY680" si="12900">Q680/Q684</f>
        <v>0</v>
      </c>
      <c r="BZ680" s="131">
        <f t="shared" ref="BZ680" si="12901">R680/R684</f>
        <v>0</v>
      </c>
      <c r="CA680" s="132">
        <f t="shared" ref="CA680" si="12902">S680/S684</f>
        <v>0</v>
      </c>
      <c r="CB680" s="129">
        <f t="shared" ref="CB680" si="12903">T680/T684</f>
        <v>0</v>
      </c>
      <c r="CC680" s="130">
        <f t="shared" ref="CC680" si="12904">U680/U684</f>
        <v>0</v>
      </c>
      <c r="CD680" s="131">
        <f t="shared" ref="CD680" si="12905">V680/V684</f>
        <v>0</v>
      </c>
      <c r="CE680" s="132">
        <f t="shared" ref="CE680" si="12906">W680/W684</f>
        <v>0</v>
      </c>
      <c r="CF680" s="129">
        <f t="shared" ref="CF680" si="12907">X680/X684</f>
        <v>0</v>
      </c>
      <c r="CG680" s="130">
        <f t="shared" ref="CG680" si="12908">Y680/Y684</f>
        <v>0</v>
      </c>
      <c r="CH680" s="131">
        <f t="shared" ref="CH680" si="12909">Z680/Z684</f>
        <v>0</v>
      </c>
      <c r="CI680" s="129">
        <f t="shared" ref="CI680" si="12910">AA680/AA684</f>
        <v>0</v>
      </c>
      <c r="CJ680" s="135">
        <f t="shared" ref="CJ680" si="12911">AB680/AB684</f>
        <v>0</v>
      </c>
      <c r="CK680" s="136">
        <f t="shared" ref="CK680" si="12912">AC680/AC684</f>
        <v>0</v>
      </c>
    </row>
    <row r="681" spans="1:89" x14ac:dyDescent="0.15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si="12367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3">C681/C684</f>
        <v>0</v>
      </c>
      <c r="BL681" s="131">
        <f t="shared" ref="BL681" si="12914">D681/D684</f>
        <v>0</v>
      </c>
      <c r="BM681" s="132">
        <f t="shared" ref="BM681" si="12915">E681/E684</f>
        <v>0</v>
      </c>
      <c r="BN681" s="129">
        <f t="shared" ref="BN681" si="12916">F681/F684</f>
        <v>0</v>
      </c>
      <c r="BO681" s="130">
        <f t="shared" ref="BO681" si="12917">G681/G684</f>
        <v>0</v>
      </c>
      <c r="BP681" s="131">
        <f t="shared" ref="BP681" si="12918">H681/H684</f>
        <v>0</v>
      </c>
      <c r="BQ681" s="132">
        <f t="shared" ref="BQ681" si="12919">I681/I684</f>
        <v>0</v>
      </c>
      <c r="BR681" s="129">
        <f t="shared" ref="BR681" si="12920">J681/J684</f>
        <v>0</v>
      </c>
      <c r="BS681" s="130">
        <f t="shared" ref="BS681" si="12921">K681/K684</f>
        <v>0</v>
      </c>
      <c r="BT681" s="131">
        <f t="shared" ref="BT681" si="12922">L681/L684</f>
        <v>0</v>
      </c>
      <c r="BU681" s="129">
        <f t="shared" ref="BU681" si="12923">M681/M684</f>
        <v>0</v>
      </c>
      <c r="BV681" s="133">
        <f t="shared" ref="BV681" si="12924">N681/N684</f>
        <v>0</v>
      </c>
      <c r="BW681" s="134">
        <f t="shared" ref="BW681" si="12925">O681/O684</f>
        <v>0</v>
      </c>
      <c r="BX681" s="129">
        <f t="shared" ref="BX681" si="12926">P681/P684</f>
        <v>0</v>
      </c>
      <c r="BY681" s="130">
        <f t="shared" ref="BY681" si="12927">Q681/Q684</f>
        <v>0</v>
      </c>
      <c r="BZ681" s="131">
        <f t="shared" ref="BZ681" si="12928">R681/R684</f>
        <v>0</v>
      </c>
      <c r="CA681" s="132">
        <f t="shared" ref="CA681" si="12929">S681/S684</f>
        <v>0</v>
      </c>
      <c r="CB681" s="129">
        <f t="shared" ref="CB681" si="12930">T681/T684</f>
        <v>0</v>
      </c>
      <c r="CC681" s="130">
        <f t="shared" ref="CC681" si="12931">U681/U684</f>
        <v>0</v>
      </c>
      <c r="CD681" s="131">
        <f t="shared" ref="CD681" si="12932">V681/V684</f>
        <v>0</v>
      </c>
      <c r="CE681" s="132">
        <f t="shared" ref="CE681" si="12933">W681/W684</f>
        <v>0</v>
      </c>
      <c r="CF681" s="129">
        <f t="shared" ref="CF681" si="12934">X681/X684</f>
        <v>0</v>
      </c>
      <c r="CG681" s="130">
        <f t="shared" ref="CG681" si="12935">Y681/Y684</f>
        <v>0</v>
      </c>
      <c r="CH681" s="131">
        <f t="shared" ref="CH681" si="12936">Z681/Z684</f>
        <v>0</v>
      </c>
      <c r="CI681" s="129">
        <f t="shared" ref="CI681" si="12937">AA681/AA684</f>
        <v>0</v>
      </c>
      <c r="CJ681" s="135">
        <f t="shared" ref="CJ681" si="12938">AB681/AB684</f>
        <v>0</v>
      </c>
      <c r="CK681" s="136">
        <f t="shared" ref="CK681" si="12939">AC681/AC684</f>
        <v>0</v>
      </c>
    </row>
    <row r="682" spans="1:89" x14ac:dyDescent="0.15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67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0">C682/C684</f>
        <v>0</v>
      </c>
      <c r="BL682" s="131">
        <f t="shared" ref="BL682" si="12941">D682/D684</f>
        <v>0</v>
      </c>
      <c r="BM682" s="132">
        <f t="shared" ref="BM682" si="12942">E682/E684</f>
        <v>0</v>
      </c>
      <c r="BN682" s="129">
        <f t="shared" ref="BN682" si="12943">F682/F684</f>
        <v>0</v>
      </c>
      <c r="BO682" s="130">
        <f t="shared" ref="BO682" si="12944">G682/G684</f>
        <v>0</v>
      </c>
      <c r="BP682" s="131">
        <f t="shared" ref="BP682" si="12945">H682/H684</f>
        <v>0</v>
      </c>
      <c r="BQ682" s="132">
        <f t="shared" ref="BQ682" si="12946">I682/I684</f>
        <v>0</v>
      </c>
      <c r="BR682" s="129">
        <f t="shared" ref="BR682" si="12947">J682/J684</f>
        <v>0</v>
      </c>
      <c r="BS682" s="130">
        <f t="shared" ref="BS682" si="12948">K682/K684</f>
        <v>0</v>
      </c>
      <c r="BT682" s="131">
        <f t="shared" ref="BT682" si="12949">L682/L684</f>
        <v>0</v>
      </c>
      <c r="BU682" s="129">
        <f t="shared" ref="BU682" si="12950">M682/M684</f>
        <v>0</v>
      </c>
      <c r="BV682" s="133">
        <f t="shared" ref="BV682" si="12951">N682/N684</f>
        <v>0</v>
      </c>
      <c r="BW682" s="134">
        <f t="shared" ref="BW682" si="12952">O682/O684</f>
        <v>0</v>
      </c>
      <c r="BX682" s="129">
        <f t="shared" ref="BX682" si="12953">P682/P684</f>
        <v>0</v>
      </c>
      <c r="BY682" s="130">
        <f t="shared" ref="BY682" si="12954">Q682/Q684</f>
        <v>0</v>
      </c>
      <c r="BZ682" s="131">
        <f t="shared" ref="BZ682" si="12955">R682/R684</f>
        <v>0</v>
      </c>
      <c r="CA682" s="132">
        <f t="shared" ref="CA682" si="12956">S682/S684</f>
        <v>0</v>
      </c>
      <c r="CB682" s="129">
        <f t="shared" ref="CB682" si="12957">T682/T684</f>
        <v>0</v>
      </c>
      <c r="CC682" s="130">
        <f t="shared" ref="CC682" si="12958">U682/U684</f>
        <v>0</v>
      </c>
      <c r="CD682" s="131">
        <f t="shared" ref="CD682" si="12959">V682/V684</f>
        <v>0</v>
      </c>
      <c r="CE682" s="132">
        <f t="shared" ref="CE682" si="12960">W682/W684</f>
        <v>0</v>
      </c>
      <c r="CF682" s="129">
        <f t="shared" ref="CF682" si="12961">X682/X684</f>
        <v>0</v>
      </c>
      <c r="CG682" s="130">
        <f t="shared" ref="CG682" si="12962">Y682/Y684</f>
        <v>0</v>
      </c>
      <c r="CH682" s="131">
        <f t="shared" ref="CH682" si="12963">Z682/Z684</f>
        <v>0</v>
      </c>
      <c r="CI682" s="129">
        <f t="shared" ref="CI682" si="12964">AA682/AA684</f>
        <v>0</v>
      </c>
      <c r="CJ682" s="135">
        <f t="shared" ref="CJ682" si="12965">AB682/AB684</f>
        <v>0</v>
      </c>
      <c r="CK682" s="136">
        <f t="shared" ref="CK682" si="12966">AC682/AC684</f>
        <v>0</v>
      </c>
    </row>
    <row r="683" spans="1:89" ht="14" thickBot="1" x14ac:dyDescent="0.2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67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7">C683/C684</f>
        <v>0</v>
      </c>
      <c r="BL683" s="131">
        <f t="shared" ref="BL683" si="12968">D683/D684</f>
        <v>0</v>
      </c>
      <c r="BM683" s="132">
        <f t="shared" ref="BM683" si="12969">E683/E684</f>
        <v>0</v>
      </c>
      <c r="BN683" s="129">
        <f t="shared" ref="BN683" si="12970">F683/F684</f>
        <v>0</v>
      </c>
      <c r="BO683" s="130">
        <f t="shared" ref="BO683" si="12971">G683/G684</f>
        <v>0</v>
      </c>
      <c r="BP683" s="131">
        <f t="shared" ref="BP683" si="12972">H683/H684</f>
        <v>0</v>
      </c>
      <c r="BQ683" s="132">
        <f t="shared" ref="BQ683" si="12973">I683/I684</f>
        <v>0</v>
      </c>
      <c r="BR683" s="129">
        <f t="shared" ref="BR683" si="12974">J683/J684</f>
        <v>0</v>
      </c>
      <c r="BS683" s="130">
        <f t="shared" ref="BS683" si="12975">K683/K684</f>
        <v>0</v>
      </c>
      <c r="BT683" s="131">
        <f t="shared" ref="BT683" si="12976">L683/L684</f>
        <v>0</v>
      </c>
      <c r="BU683" s="129">
        <f t="shared" ref="BU683" si="12977">M683/M684</f>
        <v>0</v>
      </c>
      <c r="BV683" s="133">
        <f t="shared" ref="BV683" si="12978">N683/N684</f>
        <v>0</v>
      </c>
      <c r="BW683" s="134">
        <f t="shared" ref="BW683" si="12979">O683/O684</f>
        <v>0</v>
      </c>
      <c r="BX683" s="129">
        <f t="shared" ref="BX683" si="12980">P683/P684</f>
        <v>0</v>
      </c>
      <c r="BY683" s="130">
        <f t="shared" ref="BY683" si="12981">Q683/Q684</f>
        <v>0</v>
      </c>
      <c r="BZ683" s="131">
        <f t="shared" ref="BZ683" si="12982">R683/R684</f>
        <v>0</v>
      </c>
      <c r="CA683" s="132">
        <f t="shared" ref="CA683" si="12983">S683/S684</f>
        <v>0</v>
      </c>
      <c r="CB683" s="129">
        <f t="shared" ref="CB683" si="12984">T683/T684</f>
        <v>0</v>
      </c>
      <c r="CC683" s="130">
        <f t="shared" ref="CC683" si="12985">U683/U684</f>
        <v>0</v>
      </c>
      <c r="CD683" s="131">
        <f t="shared" ref="CD683" si="12986">V683/V684</f>
        <v>0</v>
      </c>
      <c r="CE683" s="132">
        <f t="shared" ref="CE683" si="12987">W683/W684</f>
        <v>0</v>
      </c>
      <c r="CF683" s="129">
        <f t="shared" ref="CF683" si="12988">X683/X684</f>
        <v>0</v>
      </c>
      <c r="CG683" s="130">
        <f t="shared" ref="CG683" si="12989">Y683/Y684</f>
        <v>0</v>
      </c>
      <c r="CH683" s="131">
        <f t="shared" ref="CH683" si="12990">Z683/Z684</f>
        <v>0</v>
      </c>
      <c r="CI683" s="129">
        <f t="shared" ref="CI683" si="12991">AA683/AA684</f>
        <v>0</v>
      </c>
      <c r="CJ683" s="135">
        <f t="shared" ref="CJ683" si="12992">AB683/AB684</f>
        <v>0</v>
      </c>
      <c r="CK683" s="136">
        <f t="shared" ref="CK683" si="12993">AC683/AC684</f>
        <v>0</v>
      </c>
    </row>
    <row r="684" spans="1:89" ht="15" thickTop="1" thickBot="1" x14ac:dyDescent="0.2">
      <c r="A684" s="269" t="s">
        <v>13</v>
      </c>
      <c r="B684" s="20">
        <f t="shared" ref="B684:AA684" si="12994">SUM(B661:B683)</f>
        <v>6146</v>
      </c>
      <c r="C684" s="21">
        <f t="shared" si="12994"/>
        <v>6183</v>
      </c>
      <c r="D684" s="20">
        <f t="shared" si="12994"/>
        <v>3331</v>
      </c>
      <c r="E684" s="21">
        <f t="shared" si="12994"/>
        <v>4084</v>
      </c>
      <c r="F684" s="20">
        <f t="shared" si="12994"/>
        <v>5561</v>
      </c>
      <c r="G684" s="21">
        <f t="shared" si="12994"/>
        <v>4919</v>
      </c>
      <c r="H684" s="20">
        <f t="shared" si="12994"/>
        <v>9044</v>
      </c>
      <c r="I684" s="21">
        <f t="shared" si="12994"/>
        <v>8317</v>
      </c>
      <c r="J684" s="20">
        <f t="shared" si="12994"/>
        <v>1940</v>
      </c>
      <c r="K684" s="21">
        <f t="shared" si="12994"/>
        <v>1574</v>
      </c>
      <c r="L684" s="20">
        <f t="shared" si="12994"/>
        <v>3989</v>
      </c>
      <c r="M684" s="21">
        <f t="shared" si="12994"/>
        <v>3787</v>
      </c>
      <c r="N684" s="20">
        <f t="shared" si="12994"/>
        <v>7891</v>
      </c>
      <c r="O684" s="21">
        <f t="shared" si="12994"/>
        <v>8008</v>
      </c>
      <c r="P684" s="20">
        <f t="shared" si="12994"/>
        <v>4584</v>
      </c>
      <c r="Q684" s="21">
        <f t="shared" si="12994"/>
        <v>4359</v>
      </c>
      <c r="R684" s="20">
        <f t="shared" si="12994"/>
        <v>5190</v>
      </c>
      <c r="S684" s="21">
        <f t="shared" si="12994"/>
        <v>5332</v>
      </c>
      <c r="T684" s="20">
        <f t="shared" si="12994"/>
        <v>1327</v>
      </c>
      <c r="U684" s="21">
        <f t="shared" si="12994"/>
        <v>1110</v>
      </c>
      <c r="V684" s="20">
        <f t="shared" si="12994"/>
        <v>4959</v>
      </c>
      <c r="W684" s="21">
        <f t="shared" si="12994"/>
        <v>4882</v>
      </c>
      <c r="X684" s="20">
        <f t="shared" si="12994"/>
        <v>3718</v>
      </c>
      <c r="Y684" s="21">
        <f t="shared" si="12994"/>
        <v>2903</v>
      </c>
      <c r="Z684" s="20">
        <f t="shared" si="12994"/>
        <v>7018</v>
      </c>
      <c r="AA684" s="21">
        <f t="shared" si="12994"/>
        <v>9043</v>
      </c>
      <c r="AB684" s="174">
        <f t="shared" ref="AB684:AC684" si="12995">SUM(AB660:AB683)</f>
        <v>64698</v>
      </c>
      <c r="AC684" s="175">
        <f t="shared" si="12995"/>
        <v>64501</v>
      </c>
      <c r="BI684" s="269" t="s">
        <v>13</v>
      </c>
      <c r="BJ684" s="155">
        <f>SUM(BJ660:BJ683)</f>
        <v>1</v>
      </c>
      <c r="BK684" s="156">
        <f t="shared" ref="BK684:CK684" si="12996">SUM(BK660:BK683)</f>
        <v>1</v>
      </c>
      <c r="BL684" s="155">
        <f t="shared" si="12996"/>
        <v>1</v>
      </c>
      <c r="BM684" s="156">
        <f t="shared" si="12996"/>
        <v>0.99999999999999989</v>
      </c>
      <c r="BN684" s="155">
        <f t="shared" si="12996"/>
        <v>0.99999999999999989</v>
      </c>
      <c r="BO684" s="156">
        <f t="shared" si="12996"/>
        <v>1</v>
      </c>
      <c r="BP684" s="155">
        <f t="shared" si="12996"/>
        <v>1.0000000000000002</v>
      </c>
      <c r="BQ684" s="156">
        <f t="shared" si="12996"/>
        <v>1</v>
      </c>
      <c r="BR684" s="155">
        <f t="shared" si="12996"/>
        <v>0.99999999999999989</v>
      </c>
      <c r="BS684" s="156">
        <f t="shared" si="12996"/>
        <v>1</v>
      </c>
      <c r="BT684" s="155">
        <f t="shared" si="12996"/>
        <v>1</v>
      </c>
      <c r="BU684" s="156">
        <f t="shared" si="12996"/>
        <v>1</v>
      </c>
      <c r="BV684" s="155">
        <f t="shared" si="12996"/>
        <v>1</v>
      </c>
      <c r="BW684" s="156">
        <f t="shared" si="12996"/>
        <v>1</v>
      </c>
      <c r="BX684" s="155">
        <f t="shared" si="12996"/>
        <v>1.0000000000000002</v>
      </c>
      <c r="BY684" s="156">
        <f t="shared" si="12996"/>
        <v>1.0000000000000002</v>
      </c>
      <c r="BZ684" s="155">
        <f t="shared" si="12996"/>
        <v>1</v>
      </c>
      <c r="CA684" s="156">
        <f t="shared" si="12996"/>
        <v>0.99999999999999989</v>
      </c>
      <c r="CB684" s="155">
        <f t="shared" si="12996"/>
        <v>0.99999999999999989</v>
      </c>
      <c r="CC684" s="156">
        <f t="shared" si="12996"/>
        <v>1.0000000000000002</v>
      </c>
      <c r="CD684" s="155">
        <f t="shared" si="12996"/>
        <v>0.99999999999999978</v>
      </c>
      <c r="CE684" s="156">
        <f t="shared" si="12996"/>
        <v>0.99999999999999989</v>
      </c>
      <c r="CF684" s="155">
        <f t="shared" si="12996"/>
        <v>1.0000000000000002</v>
      </c>
      <c r="CG684" s="156">
        <f t="shared" si="12996"/>
        <v>0.99999999999999989</v>
      </c>
      <c r="CH684" s="155">
        <f t="shared" si="12996"/>
        <v>1</v>
      </c>
      <c r="CI684" s="156">
        <f t="shared" si="12996"/>
        <v>1</v>
      </c>
      <c r="CJ684" s="155">
        <f t="shared" si="12996"/>
        <v>1</v>
      </c>
      <c r="CK684" s="156">
        <f t="shared" si="12996"/>
        <v>1</v>
      </c>
    </row>
    <row r="685" spans="1:89" ht="14" thickTop="1" x14ac:dyDescent="0.15">
      <c r="A685" s="187"/>
    </row>
    <row r="687" spans="1:89" x14ac:dyDescent="0.15">
      <c r="A687" s="296">
        <f>+A656+1</f>
        <v>44097</v>
      </c>
      <c r="B687" s="296"/>
      <c r="C687" s="296"/>
      <c r="D687" s="296"/>
      <c r="BI687" s="301">
        <f>+BI625+2</f>
        <v>44097</v>
      </c>
      <c r="BJ687" s="301"/>
      <c r="BK687" s="301"/>
      <c r="BL687" s="301"/>
    </row>
    <row r="688" spans="1:89" ht="14" thickBot="1" x14ac:dyDescent="0.2">
      <c r="AE688" s="272" t="s">
        <v>84</v>
      </c>
    </row>
    <row r="689" spans="1:89" ht="15" thickTop="1" thickBot="1" x14ac:dyDescent="0.2">
      <c r="A689" s="292" t="s">
        <v>0</v>
      </c>
      <c r="B689" s="294" t="s">
        <v>1</v>
      </c>
      <c r="C689" s="295"/>
      <c r="D689" s="294" t="s">
        <v>2</v>
      </c>
      <c r="E689" s="295"/>
      <c r="F689" s="294" t="s">
        <v>3</v>
      </c>
      <c r="G689" s="295"/>
      <c r="H689" s="294" t="s">
        <v>4</v>
      </c>
      <c r="I689" s="295"/>
      <c r="J689" s="294" t="s">
        <v>5</v>
      </c>
      <c r="K689" s="295"/>
      <c r="L689" s="294" t="s">
        <v>6</v>
      </c>
      <c r="M689" s="295"/>
      <c r="N689" s="294" t="s">
        <v>7</v>
      </c>
      <c r="O689" s="295"/>
      <c r="P689" s="294" t="s">
        <v>8</v>
      </c>
      <c r="Q689" s="295"/>
      <c r="R689" s="294" t="s">
        <v>9</v>
      </c>
      <c r="S689" s="295"/>
      <c r="T689" s="294" t="s">
        <v>10</v>
      </c>
      <c r="U689" s="295"/>
      <c r="V689" s="294" t="s">
        <v>11</v>
      </c>
      <c r="W689" s="295"/>
      <c r="X689" s="294" t="s">
        <v>12</v>
      </c>
      <c r="Y689" s="295"/>
      <c r="Z689" s="297" t="s">
        <v>40</v>
      </c>
      <c r="AA689" s="298"/>
      <c r="AB689" s="299" t="s">
        <v>41</v>
      </c>
      <c r="AC689" s="300"/>
      <c r="AE689" s="292" t="s">
        <v>0</v>
      </c>
      <c r="AF689" s="294" t="s">
        <v>1</v>
      </c>
      <c r="AG689" s="295"/>
      <c r="AH689" s="294" t="s">
        <v>2</v>
      </c>
      <c r="AI689" s="295"/>
      <c r="AJ689" s="294" t="s">
        <v>3</v>
      </c>
      <c r="AK689" s="295"/>
      <c r="AL689" s="294" t="s">
        <v>4</v>
      </c>
      <c r="AM689" s="295"/>
      <c r="AN689" s="294" t="s">
        <v>5</v>
      </c>
      <c r="AO689" s="295"/>
      <c r="AP689" s="294" t="s">
        <v>6</v>
      </c>
      <c r="AQ689" s="295"/>
      <c r="AR689" s="294" t="s">
        <v>7</v>
      </c>
      <c r="AS689" s="295"/>
      <c r="AT689" s="294" t="s">
        <v>8</v>
      </c>
      <c r="AU689" s="295"/>
      <c r="AV689" s="294" t="s">
        <v>9</v>
      </c>
      <c r="AW689" s="295"/>
      <c r="AX689" s="294" t="s">
        <v>10</v>
      </c>
      <c r="AY689" s="295"/>
      <c r="AZ689" s="294" t="s">
        <v>11</v>
      </c>
      <c r="BA689" s="295"/>
      <c r="BB689" s="294" t="s">
        <v>12</v>
      </c>
      <c r="BC689" s="295"/>
      <c r="BD689" s="297" t="s">
        <v>40</v>
      </c>
      <c r="BE689" s="298"/>
      <c r="BF689" s="299" t="s">
        <v>41</v>
      </c>
      <c r="BG689" s="300"/>
      <c r="BI689" s="292" t="s">
        <v>0</v>
      </c>
      <c r="BJ689" s="294" t="s">
        <v>1</v>
      </c>
      <c r="BK689" s="295"/>
      <c r="BL689" s="294" t="s">
        <v>2</v>
      </c>
      <c r="BM689" s="295"/>
      <c r="BN689" s="294" t="s">
        <v>3</v>
      </c>
      <c r="BO689" s="295"/>
      <c r="BP689" s="294" t="s">
        <v>4</v>
      </c>
      <c r="BQ689" s="295"/>
      <c r="BR689" s="294" t="s">
        <v>5</v>
      </c>
      <c r="BS689" s="295"/>
      <c r="BT689" s="294" t="s">
        <v>6</v>
      </c>
      <c r="BU689" s="295"/>
      <c r="BV689" s="294" t="s">
        <v>7</v>
      </c>
      <c r="BW689" s="295"/>
      <c r="BX689" s="294" t="s">
        <v>8</v>
      </c>
      <c r="BY689" s="295"/>
      <c r="BZ689" s="294" t="s">
        <v>9</v>
      </c>
      <c r="CA689" s="295"/>
      <c r="CB689" s="294" t="s">
        <v>10</v>
      </c>
      <c r="CC689" s="295"/>
      <c r="CD689" s="294" t="s">
        <v>11</v>
      </c>
      <c r="CE689" s="295"/>
      <c r="CF689" s="294" t="s">
        <v>12</v>
      </c>
      <c r="CG689" s="295"/>
      <c r="CH689" s="297" t="s">
        <v>40</v>
      </c>
      <c r="CI689" s="298"/>
      <c r="CJ689" s="294" t="s">
        <v>41</v>
      </c>
      <c r="CK689" s="295"/>
    </row>
    <row r="690" spans="1:89" ht="15" thickTop="1" thickBot="1" x14ac:dyDescent="0.2">
      <c r="A690" s="293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3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3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4" thickTop="1" x14ac:dyDescent="0.15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504</v>
      </c>
      <c r="AG691" s="186">
        <f t="shared" ref="AG691:AV693" si="12997">SUMIF($A$9:$A$32,$AE691,C$691:C$714)</f>
        <v>339</v>
      </c>
      <c r="AH691" s="127">
        <f t="shared" si="12997"/>
        <v>200</v>
      </c>
      <c r="AI691" s="180">
        <f t="shared" si="12997"/>
        <v>330</v>
      </c>
      <c r="AJ691" s="126">
        <f t="shared" si="12997"/>
        <v>415</v>
      </c>
      <c r="AK691" s="128">
        <f t="shared" si="12997"/>
        <v>257</v>
      </c>
      <c r="AL691" s="127">
        <f t="shared" si="12997"/>
        <v>653</v>
      </c>
      <c r="AM691" s="180">
        <f t="shared" si="12997"/>
        <v>494</v>
      </c>
      <c r="AN691" s="126">
        <f t="shared" si="12997"/>
        <v>92</v>
      </c>
      <c r="AO691" s="128">
        <f t="shared" si="12997"/>
        <v>191</v>
      </c>
      <c r="AP691" s="127">
        <f t="shared" si="12997"/>
        <v>199</v>
      </c>
      <c r="AQ691" s="126">
        <f t="shared" si="12997"/>
        <v>402</v>
      </c>
      <c r="AR691" s="179">
        <f t="shared" si="12997"/>
        <v>566</v>
      </c>
      <c r="AS691" s="181">
        <f t="shared" si="12997"/>
        <v>682</v>
      </c>
      <c r="AT691" s="126">
        <f t="shared" si="12997"/>
        <v>414</v>
      </c>
      <c r="AU691" s="128">
        <f t="shared" si="12997"/>
        <v>306</v>
      </c>
      <c r="AV691" s="127">
        <f t="shared" si="12997"/>
        <v>456</v>
      </c>
      <c r="AW691" s="180">
        <f t="shared" ref="AW691:BE693" si="12998">SUMIF($A$9:$A$32,$AE691,S$691:S$714)</f>
        <v>289</v>
      </c>
      <c r="AX691" s="126">
        <f t="shared" si="12998"/>
        <v>83</v>
      </c>
      <c r="AY691" s="128">
        <f t="shared" si="12998"/>
        <v>132</v>
      </c>
      <c r="AZ691" s="127">
        <f t="shared" si="12998"/>
        <v>252</v>
      </c>
      <c r="BA691" s="180">
        <f t="shared" si="12998"/>
        <v>306</v>
      </c>
      <c r="BB691" s="126">
        <f t="shared" si="12998"/>
        <v>265</v>
      </c>
      <c r="BC691" s="128">
        <f t="shared" si="12998"/>
        <v>300</v>
      </c>
      <c r="BD691" s="184">
        <f t="shared" si="12998"/>
        <v>511</v>
      </c>
      <c r="BE691" s="185">
        <f t="shared" si="12998"/>
        <v>453</v>
      </c>
      <c r="BF691" s="170">
        <f>AF691+AH691+AJ691+AL691+AN691+AP691+AR691+AT691+AV691+AX691+AZ691+BB691+BD691</f>
        <v>4610</v>
      </c>
      <c r="BG691" s="171">
        <f>AG691+AI691+AK691+AM691+AO691+AQ691+AS691+AU691+AW691+AY691+BA691+BC691+BE691</f>
        <v>4481</v>
      </c>
      <c r="BH691" s="233"/>
      <c r="BI691" s="125" t="s">
        <v>16</v>
      </c>
      <c r="BJ691" s="129">
        <f>B691/B715</f>
        <v>0</v>
      </c>
      <c r="BK691" s="130">
        <f t="shared" ref="BK691" si="12999">C691/C715</f>
        <v>0</v>
      </c>
      <c r="BL691" s="131">
        <f t="shared" ref="BL691" si="13000">D691/D715</f>
        <v>0</v>
      </c>
      <c r="BM691" s="132">
        <f t="shared" ref="BM691" si="13001">E691/E715</f>
        <v>0</v>
      </c>
      <c r="BN691" s="129">
        <f t="shared" ref="BN691" si="13002">F691/F715</f>
        <v>0</v>
      </c>
      <c r="BO691" s="130">
        <f t="shared" ref="BO691" si="13003">G691/G715</f>
        <v>0</v>
      </c>
      <c r="BP691" s="131">
        <f t="shared" ref="BP691" si="13004">H691/H715</f>
        <v>0</v>
      </c>
      <c r="BQ691" s="132">
        <f t="shared" ref="BQ691" si="13005">I691/I715</f>
        <v>0</v>
      </c>
      <c r="BR691" s="129">
        <f t="shared" ref="BR691" si="13006">J691/J715</f>
        <v>0</v>
      </c>
      <c r="BS691" s="130">
        <f t="shared" ref="BS691" si="13007">K691/K715</f>
        <v>0</v>
      </c>
      <c r="BT691" s="131">
        <f t="shared" ref="BT691" si="13008">L691/L715</f>
        <v>0</v>
      </c>
      <c r="BU691" s="129">
        <f t="shared" ref="BU691" si="13009">M691/M715</f>
        <v>0</v>
      </c>
      <c r="BV691" s="133">
        <f t="shared" ref="BV691" si="13010">N691/N715</f>
        <v>0</v>
      </c>
      <c r="BW691" s="134">
        <f t="shared" ref="BW691" si="13011">O691/O715</f>
        <v>0</v>
      </c>
      <c r="BX691" s="129">
        <f t="shared" ref="BX691" si="13012">P691/P715</f>
        <v>0</v>
      </c>
      <c r="BY691" s="130">
        <f t="shared" ref="BY691" si="13013">Q691/Q715</f>
        <v>0</v>
      </c>
      <c r="BZ691" s="131">
        <f t="shared" ref="BZ691" si="13014">R691/R715</f>
        <v>0</v>
      </c>
      <c r="CA691" s="132">
        <f t="shared" ref="CA691" si="13015">S691/S715</f>
        <v>0</v>
      </c>
      <c r="CB691" s="129">
        <f t="shared" ref="CB691" si="13016">T691/T715</f>
        <v>0</v>
      </c>
      <c r="CC691" s="130">
        <f t="shared" ref="CC691" si="13017">U691/U715</f>
        <v>0</v>
      </c>
      <c r="CD691" s="131">
        <f t="shared" ref="CD691" si="13018">V691/V715</f>
        <v>0</v>
      </c>
      <c r="CE691" s="132">
        <f t="shared" ref="CE691" si="13019">W691/W715</f>
        <v>0</v>
      </c>
      <c r="CF691" s="129">
        <f t="shared" ref="CF691" si="13020">X691/X715</f>
        <v>0</v>
      </c>
      <c r="CG691" s="130">
        <f t="shared" ref="CG691" si="13021">Y691/Y715</f>
        <v>0</v>
      </c>
      <c r="CH691" s="131">
        <f t="shared" ref="CH691" si="13022">Z691/Z715</f>
        <v>0</v>
      </c>
      <c r="CI691" s="129">
        <f t="shared" ref="CI691" si="13023">AA691/AA715</f>
        <v>0</v>
      </c>
      <c r="CJ691" s="135">
        <f t="shared" ref="CJ691" si="13024">AB691/AB715</f>
        <v>0</v>
      </c>
      <c r="CK691" s="136">
        <f t="shared" ref="CK691" si="13025">AC691/AC715</f>
        <v>0</v>
      </c>
    </row>
    <row r="692" spans="1:89" x14ac:dyDescent="0.15">
      <c r="A692" s="137" t="s">
        <v>17</v>
      </c>
      <c r="B692" s="189">
        <v>61</v>
      </c>
      <c r="C692" s="190">
        <v>0</v>
      </c>
      <c r="D692" s="191">
        <v>91</v>
      </c>
      <c r="E692" s="192">
        <v>1</v>
      </c>
      <c r="F692" s="189">
        <v>184</v>
      </c>
      <c r="G692" s="193">
        <v>2</v>
      </c>
      <c r="H692" s="191">
        <v>139</v>
      </c>
      <c r="I692" s="192">
        <v>4</v>
      </c>
      <c r="J692" s="189">
        <v>3</v>
      </c>
      <c r="K692" s="193">
        <v>3</v>
      </c>
      <c r="L692" s="191">
        <v>7</v>
      </c>
      <c r="M692" s="189">
        <v>14</v>
      </c>
      <c r="N692" s="194">
        <v>34</v>
      </c>
      <c r="O692" s="195">
        <v>0</v>
      </c>
      <c r="P692" s="189">
        <v>16</v>
      </c>
      <c r="Q692" s="193">
        <v>0</v>
      </c>
      <c r="R692" s="191">
        <v>9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2">
        <f t="shared" ref="AB692:AB714" si="13026">SUM(B692,D692,F692,H692,J692,L692,N692,P692,R692,T692,V692,X692,Z692)</f>
        <v>544</v>
      </c>
      <c r="AC692" s="173">
        <f t="shared" ref="AC692:AC714" si="13027">SUM(C692,E692,G692,I692,K692,M692,O692,Q692,S692,U692,W692,Y692,AA692)</f>
        <v>24</v>
      </c>
      <c r="AD692" s="233"/>
      <c r="AE692" s="277" t="str">
        <f>$AE$10</f>
        <v>08:00 - 08:59</v>
      </c>
      <c r="AF692" s="126">
        <f>SUMIF($A$9:$A$32,$AE692,B$691:B$714)</f>
        <v>489</v>
      </c>
      <c r="AG692" s="190">
        <f t="shared" si="12997"/>
        <v>350</v>
      </c>
      <c r="AH692" s="191">
        <f t="shared" si="12997"/>
        <v>233</v>
      </c>
      <c r="AI692" s="192">
        <f t="shared" si="12997"/>
        <v>215</v>
      </c>
      <c r="AJ692" s="278">
        <f t="shared" si="12997"/>
        <v>317</v>
      </c>
      <c r="AK692" s="193">
        <f t="shared" si="12997"/>
        <v>261</v>
      </c>
      <c r="AL692" s="191">
        <f t="shared" si="12997"/>
        <v>734</v>
      </c>
      <c r="AM692" s="192">
        <f t="shared" si="12997"/>
        <v>495</v>
      </c>
      <c r="AN692" s="278">
        <f t="shared" si="12997"/>
        <v>82</v>
      </c>
      <c r="AO692" s="193">
        <f t="shared" si="12997"/>
        <v>187</v>
      </c>
      <c r="AP692" s="191">
        <f t="shared" si="12997"/>
        <v>168</v>
      </c>
      <c r="AQ692" s="278">
        <f t="shared" si="12997"/>
        <v>430</v>
      </c>
      <c r="AR692" s="194">
        <f t="shared" si="12997"/>
        <v>534</v>
      </c>
      <c r="AS692" s="195">
        <f t="shared" si="12997"/>
        <v>680</v>
      </c>
      <c r="AT692" s="278">
        <f t="shared" si="12997"/>
        <v>359</v>
      </c>
      <c r="AU692" s="193">
        <f t="shared" si="12997"/>
        <v>310</v>
      </c>
      <c r="AV692" s="191">
        <f t="shared" si="12997"/>
        <v>466</v>
      </c>
      <c r="AW692" s="192">
        <f t="shared" si="12998"/>
        <v>279</v>
      </c>
      <c r="AX692" s="278">
        <f t="shared" si="12998"/>
        <v>68</v>
      </c>
      <c r="AY692" s="193">
        <f t="shared" si="12998"/>
        <v>133</v>
      </c>
      <c r="AZ692" s="191">
        <f t="shared" si="12998"/>
        <v>232</v>
      </c>
      <c r="BA692" s="192">
        <f t="shared" si="12998"/>
        <v>413</v>
      </c>
      <c r="BB692" s="278">
        <f t="shared" si="12998"/>
        <v>261</v>
      </c>
      <c r="BC692" s="193">
        <f t="shared" si="12998"/>
        <v>252</v>
      </c>
      <c r="BD692" s="191">
        <f t="shared" si="12998"/>
        <v>501</v>
      </c>
      <c r="BE692" s="278">
        <f t="shared" si="12998"/>
        <v>491</v>
      </c>
      <c r="BF692" s="172">
        <f>SUM(AF692,AH692,AJ692,AL692,AN692,AP692,AR692,AT692,AV692,AX692,AZ692,BB692,BD692)</f>
        <v>4444</v>
      </c>
      <c r="BG692" s="173">
        <f>SUM(AG692,AI692,AK692,AM692,AO692,AQ692,AS692,AU692,AW692,AY692,BA692,BC692,BE692)</f>
        <v>4496</v>
      </c>
      <c r="BH692" s="233"/>
      <c r="BI692" s="137" t="s">
        <v>17</v>
      </c>
      <c r="BJ692" s="129">
        <f>B692/B715</f>
        <v>1.0074318744838976E-2</v>
      </c>
      <c r="BK692" s="130">
        <f t="shared" ref="BK692" si="13028">C692/C715</f>
        <v>0</v>
      </c>
      <c r="BL692" s="131">
        <f t="shared" ref="BL692" si="13029">D692/D715</f>
        <v>2.6835741669124152E-2</v>
      </c>
      <c r="BM692" s="132">
        <f t="shared" ref="BM692" si="13030">E692/E715</f>
        <v>2.4993751562109475E-4</v>
      </c>
      <c r="BN692" s="129">
        <f t="shared" ref="BN692" si="13031">F692/F715</f>
        <v>3.2839550240942351E-2</v>
      </c>
      <c r="BO692" s="130">
        <f t="shared" ref="BO692" si="13032">G692/G715</f>
        <v>4.0841331427404531E-4</v>
      </c>
      <c r="BP692" s="131">
        <f t="shared" ref="BP692" si="13033">H692/H715</f>
        <v>1.5553317668121293E-2</v>
      </c>
      <c r="BQ692" s="132">
        <f t="shared" ref="BQ692" si="13034">I692/I715</f>
        <v>4.7020101093217352E-4</v>
      </c>
      <c r="BR692" s="129">
        <f t="shared" ref="BR692" si="13035">J692/J715</f>
        <v>1.5756302521008404E-3</v>
      </c>
      <c r="BS692" s="130">
        <f t="shared" ref="BS692" si="13036">K692/K715</f>
        <v>1.9035532994923859E-3</v>
      </c>
      <c r="BT692" s="131">
        <f t="shared" ref="BT692" si="13037">L692/L715</f>
        <v>1.6928657799274486E-3</v>
      </c>
      <c r="BU692" s="129">
        <f t="shared" ref="BU692" si="13038">M692/M715</f>
        <v>3.687121411640769E-3</v>
      </c>
      <c r="BV692" s="133">
        <f t="shared" ref="BV692" si="13039">N692/N715</f>
        <v>4.3125317097919835E-3</v>
      </c>
      <c r="BW692" s="134">
        <f t="shared" ref="BW692" si="13040">O692/O715</f>
        <v>0</v>
      </c>
      <c r="BX692" s="129">
        <f t="shared" ref="BX692" si="13041">P692/P715</f>
        <v>3.5211267605633804E-3</v>
      </c>
      <c r="BY692" s="130">
        <f t="shared" ref="BY692" si="13042">Q692/Q715</f>
        <v>0</v>
      </c>
      <c r="BZ692" s="131">
        <f t="shared" ref="BZ692" si="13043">R692/R715</f>
        <v>1.718213058419244E-3</v>
      </c>
      <c r="CA692" s="132">
        <f t="shared" ref="CA692" si="13044">S692/S715</f>
        <v>0</v>
      </c>
      <c r="CB692" s="129">
        <f t="shared" ref="CB692" si="13045">T692/T715</f>
        <v>0</v>
      </c>
      <c r="CC692" s="130">
        <f t="shared" ref="CC692" si="13046">U692/U715</f>
        <v>0</v>
      </c>
      <c r="CD692" s="131">
        <f t="shared" ref="CD692" si="13047">V692/V715</f>
        <v>0</v>
      </c>
      <c r="CE692" s="132">
        <f t="shared" ref="CE692" si="13048">W692/W715</f>
        <v>0</v>
      </c>
      <c r="CF692" s="129">
        <f t="shared" ref="CF692" si="13049">X692/X715</f>
        <v>0</v>
      </c>
      <c r="CG692" s="130">
        <f t="shared" ref="CG692" si="13050">Y692/Y715</f>
        <v>0</v>
      </c>
      <c r="CH692" s="131">
        <f t="shared" ref="CH692" si="13051">Z692/Z715</f>
        <v>0</v>
      </c>
      <c r="CI692" s="129">
        <f t="shared" ref="CI692" si="13052">AA692/AA715</f>
        <v>0</v>
      </c>
      <c r="CJ692" s="135">
        <f t="shared" ref="CJ692" si="13053">AB692/AB715</f>
        <v>8.4088168918292263E-3</v>
      </c>
      <c r="CK692" s="136">
        <f t="shared" ref="CK692" si="13054">AC692/AC715</f>
        <v>3.7220843672456576E-4</v>
      </c>
    </row>
    <row r="693" spans="1:89" ht="14" thickBot="1" x14ac:dyDescent="0.2">
      <c r="A693" s="146" t="s">
        <v>18</v>
      </c>
      <c r="B693" s="196">
        <v>403</v>
      </c>
      <c r="C693" s="197">
        <v>0</v>
      </c>
      <c r="D693" s="198">
        <v>231</v>
      </c>
      <c r="E693" s="199">
        <v>6</v>
      </c>
      <c r="F693" s="196">
        <v>413</v>
      </c>
      <c r="G693" s="200">
        <v>12</v>
      </c>
      <c r="H693" s="198">
        <v>403</v>
      </c>
      <c r="I693" s="199">
        <v>84</v>
      </c>
      <c r="J693" s="196">
        <v>35</v>
      </c>
      <c r="K693" s="200">
        <v>41</v>
      </c>
      <c r="L693" s="198">
        <v>67</v>
      </c>
      <c r="M693" s="196">
        <v>126</v>
      </c>
      <c r="N693" s="201">
        <v>296</v>
      </c>
      <c r="O693" s="202">
        <v>312</v>
      </c>
      <c r="P693" s="196">
        <v>180</v>
      </c>
      <c r="Q693" s="200">
        <v>221</v>
      </c>
      <c r="R693" s="198">
        <v>182</v>
      </c>
      <c r="S693" s="199">
        <v>147</v>
      </c>
      <c r="T693" s="196">
        <v>12</v>
      </c>
      <c r="U693" s="200">
        <v>57</v>
      </c>
      <c r="V693" s="198">
        <v>116</v>
      </c>
      <c r="W693" s="199">
        <v>161</v>
      </c>
      <c r="X693" s="196">
        <v>132</v>
      </c>
      <c r="Y693" s="200">
        <v>117</v>
      </c>
      <c r="Z693" s="198">
        <v>343</v>
      </c>
      <c r="AA693" s="196">
        <v>206</v>
      </c>
      <c r="AB693" s="172">
        <f t="shared" si="13026"/>
        <v>2813</v>
      </c>
      <c r="AC693" s="173">
        <f t="shared" si="13027"/>
        <v>1490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7"/>
        <v>0</v>
      </c>
      <c r="AH693" s="198">
        <f t="shared" si="12997"/>
        <v>0</v>
      </c>
      <c r="AI693" s="199">
        <f t="shared" si="12997"/>
        <v>0</v>
      </c>
      <c r="AJ693" s="196">
        <f t="shared" si="12997"/>
        <v>0</v>
      </c>
      <c r="AK693" s="200">
        <f t="shared" si="12997"/>
        <v>0</v>
      </c>
      <c r="AL693" s="198">
        <f t="shared" si="12997"/>
        <v>0</v>
      </c>
      <c r="AM693" s="199">
        <f t="shared" si="12997"/>
        <v>0</v>
      </c>
      <c r="AN693" s="196">
        <f t="shared" si="12997"/>
        <v>0</v>
      </c>
      <c r="AO693" s="200">
        <f t="shared" si="12997"/>
        <v>0</v>
      </c>
      <c r="AP693" s="198">
        <f t="shared" si="12997"/>
        <v>0</v>
      </c>
      <c r="AQ693" s="196">
        <f t="shared" si="12997"/>
        <v>0</v>
      </c>
      <c r="AR693" s="201">
        <f t="shared" si="12997"/>
        <v>0</v>
      </c>
      <c r="AS693" s="202">
        <f t="shared" si="12997"/>
        <v>0</v>
      </c>
      <c r="AT693" s="196">
        <f t="shared" si="12997"/>
        <v>0</v>
      </c>
      <c r="AU693" s="200">
        <f t="shared" si="12997"/>
        <v>0</v>
      </c>
      <c r="AV693" s="198">
        <f t="shared" si="12997"/>
        <v>0</v>
      </c>
      <c r="AW693" s="199">
        <f t="shared" si="12998"/>
        <v>0</v>
      </c>
      <c r="AX693" s="196">
        <f t="shared" si="12998"/>
        <v>0</v>
      </c>
      <c r="AY693" s="200">
        <f t="shared" si="12998"/>
        <v>0</v>
      </c>
      <c r="AZ693" s="198">
        <f t="shared" si="12998"/>
        <v>0</v>
      </c>
      <c r="BA693" s="199">
        <f t="shared" si="12998"/>
        <v>0</v>
      </c>
      <c r="BB693" s="196">
        <f t="shared" si="12998"/>
        <v>0</v>
      </c>
      <c r="BC693" s="200">
        <f t="shared" si="12998"/>
        <v>0</v>
      </c>
      <c r="BD693" s="198">
        <f t="shared" si="12998"/>
        <v>0</v>
      </c>
      <c r="BE693" s="196">
        <f t="shared" si="12998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6.6556564822460779E-2</v>
      </c>
      <c r="BK693" s="130">
        <f t="shared" ref="BK693" si="13055">C693/C715</f>
        <v>0</v>
      </c>
      <c r="BL693" s="131">
        <f t="shared" ref="BL693" si="13056">D693/D715</f>
        <v>6.8121498083161314E-2</v>
      </c>
      <c r="BM693" s="132">
        <f t="shared" ref="BM693" si="13057">E693/E715</f>
        <v>1.4996250937265683E-3</v>
      </c>
      <c r="BN693" s="129">
        <f t="shared" ref="BN693" si="13058">F693/F715</f>
        <v>7.3710512225593439E-2</v>
      </c>
      <c r="BO693" s="130">
        <f t="shared" ref="BO693" si="13059">G693/G715</f>
        <v>2.4504798856442721E-3</v>
      </c>
      <c r="BP693" s="131">
        <f t="shared" ref="BP693" si="13060">H693/H715</f>
        <v>4.5093431800380439E-2</v>
      </c>
      <c r="BQ693" s="132">
        <f t="shared" ref="BQ693" si="13061">I693/I715</f>
        <v>9.874221229575644E-3</v>
      </c>
      <c r="BR693" s="129">
        <f t="shared" ref="BR693" si="13062">J693/J715</f>
        <v>1.8382352941176471E-2</v>
      </c>
      <c r="BS693" s="130">
        <f t="shared" ref="BS693" si="13063">K693/K715</f>
        <v>2.6015228426395941E-2</v>
      </c>
      <c r="BT693" s="131">
        <f t="shared" ref="BT693" si="13064">L693/L715</f>
        <v>1.6203143893591294E-2</v>
      </c>
      <c r="BU693" s="129">
        <f t="shared" ref="BU693" si="13065">M693/M715</f>
        <v>3.3184092704766924E-2</v>
      </c>
      <c r="BV693" s="133">
        <f t="shared" ref="BV693" si="13066">N693/N715</f>
        <v>3.7544393708777268E-2</v>
      </c>
      <c r="BW693" s="134">
        <f t="shared" ref="BW693" si="13067">O693/O715</f>
        <v>3.8936727817296894E-2</v>
      </c>
      <c r="BX693" s="129">
        <f t="shared" ref="BX693" si="13068">P693/P715</f>
        <v>3.9612676056338031E-2</v>
      </c>
      <c r="BY693" s="130">
        <f t="shared" ref="BY693" si="13069">Q693/Q715</f>
        <v>5.0664832645575426E-2</v>
      </c>
      <c r="BZ693" s="131">
        <f t="shared" ref="BZ693" si="13070">R693/R715</f>
        <v>3.4746086292478044E-2</v>
      </c>
      <c r="CA693" s="132">
        <f t="shared" ref="CA693" si="13071">S693/S715</f>
        <v>2.7936145952109463E-2</v>
      </c>
      <c r="CB693" s="129">
        <f t="shared" ref="CB693" si="13072">T693/T715</f>
        <v>9.0566037735849061E-3</v>
      </c>
      <c r="CC693" s="130">
        <f t="shared" ref="CC693" si="13073">U693/U715</f>
        <v>5.3621825023518345E-2</v>
      </c>
      <c r="CD693" s="131">
        <f t="shared" ref="CD693" si="13074">V693/V715</f>
        <v>2.3237179487179488E-2</v>
      </c>
      <c r="CE693" s="132">
        <f t="shared" ref="CE693" si="13075">W693/W715</f>
        <v>3.363275537915187E-2</v>
      </c>
      <c r="CF693" s="129">
        <f t="shared" ref="CF693" si="13076">X693/X715</f>
        <v>3.5522066738428421E-2</v>
      </c>
      <c r="CG693" s="130">
        <f t="shared" ref="CG693" si="13077">Y693/Y715</f>
        <v>4.0137221269296738E-2</v>
      </c>
      <c r="CH693" s="131">
        <f t="shared" ref="CH693" si="13078">Z693/Z715</f>
        <v>4.9210903873744619E-2</v>
      </c>
      <c r="CI693" s="129">
        <f t="shared" ref="CI693" si="13079">AA693/AA715</f>
        <v>2.3114901256732497E-2</v>
      </c>
      <c r="CJ693" s="135">
        <f t="shared" ref="CJ693" si="13080">AB693/AB715</f>
        <v>4.3481621170433117E-2</v>
      </c>
      <c r="CK693" s="136">
        <f t="shared" ref="CK693" si="13081">AC693/AC715</f>
        <v>2.3107940446650124E-2</v>
      </c>
    </row>
    <row r="694" spans="1:89" ht="15" thickTop="1" thickBot="1" x14ac:dyDescent="0.2">
      <c r="A694" s="137" t="s">
        <v>19</v>
      </c>
      <c r="B694" s="189">
        <v>612</v>
      </c>
      <c r="C694" s="190">
        <v>140</v>
      </c>
      <c r="D694" s="191">
        <v>289</v>
      </c>
      <c r="E694" s="192">
        <v>153</v>
      </c>
      <c r="F694" s="189">
        <v>395</v>
      </c>
      <c r="G694" s="193">
        <v>231</v>
      </c>
      <c r="H694" s="191">
        <v>556</v>
      </c>
      <c r="I694" s="192">
        <v>476</v>
      </c>
      <c r="J694" s="189">
        <v>76</v>
      </c>
      <c r="K694" s="193">
        <v>160</v>
      </c>
      <c r="L694" s="191">
        <v>210</v>
      </c>
      <c r="M694" s="189">
        <v>340</v>
      </c>
      <c r="N694" s="194">
        <v>559</v>
      </c>
      <c r="O694" s="195">
        <v>592</v>
      </c>
      <c r="P694" s="189">
        <v>373</v>
      </c>
      <c r="Q694" s="193">
        <v>341</v>
      </c>
      <c r="R694" s="191">
        <v>379</v>
      </c>
      <c r="S694" s="192">
        <v>268</v>
      </c>
      <c r="T694" s="189">
        <v>58</v>
      </c>
      <c r="U694" s="193">
        <v>148</v>
      </c>
      <c r="V694" s="191">
        <v>232</v>
      </c>
      <c r="W694" s="192">
        <v>367</v>
      </c>
      <c r="X694" s="189">
        <v>289</v>
      </c>
      <c r="Y694" s="193">
        <v>268</v>
      </c>
      <c r="Z694" s="191">
        <v>501</v>
      </c>
      <c r="AA694" s="189">
        <v>489</v>
      </c>
      <c r="AB694" s="172">
        <f t="shared" si="13026"/>
        <v>4529</v>
      </c>
      <c r="AC694" s="173">
        <f t="shared" si="13027"/>
        <v>3973</v>
      </c>
      <c r="AD694" s="233"/>
      <c r="AE694" s="269" t="s">
        <v>13</v>
      </c>
      <c r="AF694" s="20">
        <f t="shared" ref="AF694:BG694" si="13082">SUM(AF691:AF693)</f>
        <v>993</v>
      </c>
      <c r="AG694" s="21">
        <f t="shared" si="13082"/>
        <v>689</v>
      </c>
      <c r="AH694" s="20">
        <f t="shared" si="13082"/>
        <v>433</v>
      </c>
      <c r="AI694" s="21">
        <f t="shared" si="13082"/>
        <v>545</v>
      </c>
      <c r="AJ694" s="20">
        <f t="shared" si="13082"/>
        <v>732</v>
      </c>
      <c r="AK694" s="21">
        <f t="shared" si="13082"/>
        <v>518</v>
      </c>
      <c r="AL694" s="20">
        <f t="shared" si="13082"/>
        <v>1387</v>
      </c>
      <c r="AM694" s="21">
        <f t="shared" si="13082"/>
        <v>989</v>
      </c>
      <c r="AN694" s="20">
        <f t="shared" si="13082"/>
        <v>174</v>
      </c>
      <c r="AO694" s="21">
        <f t="shared" si="13082"/>
        <v>378</v>
      </c>
      <c r="AP694" s="20">
        <f t="shared" si="13082"/>
        <v>367</v>
      </c>
      <c r="AQ694" s="21">
        <f t="shared" si="13082"/>
        <v>832</v>
      </c>
      <c r="AR694" s="20">
        <f t="shared" si="13082"/>
        <v>1100</v>
      </c>
      <c r="AS694" s="21">
        <f t="shared" si="13082"/>
        <v>1362</v>
      </c>
      <c r="AT694" s="20">
        <f t="shared" si="13082"/>
        <v>773</v>
      </c>
      <c r="AU694" s="21">
        <f t="shared" si="13082"/>
        <v>616</v>
      </c>
      <c r="AV694" s="20">
        <f t="shared" si="13082"/>
        <v>922</v>
      </c>
      <c r="AW694" s="21">
        <f t="shared" si="13082"/>
        <v>568</v>
      </c>
      <c r="AX694" s="20">
        <f t="shared" si="13082"/>
        <v>151</v>
      </c>
      <c r="AY694" s="21">
        <f t="shared" si="13082"/>
        <v>265</v>
      </c>
      <c r="AZ694" s="20">
        <f t="shared" si="13082"/>
        <v>484</v>
      </c>
      <c r="BA694" s="21">
        <f t="shared" si="13082"/>
        <v>719</v>
      </c>
      <c r="BB694" s="20">
        <f t="shared" si="13082"/>
        <v>526</v>
      </c>
      <c r="BC694" s="21">
        <f t="shared" si="13082"/>
        <v>552</v>
      </c>
      <c r="BD694" s="20">
        <f t="shared" si="13082"/>
        <v>1012</v>
      </c>
      <c r="BE694" s="21">
        <f t="shared" si="13082"/>
        <v>944</v>
      </c>
      <c r="BF694" s="174">
        <f t="shared" si="13082"/>
        <v>9054</v>
      </c>
      <c r="BG694" s="175">
        <f t="shared" si="13082"/>
        <v>8977</v>
      </c>
      <c r="BH694" s="233"/>
      <c r="BI694" s="137" t="s">
        <v>19</v>
      </c>
      <c r="BJ694" s="129">
        <f>B694/B715</f>
        <v>0.10107349298100743</v>
      </c>
      <c r="BK694" s="130">
        <f t="shared" ref="BK694" si="13083">C694/C715</f>
        <v>2.1916092673763307E-2</v>
      </c>
      <c r="BL694" s="131">
        <f t="shared" ref="BL694" si="13084">D694/D715</f>
        <v>8.5225597168976708E-2</v>
      </c>
      <c r="BM694" s="132">
        <f t="shared" ref="BM694" si="13085">E694/E715</f>
        <v>3.824043989002749E-2</v>
      </c>
      <c r="BN694" s="129">
        <f t="shared" ref="BN694" si="13086">F694/F715</f>
        <v>7.0497947528109936E-2</v>
      </c>
      <c r="BO694" s="130">
        <f t="shared" ref="BO694" si="13087">G694/G715</f>
        <v>4.7171737798652233E-2</v>
      </c>
      <c r="BP694" s="131">
        <f t="shared" ref="BP694" si="13088">H694/H715</f>
        <v>6.2213270672485173E-2</v>
      </c>
      <c r="BQ694" s="132">
        <f t="shared" ref="BQ694" si="13089">I694/I715</f>
        <v>5.5953920300928647E-2</v>
      </c>
      <c r="BR694" s="129">
        <f t="shared" ref="BR694" si="13090">J694/J715</f>
        <v>3.9915966386554619E-2</v>
      </c>
      <c r="BS694" s="130">
        <f t="shared" ref="BS694" si="13091">K694/K715</f>
        <v>0.10152284263959391</v>
      </c>
      <c r="BT694" s="131">
        <f t="shared" ref="BT694" si="13092">L694/L715</f>
        <v>5.078597339782346E-2</v>
      </c>
      <c r="BU694" s="129">
        <f t="shared" ref="BU694" si="13093">M694/M715</f>
        <v>8.9544377139847253E-2</v>
      </c>
      <c r="BV694" s="133">
        <f t="shared" ref="BV694" si="13094">N694/N715</f>
        <v>7.0903094875697611E-2</v>
      </c>
      <c r="BW694" s="134">
        <f t="shared" ref="BW694" si="13095">O694/O715</f>
        <v>7.3879945089230001E-2</v>
      </c>
      <c r="BX694" s="129">
        <f t="shared" ref="BX694" si="13096">P694/P715</f>
        <v>8.2086267605633798E-2</v>
      </c>
      <c r="BY694" s="130">
        <f t="shared" ref="BY694" si="13097">Q694/Q715</f>
        <v>7.8175149014213657E-2</v>
      </c>
      <c r="BZ694" s="131">
        <f t="shared" ref="BZ694" si="13098">R694/R715</f>
        <v>7.2355861015654832E-2</v>
      </c>
      <c r="CA694" s="132">
        <f t="shared" ref="CA694" si="13099">S694/S715</f>
        <v>5.0931204865070315E-2</v>
      </c>
      <c r="CB694" s="129">
        <f t="shared" ref="CB694" si="13100">T694/T715</f>
        <v>4.3773584905660377E-2</v>
      </c>
      <c r="CC694" s="130">
        <f t="shared" ref="CC694" si="13101">U694/U715</f>
        <v>0.13922859830667922</v>
      </c>
      <c r="CD694" s="131">
        <f t="shared" ref="CD694" si="13102">V694/V715</f>
        <v>4.6474358974358976E-2</v>
      </c>
      <c r="CE694" s="132">
        <f t="shared" ref="CE694" si="13103">W694/W715</f>
        <v>7.6665970336327549E-2</v>
      </c>
      <c r="CF694" s="129">
        <f t="shared" ref="CF694" si="13104">X694/X715</f>
        <v>7.7771797631862219E-2</v>
      </c>
      <c r="CG694" s="130">
        <f t="shared" ref="CG694" si="13105">Y694/Y715</f>
        <v>9.1938250428816468E-2</v>
      </c>
      <c r="CH694" s="131">
        <f t="shared" ref="CH694" si="13106">Z694/Z715</f>
        <v>7.1879483500717364E-2</v>
      </c>
      <c r="CI694" s="129">
        <f t="shared" ref="CI694" si="13107">AA694/AA715</f>
        <v>5.4869838420107717E-2</v>
      </c>
      <c r="CJ694" s="135">
        <f t="shared" ref="CJ694" si="13108">AB694/AB715</f>
        <v>7.0006492101276782E-2</v>
      </c>
      <c r="CK694" s="136">
        <f t="shared" ref="CK694" si="13109">AC694/AC715</f>
        <v>6.1616004962779157E-2</v>
      </c>
    </row>
    <row r="695" spans="1:89" ht="14" thickTop="1" x14ac:dyDescent="0.15">
      <c r="A695" s="146" t="s">
        <v>20</v>
      </c>
      <c r="B695" s="196">
        <v>504</v>
      </c>
      <c r="C695" s="197">
        <v>339</v>
      </c>
      <c r="D695" s="198">
        <v>200</v>
      </c>
      <c r="E695" s="199">
        <v>330</v>
      </c>
      <c r="F695" s="196">
        <v>415</v>
      </c>
      <c r="G695" s="200">
        <v>257</v>
      </c>
      <c r="H695" s="198">
        <v>653</v>
      </c>
      <c r="I695" s="199">
        <v>494</v>
      </c>
      <c r="J695" s="196">
        <v>92</v>
      </c>
      <c r="K695" s="200">
        <v>191</v>
      </c>
      <c r="L695" s="198">
        <v>199</v>
      </c>
      <c r="M695" s="196">
        <v>402</v>
      </c>
      <c r="N695" s="201">
        <v>566</v>
      </c>
      <c r="O695" s="202">
        <v>682</v>
      </c>
      <c r="P695" s="196">
        <v>414</v>
      </c>
      <c r="Q695" s="200">
        <v>306</v>
      </c>
      <c r="R695" s="198">
        <v>456</v>
      </c>
      <c r="S695" s="199">
        <v>289</v>
      </c>
      <c r="T695" s="196">
        <v>83</v>
      </c>
      <c r="U695" s="200">
        <v>132</v>
      </c>
      <c r="V695" s="198">
        <v>252</v>
      </c>
      <c r="W695" s="199">
        <v>306</v>
      </c>
      <c r="X695" s="196">
        <v>265</v>
      </c>
      <c r="Y695" s="200">
        <v>300</v>
      </c>
      <c r="Z695" s="198">
        <v>511</v>
      </c>
      <c r="AA695" s="196">
        <v>453</v>
      </c>
      <c r="AB695" s="172">
        <f t="shared" si="13026"/>
        <v>4610</v>
      </c>
      <c r="AC695" s="173">
        <f t="shared" si="13027"/>
        <v>4481</v>
      </c>
      <c r="AD695" s="233"/>
      <c r="BH695" s="233"/>
      <c r="BI695" s="146" t="s">
        <v>20</v>
      </c>
      <c r="BJ695" s="129">
        <f>B695/B715</f>
        <v>8.3236994219653179E-2</v>
      </c>
      <c r="BK695" s="130">
        <f t="shared" ref="BK695" si="13110">C695/C715</f>
        <v>5.3068252974326866E-2</v>
      </c>
      <c r="BL695" s="131">
        <f t="shared" ref="BL695" si="13111">D695/D715</f>
        <v>5.8979652020053085E-2</v>
      </c>
      <c r="BM695" s="132">
        <f t="shared" ref="BM695" si="13112">E695/E715</f>
        <v>8.2479380154961257E-2</v>
      </c>
      <c r="BN695" s="129">
        <f t="shared" ref="BN695" si="13113">F695/F715</f>
        <v>7.4067463858647153E-2</v>
      </c>
      <c r="BO695" s="130">
        <f t="shared" ref="BO695" si="13114">G695/G715</f>
        <v>5.2481110884214824E-2</v>
      </c>
      <c r="BP695" s="131">
        <f t="shared" ref="BP695" si="13115">H695/H715</f>
        <v>7.3067024728656144E-2</v>
      </c>
      <c r="BQ695" s="132">
        <f t="shared" ref="BQ695" si="13116">I695/I715</f>
        <v>5.8069824850123429E-2</v>
      </c>
      <c r="BR695" s="129">
        <f t="shared" ref="BR695" si="13117">J695/J715</f>
        <v>4.8319327731092439E-2</v>
      </c>
      <c r="BS695" s="130">
        <f t="shared" ref="BS695" si="13118">K695/K715</f>
        <v>0.12119289340101523</v>
      </c>
      <c r="BT695" s="131">
        <f t="shared" ref="BT695" si="13119">L695/L715</f>
        <v>4.8125755743651751E-2</v>
      </c>
      <c r="BU695" s="129">
        <f t="shared" ref="BU695" si="13120">M695/M715</f>
        <v>0.10587305767711351</v>
      </c>
      <c r="BV695" s="133">
        <f t="shared" ref="BV695" si="13121">N695/N715</f>
        <v>7.179096905124302E-2</v>
      </c>
      <c r="BW695" s="134">
        <f t="shared" ref="BW695" si="13122">O695/O715</f>
        <v>8.5111693498065646E-2</v>
      </c>
      <c r="BX695" s="129">
        <f t="shared" ref="BX695" si="13123">P695/P715</f>
        <v>9.1109154929577468E-2</v>
      </c>
      <c r="BY695" s="130">
        <f t="shared" ref="BY695" si="13124">Q695/Q715</f>
        <v>7.0151306740027508E-2</v>
      </c>
      <c r="BZ695" s="131">
        <f t="shared" ref="BZ695" si="13125">R695/R715</f>
        <v>8.7056128293241691E-2</v>
      </c>
      <c r="CA695" s="132">
        <f t="shared" ref="CA695" si="13126">S695/S715</f>
        <v>5.4922082858228811E-2</v>
      </c>
      <c r="CB695" s="129">
        <f t="shared" ref="CB695" si="13127">T695/T715</f>
        <v>6.2641509433962267E-2</v>
      </c>
      <c r="CC695" s="130">
        <f t="shared" ref="CC695" si="13128">U695/U715</f>
        <v>0.12417685794920037</v>
      </c>
      <c r="CD695" s="131">
        <f t="shared" ref="CD695" si="13129">V695/V715</f>
        <v>5.0480769230769232E-2</v>
      </c>
      <c r="CE695" s="132">
        <f t="shared" ref="CE695" si="13130">W695/W715</f>
        <v>6.3923125130561934E-2</v>
      </c>
      <c r="CF695" s="129">
        <f t="shared" ref="CF695" si="13131">X695/X715</f>
        <v>7.1313240043057044E-2</v>
      </c>
      <c r="CG695" s="130">
        <f t="shared" ref="CG695" si="13132">Y695/Y715</f>
        <v>0.10291595197255575</v>
      </c>
      <c r="CH695" s="131">
        <f t="shared" ref="CH695" si="13133">Z695/Z715</f>
        <v>7.3314203730272601E-2</v>
      </c>
      <c r="CI695" s="129">
        <f t="shared" ref="CI695" si="13134">AA695/AA715</f>
        <v>5.0830341113105922E-2</v>
      </c>
      <c r="CJ695" s="135">
        <f t="shared" ref="CJ695" si="13135">AB695/AB715</f>
        <v>7.125854020465576E-2</v>
      </c>
      <c r="CK695" s="136">
        <f t="shared" ref="CK695" si="13136">AC695/AC715</f>
        <v>6.9494416873449136E-2</v>
      </c>
    </row>
    <row r="696" spans="1:89" ht="14" thickBot="1" x14ac:dyDescent="0.2">
      <c r="A696" s="137" t="s">
        <v>21</v>
      </c>
      <c r="B696" s="189">
        <v>489</v>
      </c>
      <c r="C696" s="190">
        <v>350</v>
      </c>
      <c r="D696" s="191">
        <v>233</v>
      </c>
      <c r="E696" s="192">
        <v>215</v>
      </c>
      <c r="F696" s="189">
        <v>317</v>
      </c>
      <c r="G696" s="193">
        <v>261</v>
      </c>
      <c r="H696" s="191">
        <v>734</v>
      </c>
      <c r="I696" s="192">
        <v>495</v>
      </c>
      <c r="J696" s="189">
        <v>82</v>
      </c>
      <c r="K696" s="193">
        <v>187</v>
      </c>
      <c r="L696" s="191">
        <v>168</v>
      </c>
      <c r="M696" s="189">
        <v>430</v>
      </c>
      <c r="N696" s="194">
        <v>534</v>
      </c>
      <c r="O696" s="195">
        <v>680</v>
      </c>
      <c r="P696" s="189">
        <v>359</v>
      </c>
      <c r="Q696" s="193">
        <v>310</v>
      </c>
      <c r="R696" s="191">
        <v>466</v>
      </c>
      <c r="S696" s="192">
        <v>279</v>
      </c>
      <c r="T696" s="189">
        <v>68</v>
      </c>
      <c r="U696" s="193">
        <v>133</v>
      </c>
      <c r="V696" s="191">
        <v>232</v>
      </c>
      <c r="W696" s="192">
        <v>413</v>
      </c>
      <c r="X696" s="189">
        <v>261</v>
      </c>
      <c r="Y696" s="193">
        <v>252</v>
      </c>
      <c r="Z696" s="191">
        <v>501</v>
      </c>
      <c r="AA696" s="189">
        <v>491</v>
      </c>
      <c r="AB696" s="172">
        <f t="shared" si="13026"/>
        <v>4444</v>
      </c>
      <c r="AC696" s="173">
        <f t="shared" si="13027"/>
        <v>4496</v>
      </c>
      <c r="AD696" s="233"/>
      <c r="AE696" s="272" t="s">
        <v>85</v>
      </c>
      <c r="BH696" s="233"/>
      <c r="BI696" s="137" t="s">
        <v>21</v>
      </c>
      <c r="BJ696" s="129">
        <f>B696/B715</f>
        <v>8.0759702725020643E-2</v>
      </c>
      <c r="BK696" s="130">
        <f t="shared" ref="BK696" si="13137">C696/C715</f>
        <v>5.4790231684408268E-2</v>
      </c>
      <c r="BL696" s="131">
        <f t="shared" ref="BL696" si="13138">D696/D715</f>
        <v>6.8711294603361839E-2</v>
      </c>
      <c r="BM696" s="132">
        <f t="shared" ref="BM696" si="13139">E696/E715</f>
        <v>5.3736565858535368E-2</v>
      </c>
      <c r="BN696" s="129">
        <f t="shared" ref="BN696" si="13140">F696/F715</f>
        <v>5.6576833839014816E-2</v>
      </c>
      <c r="BO696" s="130">
        <f t="shared" ref="BO696" si="13141">G696/G715</f>
        <v>5.3297937512762919E-2</v>
      </c>
      <c r="BP696" s="131">
        <f t="shared" ref="BP696" si="13142">H696/H715</f>
        <v>8.2130468837417481E-2</v>
      </c>
      <c r="BQ696" s="132">
        <f t="shared" ref="BQ696" si="13143">I696/I715</f>
        <v>5.8187375102856473E-2</v>
      </c>
      <c r="BR696" s="129">
        <f t="shared" ref="BR696" si="13144">J696/J715</f>
        <v>4.3067226890756302E-2</v>
      </c>
      <c r="BS696" s="130">
        <f t="shared" ref="BS696" si="13145">K696/K715</f>
        <v>0.11865482233502538</v>
      </c>
      <c r="BT696" s="131">
        <f t="shared" ref="BT696" si="13146">L696/L715</f>
        <v>4.0628778718258769E-2</v>
      </c>
      <c r="BU696" s="129">
        <f t="shared" ref="BU696" si="13147">M696/M715</f>
        <v>0.11324730050039505</v>
      </c>
      <c r="BV696" s="133">
        <f t="shared" ref="BV696" si="13148">N696/N715</f>
        <v>6.7732115677321153E-2</v>
      </c>
      <c r="BW696" s="134">
        <f t="shared" ref="BW696" si="13149">O696/O715</f>
        <v>8.4862099088980403E-2</v>
      </c>
      <c r="BX696" s="129">
        <f t="shared" ref="BX696" si="13150">P696/P715</f>
        <v>7.9005281690140844E-2</v>
      </c>
      <c r="BY696" s="130">
        <f t="shared" ref="BY696" si="13151">Q696/Q715</f>
        <v>7.1068317285648788E-2</v>
      </c>
      <c r="BZ696" s="131">
        <f t="shared" ref="BZ696" si="13152">R696/R715</f>
        <v>8.896525391370752E-2</v>
      </c>
      <c r="CA696" s="132">
        <f t="shared" ref="CA696" si="13153">S696/S715</f>
        <v>5.3021664766248575E-2</v>
      </c>
      <c r="CB696" s="129">
        <f t="shared" ref="CB696" si="13154">T696/T715</f>
        <v>5.132075471698113E-2</v>
      </c>
      <c r="CC696" s="130">
        <f t="shared" ref="CC696" si="13155">U696/U715</f>
        <v>0.1251175917215428</v>
      </c>
      <c r="CD696" s="131">
        <f t="shared" ref="CD696" si="13156">V696/V715</f>
        <v>4.6474358974358976E-2</v>
      </c>
      <c r="CE696" s="132">
        <f t="shared" ref="CE696" si="13157">W696/W715</f>
        <v>8.6275329016085228E-2</v>
      </c>
      <c r="CF696" s="129">
        <f t="shared" ref="CF696" si="13158">X696/X715</f>
        <v>7.0236813778256191E-2</v>
      </c>
      <c r="CG696" s="130">
        <f t="shared" ref="CG696" si="13159">Y696/Y715</f>
        <v>8.6449399656946826E-2</v>
      </c>
      <c r="CH696" s="131">
        <f t="shared" ref="CH696" si="13160">Z696/Z715</f>
        <v>7.1879483500717364E-2</v>
      </c>
      <c r="CI696" s="129">
        <f t="shared" ref="CI696" si="13161">AA696/AA715</f>
        <v>5.5094254937163377E-2</v>
      </c>
      <c r="CJ696" s="135">
        <f t="shared" ref="CJ696" si="13162">AB696/AB715</f>
        <v>6.8692614461928467E-2</v>
      </c>
      <c r="CK696" s="136">
        <f t="shared" ref="CK696" si="13163">AC696/AC715</f>
        <v>6.9727047146401988E-2</v>
      </c>
    </row>
    <row r="697" spans="1:89" ht="15" thickTop="1" thickBot="1" x14ac:dyDescent="0.2">
      <c r="A697" s="146" t="s">
        <v>22</v>
      </c>
      <c r="B697" s="196">
        <v>450</v>
      </c>
      <c r="C697" s="197">
        <v>582</v>
      </c>
      <c r="D697" s="198">
        <v>265</v>
      </c>
      <c r="E697" s="199">
        <v>201</v>
      </c>
      <c r="F697" s="196">
        <v>495</v>
      </c>
      <c r="G697" s="200">
        <v>212</v>
      </c>
      <c r="H697" s="198">
        <v>524</v>
      </c>
      <c r="I697" s="199">
        <v>458</v>
      </c>
      <c r="J697" s="196">
        <v>93</v>
      </c>
      <c r="K697" s="200">
        <v>185</v>
      </c>
      <c r="L697" s="198">
        <v>221</v>
      </c>
      <c r="M697" s="196">
        <v>361</v>
      </c>
      <c r="N697" s="201">
        <v>515</v>
      </c>
      <c r="O697" s="202">
        <v>655</v>
      </c>
      <c r="P697" s="196">
        <v>309</v>
      </c>
      <c r="Q697" s="200">
        <v>240</v>
      </c>
      <c r="R697" s="198">
        <v>438</v>
      </c>
      <c r="S697" s="199">
        <v>275</v>
      </c>
      <c r="T697" s="196">
        <v>52</v>
      </c>
      <c r="U697" s="200">
        <v>73</v>
      </c>
      <c r="V697" s="198">
        <v>245</v>
      </c>
      <c r="W697" s="199">
        <v>446</v>
      </c>
      <c r="X697" s="196">
        <v>237</v>
      </c>
      <c r="Y697" s="200">
        <v>193</v>
      </c>
      <c r="Z697" s="198">
        <v>434</v>
      </c>
      <c r="AA697" s="196">
        <v>466</v>
      </c>
      <c r="AB697" s="172">
        <f t="shared" si="13026"/>
        <v>4278</v>
      </c>
      <c r="AC697" s="173">
        <f t="shared" si="13027"/>
        <v>4347</v>
      </c>
      <c r="AD697" s="233"/>
      <c r="AE697" s="292" t="s">
        <v>0</v>
      </c>
      <c r="AF697" s="294" t="s">
        <v>1</v>
      </c>
      <c r="AG697" s="295"/>
      <c r="AH697" s="294" t="s">
        <v>2</v>
      </c>
      <c r="AI697" s="295"/>
      <c r="AJ697" s="294" t="s">
        <v>3</v>
      </c>
      <c r="AK697" s="295"/>
      <c r="AL697" s="294" t="s">
        <v>4</v>
      </c>
      <c r="AM697" s="295"/>
      <c r="AN697" s="294" t="s">
        <v>5</v>
      </c>
      <c r="AO697" s="295"/>
      <c r="AP697" s="294" t="s">
        <v>6</v>
      </c>
      <c r="AQ697" s="295"/>
      <c r="AR697" s="294" t="s">
        <v>7</v>
      </c>
      <c r="AS697" s="295"/>
      <c r="AT697" s="294" t="s">
        <v>8</v>
      </c>
      <c r="AU697" s="295"/>
      <c r="AV697" s="294" t="s">
        <v>9</v>
      </c>
      <c r="AW697" s="295"/>
      <c r="AX697" s="294" t="s">
        <v>10</v>
      </c>
      <c r="AY697" s="295"/>
      <c r="AZ697" s="294" t="s">
        <v>11</v>
      </c>
      <c r="BA697" s="295"/>
      <c r="BB697" s="294" t="s">
        <v>12</v>
      </c>
      <c r="BC697" s="295"/>
      <c r="BD697" s="297" t="s">
        <v>40</v>
      </c>
      <c r="BE697" s="298"/>
      <c r="BF697" s="299" t="s">
        <v>41</v>
      </c>
      <c r="BG697" s="300"/>
      <c r="BH697" s="233"/>
      <c r="BI697" s="146" t="s">
        <v>22</v>
      </c>
      <c r="BJ697" s="129">
        <f>B697/B715</f>
        <v>7.4318744838976047E-2</v>
      </c>
      <c r="BK697" s="130">
        <f t="shared" ref="BK697" si="13164">C697/C715</f>
        <v>9.1108328115216033E-2</v>
      </c>
      <c r="BL697" s="131">
        <f t="shared" ref="BL697" si="13165">D697/D715</f>
        <v>7.8148038926570337E-2</v>
      </c>
      <c r="BM697" s="132">
        <f t="shared" ref="BM697" si="13166">E697/E715</f>
        <v>5.0237440639840043E-2</v>
      </c>
      <c r="BN697" s="129">
        <f t="shared" ref="BN697" si="13167">F697/F715</f>
        <v>8.8345529180795995E-2</v>
      </c>
      <c r="BO697" s="130">
        <f t="shared" ref="BO697" si="13168">G697/G715</f>
        <v>4.3291811313048809E-2</v>
      </c>
      <c r="BP697" s="131">
        <f t="shared" ref="BP697" si="13169">H697/H715</f>
        <v>5.8632650777665885E-2</v>
      </c>
      <c r="BQ697" s="132">
        <f t="shared" ref="BQ697" si="13170">I697/I715</f>
        <v>5.3838015751733866E-2</v>
      </c>
      <c r="BR697" s="129">
        <f t="shared" ref="BR697" si="13171">J697/J715</f>
        <v>4.884453781512605E-2</v>
      </c>
      <c r="BS697" s="130">
        <f t="shared" ref="BS697" si="13172">K697/K715</f>
        <v>0.11738578680203046</v>
      </c>
      <c r="BT697" s="131">
        <f t="shared" ref="BT697" si="13173">L697/L715</f>
        <v>5.3446191051995162E-2</v>
      </c>
      <c r="BU697" s="129">
        <f t="shared" ref="BU697" si="13174">M697/M715</f>
        <v>9.50750592573084E-2</v>
      </c>
      <c r="BV697" s="133">
        <f t="shared" ref="BV697" si="13175">N697/N715</f>
        <v>6.5322171486555045E-2</v>
      </c>
      <c r="BW697" s="134">
        <f t="shared" ref="BW697" si="13176">O697/O715</f>
        <v>8.1742168975414947E-2</v>
      </c>
      <c r="BX697" s="129">
        <f t="shared" ref="BX697" si="13177">P697/P715</f>
        <v>6.8001760563380281E-2</v>
      </c>
      <c r="BY697" s="130">
        <f t="shared" ref="BY697" si="13178">Q697/Q715</f>
        <v>5.5020632737276476E-2</v>
      </c>
      <c r="BZ697" s="131">
        <f t="shared" ref="BZ697" si="13179">R697/R715</f>
        <v>8.3619702176403202E-2</v>
      </c>
      <c r="CA697" s="132">
        <f t="shared" ref="CA697" si="13180">S697/S715</f>
        <v>5.2261497529456483E-2</v>
      </c>
      <c r="CB697" s="129">
        <f t="shared" ref="CB697" si="13181">T697/T715</f>
        <v>3.9245283018867927E-2</v>
      </c>
      <c r="CC697" s="130">
        <f t="shared" ref="CC697" si="13182">U697/U715</f>
        <v>6.8673565380997184E-2</v>
      </c>
      <c r="CD697" s="131">
        <f t="shared" ref="CD697" si="13183">V697/V715</f>
        <v>4.907852564102564E-2</v>
      </c>
      <c r="CE697" s="132">
        <f t="shared" ref="CE697" si="13184">W697/W715</f>
        <v>9.3168999373302697E-2</v>
      </c>
      <c r="CF697" s="129">
        <f t="shared" ref="CF697" si="13185">X697/X715</f>
        <v>6.3778256189451016E-2</v>
      </c>
      <c r="CG697" s="130">
        <f t="shared" ref="CG697" si="13186">Y697/Y715</f>
        <v>6.6209262435677527E-2</v>
      </c>
      <c r="CH697" s="131">
        <f t="shared" ref="CH697" si="13187">Z697/Z715</f>
        <v>6.2266857962697271E-2</v>
      </c>
      <c r="CI697" s="129">
        <f t="shared" ref="CI697" si="13188">AA697/AA715</f>
        <v>5.2289048473967682E-2</v>
      </c>
      <c r="CJ697" s="135">
        <f t="shared" ref="CJ697" si="13189">AB697/AB715</f>
        <v>6.612668871920116E-2</v>
      </c>
      <c r="CK697" s="136">
        <f t="shared" ref="CK697" si="13190">AC697/AC715</f>
        <v>6.7416253101736975E-2</v>
      </c>
    </row>
    <row r="698" spans="1:89" ht="15" thickTop="1" thickBot="1" x14ac:dyDescent="0.2">
      <c r="A698" s="137" t="s">
        <v>23</v>
      </c>
      <c r="B698" s="189">
        <v>363</v>
      </c>
      <c r="C698" s="190">
        <v>333</v>
      </c>
      <c r="D698" s="191">
        <v>300</v>
      </c>
      <c r="E698" s="192">
        <v>178</v>
      </c>
      <c r="F698" s="189">
        <v>393</v>
      </c>
      <c r="G698" s="193">
        <v>200</v>
      </c>
      <c r="H698" s="191">
        <v>492</v>
      </c>
      <c r="I698" s="192">
        <v>590</v>
      </c>
      <c r="J698" s="189">
        <v>93</v>
      </c>
      <c r="K698" s="193">
        <v>162</v>
      </c>
      <c r="L698" s="191">
        <v>160</v>
      </c>
      <c r="M698" s="189">
        <v>362</v>
      </c>
      <c r="N698" s="194">
        <v>421</v>
      </c>
      <c r="O698" s="195">
        <v>603</v>
      </c>
      <c r="P698" s="189">
        <v>258</v>
      </c>
      <c r="Q698" s="193">
        <v>225</v>
      </c>
      <c r="R698" s="191">
        <v>406</v>
      </c>
      <c r="S698" s="192">
        <v>280</v>
      </c>
      <c r="T698" s="189">
        <v>100</v>
      </c>
      <c r="U698" s="193">
        <v>86</v>
      </c>
      <c r="V698" s="191">
        <v>242</v>
      </c>
      <c r="W698" s="192">
        <v>383</v>
      </c>
      <c r="X698" s="189">
        <v>216</v>
      </c>
      <c r="Y698" s="193">
        <v>151</v>
      </c>
      <c r="Z698" s="191">
        <v>438</v>
      </c>
      <c r="AA698" s="189">
        <v>482</v>
      </c>
      <c r="AB698" s="172">
        <f t="shared" si="13026"/>
        <v>3882</v>
      </c>
      <c r="AC698" s="173">
        <f t="shared" si="13027"/>
        <v>4035</v>
      </c>
      <c r="AD698" s="233"/>
      <c r="AE698" s="293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5.9950454170107352E-2</v>
      </c>
      <c r="BK698" s="130">
        <f t="shared" ref="BK698" si="13191">C698/C715</f>
        <v>5.212899185973701E-2</v>
      </c>
      <c r="BL698" s="131">
        <f t="shared" ref="BL698" si="13192">D698/D715</f>
        <v>8.8469478030079624E-2</v>
      </c>
      <c r="BM698" s="132">
        <f t="shared" ref="BM698" si="13193">E698/E715</f>
        <v>4.448887778055486E-2</v>
      </c>
      <c r="BN698" s="129">
        <f t="shared" ref="BN698" si="13194">F698/F715</f>
        <v>7.0140995895056221E-2</v>
      </c>
      <c r="BO698" s="130">
        <f t="shared" ref="BO698" si="13195">G698/G715</f>
        <v>4.084133142740453E-2</v>
      </c>
      <c r="BP698" s="131">
        <f t="shared" ref="BP698" si="13196">H698/H715</f>
        <v>5.5052030882846596E-2</v>
      </c>
      <c r="BQ698" s="132">
        <f t="shared" ref="BQ698" si="13197">I698/I715</f>
        <v>6.9354649112495587E-2</v>
      </c>
      <c r="BR698" s="129">
        <f t="shared" ref="BR698" si="13198">J698/J715</f>
        <v>4.884453781512605E-2</v>
      </c>
      <c r="BS698" s="130">
        <f t="shared" ref="BS698" si="13199">K698/K715</f>
        <v>0.10279187817258884</v>
      </c>
      <c r="BT698" s="131">
        <f t="shared" ref="BT698" si="13200">L698/L715</f>
        <v>3.8694074969770252E-2</v>
      </c>
      <c r="BU698" s="129">
        <f t="shared" ref="BU698" si="13201">M698/M715</f>
        <v>9.5338425072425598E-2</v>
      </c>
      <c r="BV698" s="133">
        <f t="shared" ref="BV698" si="13202">N698/N715</f>
        <v>5.3399289700659561E-2</v>
      </c>
      <c r="BW698" s="134">
        <f t="shared" ref="BW698" si="13203">O698/O715</f>
        <v>7.5252714339198806E-2</v>
      </c>
      <c r="BX698" s="129">
        <f t="shared" ref="BX698" si="13204">P698/P715</f>
        <v>5.6778169014084508E-2</v>
      </c>
      <c r="BY698" s="130">
        <f t="shared" ref="BY698" si="13205">Q698/Q715</f>
        <v>5.15818431911967E-2</v>
      </c>
      <c r="BZ698" s="131">
        <f t="shared" ref="BZ698" si="13206">R698/R715</f>
        <v>7.751050019091256E-2</v>
      </c>
      <c r="CA698" s="132">
        <f t="shared" ref="CA698" si="13207">S698/S715</f>
        <v>5.3211706575446598E-2</v>
      </c>
      <c r="CB698" s="129">
        <f t="shared" ref="CB698" si="13208">T698/T715</f>
        <v>7.5471698113207544E-2</v>
      </c>
      <c r="CC698" s="130">
        <f t="shared" ref="CC698" si="13209">U698/U715</f>
        <v>8.0903104421448727E-2</v>
      </c>
      <c r="CD698" s="131">
        <f t="shared" ref="CD698" si="13210">V698/V715</f>
        <v>4.8477564102564104E-2</v>
      </c>
      <c r="CE698" s="132">
        <f t="shared" ref="CE698" si="13211">W698/W715</f>
        <v>8.0008355964069355E-2</v>
      </c>
      <c r="CF698" s="129">
        <f t="shared" ref="CF698" si="13212">X698/X715</f>
        <v>5.8127018299246498E-2</v>
      </c>
      <c r="CG698" s="130">
        <f t="shared" ref="CG698" si="13213">Y698/Y715</f>
        <v>5.1801029159519722E-2</v>
      </c>
      <c r="CH698" s="131">
        <f t="shared" ref="CH698" si="13214">Z698/Z715</f>
        <v>6.2840746054519364E-2</v>
      </c>
      <c r="CI698" s="129">
        <f t="shared" ref="CI698" si="13215">AA698/AA715</f>
        <v>5.4084380610412923E-2</v>
      </c>
      <c r="CJ698" s="135">
        <f t="shared" ref="CJ698" si="13216">AB698/AB715</f>
        <v>6.000556465823724E-2</v>
      </c>
      <c r="CK698" s="136">
        <f t="shared" ref="CK698" si="13217">AC698/AC715</f>
        <v>6.2577543424317622E-2</v>
      </c>
    </row>
    <row r="699" spans="1:89" ht="14" thickTop="1" x14ac:dyDescent="0.15">
      <c r="A699" s="146" t="s">
        <v>24</v>
      </c>
      <c r="B699" s="203">
        <v>300</v>
      </c>
      <c r="C699" s="197">
        <v>311</v>
      </c>
      <c r="D699" s="198">
        <v>233</v>
      </c>
      <c r="E699" s="199">
        <v>190</v>
      </c>
      <c r="F699" s="196">
        <v>370</v>
      </c>
      <c r="G699" s="200">
        <v>191</v>
      </c>
      <c r="H699" s="198">
        <v>452</v>
      </c>
      <c r="I699" s="199">
        <v>484</v>
      </c>
      <c r="J699" s="196">
        <v>122</v>
      </c>
      <c r="K699" s="200">
        <v>105</v>
      </c>
      <c r="L699" s="198">
        <v>192</v>
      </c>
      <c r="M699" s="196">
        <v>274</v>
      </c>
      <c r="N699" s="201">
        <v>421</v>
      </c>
      <c r="O699" s="204">
        <v>458</v>
      </c>
      <c r="P699" s="196">
        <v>233</v>
      </c>
      <c r="Q699" s="200">
        <v>238</v>
      </c>
      <c r="R699" s="198">
        <v>347</v>
      </c>
      <c r="S699" s="199">
        <v>325</v>
      </c>
      <c r="T699" s="196">
        <v>73</v>
      </c>
      <c r="U699" s="200">
        <v>59</v>
      </c>
      <c r="V699" s="198">
        <v>228</v>
      </c>
      <c r="W699" s="205">
        <v>326</v>
      </c>
      <c r="X699" s="196">
        <v>207</v>
      </c>
      <c r="Y699" s="200">
        <v>152</v>
      </c>
      <c r="Z699" s="198">
        <v>420</v>
      </c>
      <c r="AA699" s="196">
        <v>569</v>
      </c>
      <c r="AB699" s="172">
        <f t="shared" si="13026"/>
        <v>3598</v>
      </c>
      <c r="AC699" s="173">
        <f t="shared" si="13027"/>
        <v>3682</v>
      </c>
      <c r="AD699" s="233"/>
      <c r="AE699" s="275" t="str">
        <f>$AE$17</f>
        <v>17:00 - 17:59</v>
      </c>
      <c r="AF699" s="126">
        <f t="shared" ref="AF699:AU701" si="13218">SUMIF($A$9:$A$32,$AE699,B$691:B$714)</f>
        <v>378</v>
      </c>
      <c r="AG699" s="186">
        <f t="shared" si="13218"/>
        <v>516</v>
      </c>
      <c r="AH699" s="127">
        <f t="shared" si="13218"/>
        <v>233</v>
      </c>
      <c r="AI699" s="180">
        <f t="shared" si="13218"/>
        <v>187</v>
      </c>
      <c r="AJ699" s="126">
        <f t="shared" si="13218"/>
        <v>354</v>
      </c>
      <c r="AK699" s="128">
        <f t="shared" si="13218"/>
        <v>339</v>
      </c>
      <c r="AL699" s="127">
        <f t="shared" si="13218"/>
        <v>691</v>
      </c>
      <c r="AM699" s="180">
        <f t="shared" si="13218"/>
        <v>561</v>
      </c>
      <c r="AN699" s="126">
        <f t="shared" si="13218"/>
        <v>224</v>
      </c>
      <c r="AO699" s="128">
        <f t="shared" si="13218"/>
        <v>46</v>
      </c>
      <c r="AP699" s="127">
        <f t="shared" si="13218"/>
        <v>339</v>
      </c>
      <c r="AQ699" s="126">
        <f t="shared" si="13218"/>
        <v>124</v>
      </c>
      <c r="AR699" s="179">
        <f t="shared" si="13218"/>
        <v>603</v>
      </c>
      <c r="AS699" s="181">
        <f t="shared" si="13218"/>
        <v>422</v>
      </c>
      <c r="AT699" s="126">
        <f t="shared" si="13218"/>
        <v>318</v>
      </c>
      <c r="AU699" s="128">
        <f t="shared" si="13218"/>
        <v>278</v>
      </c>
      <c r="AV699" s="127">
        <f t="shared" ref="AP699:BE701" si="13219">SUMIF($A$9:$A$32,$AE699,R$691:R$714)</f>
        <v>299</v>
      </c>
      <c r="AW699" s="180">
        <f t="shared" si="13219"/>
        <v>382</v>
      </c>
      <c r="AX699" s="126">
        <f t="shared" si="13219"/>
        <v>168</v>
      </c>
      <c r="AY699" s="128">
        <f t="shared" si="13219"/>
        <v>28</v>
      </c>
      <c r="AZ699" s="127">
        <f t="shared" si="13219"/>
        <v>421</v>
      </c>
      <c r="BA699" s="180">
        <f t="shared" si="13219"/>
        <v>252</v>
      </c>
      <c r="BB699" s="126">
        <f t="shared" si="13219"/>
        <v>310</v>
      </c>
      <c r="BC699" s="128">
        <f t="shared" si="13219"/>
        <v>171</v>
      </c>
      <c r="BD699" s="184">
        <f t="shared" si="13219"/>
        <v>442</v>
      </c>
      <c r="BE699" s="185">
        <f t="shared" si="13219"/>
        <v>637</v>
      </c>
      <c r="BF699" s="170">
        <f>AF699+AH699+AJ699+AL699+AN699+AP699+AR699+AT699+AV699+AX699+AZ699+BB699+BD699</f>
        <v>4780</v>
      </c>
      <c r="BG699" s="171">
        <f>AG699+AI699+AK699+AM699+AO699+AQ699+AS699+AU699+AW699+AY699+BA699+BC699+BE699</f>
        <v>3943</v>
      </c>
      <c r="BH699" s="233"/>
      <c r="BI699" s="146" t="s">
        <v>24</v>
      </c>
      <c r="BJ699" s="129">
        <f>B699/B715</f>
        <v>4.9545829892650703E-2</v>
      </c>
      <c r="BK699" s="130">
        <f t="shared" ref="BK699" si="13220">C699/C715</f>
        <v>4.8685034439574199E-2</v>
      </c>
      <c r="BL699" s="131">
        <f t="shared" ref="BL699" si="13221">D699/D715</f>
        <v>6.8711294603361839E-2</v>
      </c>
      <c r="BM699" s="132">
        <f t="shared" ref="BM699" si="13222">E699/E715</f>
        <v>4.7488127968007998E-2</v>
      </c>
      <c r="BN699" s="129">
        <f t="shared" ref="BN699" si="13223">F699/F715</f>
        <v>6.6036052114938432E-2</v>
      </c>
      <c r="BO699" s="130">
        <f t="shared" ref="BO699" si="13224">G699/G715</f>
        <v>3.900347151317133E-2</v>
      </c>
      <c r="BP699" s="131">
        <f t="shared" ref="BP699" si="13225">H699/H715</f>
        <v>5.0576256014322481E-2</v>
      </c>
      <c r="BQ699" s="132">
        <f t="shared" ref="BQ699" si="13226">I699/I715</f>
        <v>5.6894322322792991E-2</v>
      </c>
      <c r="BR699" s="129">
        <f t="shared" ref="BR699" si="13227">J699/J715</f>
        <v>6.4075630252100835E-2</v>
      </c>
      <c r="BS699" s="130">
        <f t="shared" ref="BS699" si="13228">K699/K715</f>
        <v>6.6624365482233508E-2</v>
      </c>
      <c r="BT699" s="131">
        <f t="shared" ref="BT699" si="13229">L699/L715</f>
        <v>4.6432889963724307E-2</v>
      </c>
      <c r="BU699" s="129">
        <f t="shared" ref="BU699" si="13230">M699/M715</f>
        <v>7.2162233342112192E-2</v>
      </c>
      <c r="BV699" s="133">
        <f t="shared" ref="BV699" si="13231">N699/N715</f>
        <v>5.3399289700659561E-2</v>
      </c>
      <c r="BW699" s="134">
        <f t="shared" ref="BW699" si="13232">O699/O715</f>
        <v>5.7157119680519154E-2</v>
      </c>
      <c r="BX699" s="129">
        <f t="shared" ref="BX699" si="13233">P699/P715</f>
        <v>5.1276408450704226E-2</v>
      </c>
      <c r="BY699" s="130">
        <f t="shared" ref="BY699" si="13234">Q699/Q715</f>
        <v>5.4562127464465843E-2</v>
      </c>
      <c r="BZ699" s="131">
        <f t="shared" ref="BZ699" si="13235">R699/R715</f>
        <v>6.624665903016419E-2</v>
      </c>
      <c r="CA699" s="132">
        <f t="shared" ref="CA699" si="13236">S699/S715</f>
        <v>6.176358798935766E-2</v>
      </c>
      <c r="CB699" s="129">
        <f t="shared" ref="CB699" si="13237">T699/T715</f>
        <v>5.5094339622641507E-2</v>
      </c>
      <c r="CC699" s="130">
        <f t="shared" ref="CC699" si="13238">U699/U715</f>
        <v>5.5503292568203196E-2</v>
      </c>
      <c r="CD699" s="131">
        <f t="shared" ref="CD699" si="13239">V699/V715</f>
        <v>4.567307692307692E-2</v>
      </c>
      <c r="CE699" s="132">
        <f t="shared" ref="CE699" si="13240">W699/W715</f>
        <v>6.8101107165239191E-2</v>
      </c>
      <c r="CF699" s="129">
        <f t="shared" ref="CF699" si="13241">X699/X715</f>
        <v>5.5705059203444561E-2</v>
      </c>
      <c r="CG699" s="130">
        <f t="shared" ref="CG699" si="13242">Y699/Y715</f>
        <v>5.2144082332761577E-2</v>
      </c>
      <c r="CH699" s="131">
        <f t="shared" ref="CH699" si="13243">Z699/Z715</f>
        <v>6.0258249641319941E-2</v>
      </c>
      <c r="CI699" s="129">
        <f t="shared" ref="CI699" si="13244">AA699/AA715</f>
        <v>6.3846499102333934E-2</v>
      </c>
      <c r="CJ699" s="135">
        <f t="shared" ref="CJ699" si="13245">AB699/AB715</f>
        <v>5.561566760441463E-2</v>
      </c>
      <c r="CK699" s="136">
        <f t="shared" ref="CK699" si="13246">AC699/AC715</f>
        <v>5.7102977667493796E-2</v>
      </c>
    </row>
    <row r="700" spans="1:89" x14ac:dyDescent="0.15">
      <c r="A700" s="137" t="s">
        <v>25</v>
      </c>
      <c r="B700" s="206">
        <v>287</v>
      </c>
      <c r="C700" s="190">
        <v>342</v>
      </c>
      <c r="D700" s="191">
        <v>181</v>
      </c>
      <c r="E700" s="192">
        <v>212</v>
      </c>
      <c r="F700" s="189">
        <v>329</v>
      </c>
      <c r="G700" s="193">
        <v>228</v>
      </c>
      <c r="H700" s="191">
        <v>468</v>
      </c>
      <c r="I700" s="192">
        <v>562</v>
      </c>
      <c r="J700" s="189">
        <v>117</v>
      </c>
      <c r="K700" s="190">
        <v>98</v>
      </c>
      <c r="L700" s="191">
        <v>213</v>
      </c>
      <c r="M700" s="189">
        <v>242</v>
      </c>
      <c r="N700" s="194">
        <v>419</v>
      </c>
      <c r="O700" s="207">
        <v>429</v>
      </c>
      <c r="P700" s="189">
        <v>201</v>
      </c>
      <c r="Q700" s="190">
        <v>206</v>
      </c>
      <c r="R700" s="191">
        <v>350</v>
      </c>
      <c r="S700" s="192">
        <v>274</v>
      </c>
      <c r="T700" s="198">
        <v>55</v>
      </c>
      <c r="U700" s="189">
        <v>61</v>
      </c>
      <c r="V700" s="191">
        <v>248</v>
      </c>
      <c r="W700" s="208">
        <v>289</v>
      </c>
      <c r="X700" s="189">
        <v>185</v>
      </c>
      <c r="Y700" s="193">
        <v>127</v>
      </c>
      <c r="Z700" s="191">
        <v>508</v>
      </c>
      <c r="AA700" s="189">
        <v>565</v>
      </c>
      <c r="AB700" s="172">
        <f t="shared" si="13026"/>
        <v>3561</v>
      </c>
      <c r="AC700" s="173">
        <f t="shared" si="13027"/>
        <v>3635</v>
      </c>
      <c r="AD700" s="233"/>
      <c r="AE700" s="277" t="str">
        <f>$AE$18</f>
        <v>18:00 - 18:59</v>
      </c>
      <c r="AF700" s="126">
        <f t="shared" si="13218"/>
        <v>417</v>
      </c>
      <c r="AG700" s="190">
        <f t="shared" si="13218"/>
        <v>535</v>
      </c>
      <c r="AH700" s="191">
        <f t="shared" si="13218"/>
        <v>168</v>
      </c>
      <c r="AI700" s="192">
        <f t="shared" si="13218"/>
        <v>310</v>
      </c>
      <c r="AJ700" s="278">
        <f t="shared" si="13218"/>
        <v>293</v>
      </c>
      <c r="AK700" s="193">
        <f t="shared" si="13218"/>
        <v>603</v>
      </c>
      <c r="AL700" s="191">
        <f t="shared" si="13218"/>
        <v>667</v>
      </c>
      <c r="AM700" s="192">
        <f t="shared" si="13218"/>
        <v>684</v>
      </c>
      <c r="AN700" s="278">
        <f t="shared" si="13218"/>
        <v>180</v>
      </c>
      <c r="AO700" s="193">
        <f t="shared" si="13218"/>
        <v>48</v>
      </c>
      <c r="AP700" s="191">
        <f t="shared" si="13219"/>
        <v>332</v>
      </c>
      <c r="AQ700" s="278">
        <f t="shared" si="13219"/>
        <v>113</v>
      </c>
      <c r="AR700" s="194">
        <f t="shared" si="13219"/>
        <v>480</v>
      </c>
      <c r="AS700" s="195">
        <f t="shared" si="13219"/>
        <v>525</v>
      </c>
      <c r="AT700" s="278">
        <f t="shared" si="13219"/>
        <v>279</v>
      </c>
      <c r="AU700" s="193">
        <f t="shared" si="13219"/>
        <v>362</v>
      </c>
      <c r="AV700" s="191">
        <f t="shared" si="13219"/>
        <v>286</v>
      </c>
      <c r="AW700" s="192">
        <f t="shared" si="13219"/>
        <v>505</v>
      </c>
      <c r="AX700" s="278">
        <f t="shared" si="13219"/>
        <v>144</v>
      </c>
      <c r="AY700" s="193">
        <f t="shared" si="13219"/>
        <v>22</v>
      </c>
      <c r="AZ700" s="191">
        <f t="shared" si="13219"/>
        <v>452</v>
      </c>
      <c r="BA700" s="192">
        <f t="shared" si="13219"/>
        <v>254</v>
      </c>
      <c r="BB700" s="278">
        <f t="shared" si="13219"/>
        <v>345</v>
      </c>
      <c r="BC700" s="193">
        <f t="shared" si="13219"/>
        <v>213</v>
      </c>
      <c r="BD700" s="191">
        <f t="shared" si="13219"/>
        <v>337</v>
      </c>
      <c r="BE700" s="278">
        <f t="shared" si="13219"/>
        <v>853</v>
      </c>
      <c r="BF700" s="172">
        <f>SUM(AF700,AH700,AJ700,AL700,AN700,AP700,AR700,AT700,AV700,AX700,AZ700,BB700,BD700)</f>
        <v>4380</v>
      </c>
      <c r="BG700" s="173">
        <f>SUM(AG700,AI700,AK700,AM700,AO700,AQ700,AS700,AU700,AW700,AY700,BA700,BC700,BE700)</f>
        <v>5027</v>
      </c>
      <c r="BH700" s="233"/>
      <c r="BI700" s="137" t="s">
        <v>25</v>
      </c>
      <c r="BJ700" s="129">
        <f>B700/B715</f>
        <v>4.7398843930635835E-2</v>
      </c>
      <c r="BK700" s="130">
        <f t="shared" ref="BK700" si="13247">C700/C715</f>
        <v>5.353788353162179E-2</v>
      </c>
      <c r="BL700" s="131">
        <f t="shared" ref="BL700" si="13248">D700/D715</f>
        <v>5.3376585078148041E-2</v>
      </c>
      <c r="BM700" s="132">
        <f t="shared" ref="BM700" si="13249">E700/E715</f>
        <v>5.2986753311672082E-2</v>
      </c>
      <c r="BN700" s="129">
        <f t="shared" ref="BN700" si="13250">F700/F715</f>
        <v>5.8718543637337139E-2</v>
      </c>
      <c r="BO700" s="130">
        <f t="shared" ref="BO700" si="13251">G700/G715</f>
        <v>4.6559117827241168E-2</v>
      </c>
      <c r="BP700" s="131">
        <f t="shared" ref="BP700" si="13252">H700/H715</f>
        <v>5.2366565961732128E-2</v>
      </c>
      <c r="BQ700" s="132">
        <f t="shared" ref="BQ700" si="13253">I700/I715</f>
        <v>6.6063242035970374E-2</v>
      </c>
      <c r="BR700" s="129">
        <f t="shared" ref="BR700" si="13254">J700/J715</f>
        <v>6.144957983193277E-2</v>
      </c>
      <c r="BS700" s="130">
        <f t="shared" ref="BS700" si="13255">K700/K715</f>
        <v>6.2182741116751268E-2</v>
      </c>
      <c r="BT700" s="131">
        <f t="shared" ref="BT700" si="13256">L700/L715</f>
        <v>5.1511487303506652E-2</v>
      </c>
      <c r="BU700" s="129">
        <f t="shared" ref="BU700" si="13257">M700/M715</f>
        <v>6.3734527258361859E-2</v>
      </c>
      <c r="BV700" s="133">
        <f t="shared" ref="BV700" si="13258">N700/N715</f>
        <v>5.3145611364789444E-2</v>
      </c>
      <c r="BW700" s="134">
        <f t="shared" ref="BW700" si="13259">O700/O715</f>
        <v>5.3538000748783225E-2</v>
      </c>
      <c r="BX700" s="129">
        <f t="shared" ref="BX700" si="13260">P700/P715</f>
        <v>4.4234154929577461E-2</v>
      </c>
      <c r="BY700" s="130">
        <f t="shared" ref="BY700" si="13261">Q700/Q715</f>
        <v>4.7226043099495643E-2</v>
      </c>
      <c r="BZ700" s="131">
        <f t="shared" ref="BZ700" si="13262">R700/R715</f>
        <v>6.6819396716303936E-2</v>
      </c>
      <c r="CA700" s="132">
        <f t="shared" ref="CA700" si="13263">S700/S715</f>
        <v>5.207145572025846E-2</v>
      </c>
      <c r="CB700" s="129">
        <f t="shared" ref="CB700" si="13264">T700/T715</f>
        <v>4.1509433962264149E-2</v>
      </c>
      <c r="CC700" s="130">
        <f t="shared" ref="CC700" si="13265">U700/U715</f>
        <v>5.7384760112888053E-2</v>
      </c>
      <c r="CD700" s="131">
        <f t="shared" ref="CD700" si="13266">V700/V715</f>
        <v>4.9679487179487176E-2</v>
      </c>
      <c r="CE700" s="132">
        <f t="shared" ref="CE700" si="13267">W700/W715</f>
        <v>6.0371840401086278E-2</v>
      </c>
      <c r="CF700" s="129">
        <f t="shared" ref="CF700" si="13268">X700/X715</f>
        <v>4.9784714747039827E-2</v>
      </c>
      <c r="CG700" s="130">
        <f t="shared" ref="CG700" si="13269">Y700/Y715</f>
        <v>4.3567753001715268E-2</v>
      </c>
      <c r="CH700" s="131">
        <f t="shared" ref="CH700" si="13270">Z700/Z715</f>
        <v>7.2883787661406033E-2</v>
      </c>
      <c r="CI700" s="129">
        <f t="shared" ref="CI700" si="13271">AA700/AA715</f>
        <v>6.3397666068222627E-2</v>
      </c>
      <c r="CJ700" s="135">
        <f t="shared" ref="CJ700" si="13272">AB700/AB715</f>
        <v>5.5043744396698305E-2</v>
      </c>
      <c r="CK700" s="136">
        <f t="shared" ref="CK700" si="13273">AC700/AC715</f>
        <v>5.637406947890819E-2</v>
      </c>
    </row>
    <row r="701" spans="1:89" ht="14" thickBot="1" x14ac:dyDescent="0.2">
      <c r="A701" s="146" t="s">
        <v>26</v>
      </c>
      <c r="B701" s="203">
        <v>252</v>
      </c>
      <c r="C701" s="197">
        <v>314</v>
      </c>
      <c r="D701" s="198">
        <v>177</v>
      </c>
      <c r="E701" s="199">
        <v>263</v>
      </c>
      <c r="F701" s="196">
        <v>301</v>
      </c>
      <c r="G701" s="200">
        <v>172</v>
      </c>
      <c r="H701" s="198">
        <v>482</v>
      </c>
      <c r="I701" s="199">
        <v>486</v>
      </c>
      <c r="J701" s="196">
        <v>137</v>
      </c>
      <c r="K701" s="197">
        <v>72</v>
      </c>
      <c r="L701" s="198">
        <v>201</v>
      </c>
      <c r="M701" s="196">
        <v>240</v>
      </c>
      <c r="N701" s="201">
        <v>408</v>
      </c>
      <c r="O701" s="204">
        <v>413</v>
      </c>
      <c r="P701" s="196">
        <v>238</v>
      </c>
      <c r="Q701" s="197">
        <v>188</v>
      </c>
      <c r="R701" s="198">
        <v>286</v>
      </c>
      <c r="S701" s="199">
        <v>308</v>
      </c>
      <c r="T701" s="196">
        <v>56</v>
      </c>
      <c r="U701" s="200">
        <v>59</v>
      </c>
      <c r="V701" s="198">
        <v>235</v>
      </c>
      <c r="W701" s="205">
        <v>300</v>
      </c>
      <c r="X701" s="196">
        <v>160</v>
      </c>
      <c r="Y701" s="200">
        <v>150</v>
      </c>
      <c r="Z701" s="198">
        <v>417</v>
      </c>
      <c r="AA701" s="196">
        <v>563</v>
      </c>
      <c r="AB701" s="172">
        <f t="shared" si="13026"/>
        <v>3350</v>
      </c>
      <c r="AC701" s="173">
        <f t="shared" si="13027"/>
        <v>3528</v>
      </c>
      <c r="AD701" s="233"/>
      <c r="AE701" s="275">
        <f>$AE$19</f>
        <v>0</v>
      </c>
      <c r="AF701" s="126">
        <f t="shared" si="13218"/>
        <v>0</v>
      </c>
      <c r="AG701" s="197">
        <f t="shared" si="13218"/>
        <v>0</v>
      </c>
      <c r="AH701" s="198">
        <f t="shared" si="13218"/>
        <v>0</v>
      </c>
      <c r="AI701" s="199">
        <f t="shared" si="13218"/>
        <v>0</v>
      </c>
      <c r="AJ701" s="196">
        <f t="shared" si="13218"/>
        <v>0</v>
      </c>
      <c r="AK701" s="200">
        <f t="shared" si="13218"/>
        <v>0</v>
      </c>
      <c r="AL701" s="198">
        <f t="shared" si="13218"/>
        <v>0</v>
      </c>
      <c r="AM701" s="199">
        <f t="shared" si="13218"/>
        <v>0</v>
      </c>
      <c r="AN701" s="196">
        <f t="shared" si="13218"/>
        <v>0</v>
      </c>
      <c r="AO701" s="200">
        <f t="shared" si="13218"/>
        <v>0</v>
      </c>
      <c r="AP701" s="198">
        <f t="shared" si="13219"/>
        <v>0</v>
      </c>
      <c r="AQ701" s="196">
        <f t="shared" si="13219"/>
        <v>0</v>
      </c>
      <c r="AR701" s="201">
        <f t="shared" si="13219"/>
        <v>0</v>
      </c>
      <c r="AS701" s="202">
        <f t="shared" si="13219"/>
        <v>0</v>
      </c>
      <c r="AT701" s="196">
        <f t="shared" si="13219"/>
        <v>0</v>
      </c>
      <c r="AU701" s="200">
        <f t="shared" si="13219"/>
        <v>0</v>
      </c>
      <c r="AV701" s="198">
        <f t="shared" si="13219"/>
        <v>0</v>
      </c>
      <c r="AW701" s="199">
        <f t="shared" si="13219"/>
        <v>0</v>
      </c>
      <c r="AX701" s="196">
        <f t="shared" si="13219"/>
        <v>0</v>
      </c>
      <c r="AY701" s="200">
        <f t="shared" si="13219"/>
        <v>0</v>
      </c>
      <c r="AZ701" s="198">
        <f t="shared" si="13219"/>
        <v>0</v>
      </c>
      <c r="BA701" s="199">
        <f t="shared" si="13219"/>
        <v>0</v>
      </c>
      <c r="BB701" s="196">
        <f t="shared" si="13219"/>
        <v>0</v>
      </c>
      <c r="BC701" s="200">
        <f t="shared" si="13219"/>
        <v>0</v>
      </c>
      <c r="BD701" s="198">
        <f t="shared" si="13219"/>
        <v>0</v>
      </c>
      <c r="BE701" s="196">
        <f t="shared" si="13219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4.161849710982659E-2</v>
      </c>
      <c r="BK701" s="130">
        <f t="shared" ref="BK701" si="13274">C701/C715</f>
        <v>4.915466499686913E-2</v>
      </c>
      <c r="BL701" s="131">
        <f t="shared" ref="BL701" si="13275">D701/D715</f>
        <v>5.2196992037746977E-2</v>
      </c>
      <c r="BM701" s="132">
        <f t="shared" ref="BM701" si="13276">E701/E715</f>
        <v>6.5733566608347907E-2</v>
      </c>
      <c r="BN701" s="129">
        <f t="shared" ref="BN701" si="13277">F701/F715</f>
        <v>5.3721220774585042E-2</v>
      </c>
      <c r="BO701" s="130">
        <f t="shared" ref="BO701" si="13278">G701/G715</f>
        <v>3.5123545027567898E-2</v>
      </c>
      <c r="BP701" s="131">
        <f t="shared" ref="BP701" si="13279">H701/H715</f>
        <v>5.3933087165715564E-2</v>
      </c>
      <c r="BQ701" s="132">
        <f t="shared" ref="BQ701" si="13280">I701/I715</f>
        <v>5.7129422828259079E-2</v>
      </c>
      <c r="BR701" s="129">
        <f t="shared" ref="BR701" si="13281">J701/J715</f>
        <v>7.1953781512605036E-2</v>
      </c>
      <c r="BS701" s="130">
        <f t="shared" ref="BS701" si="13282">K701/K715</f>
        <v>4.5685279187817257E-2</v>
      </c>
      <c r="BT701" s="131">
        <f t="shared" ref="BT701" si="13283">L701/L715</f>
        <v>4.8609431680773883E-2</v>
      </c>
      <c r="BU701" s="129">
        <f t="shared" ref="BU701" si="13284">M701/M715</f>
        <v>6.3207795628127464E-2</v>
      </c>
      <c r="BV701" s="133">
        <f t="shared" ref="BV701" si="13285">N701/N715</f>
        <v>5.1750380517503802E-2</v>
      </c>
      <c r="BW701" s="134">
        <f t="shared" ref="BW701" si="13286">O701/O715</f>
        <v>5.1541245476101338E-2</v>
      </c>
      <c r="BX701" s="129">
        <f t="shared" ref="BX701" si="13287">P701/P715</f>
        <v>5.2376760563380281E-2</v>
      </c>
      <c r="BY701" s="130">
        <f t="shared" ref="BY701" si="13288">Q701/Q715</f>
        <v>4.309949564419991E-2</v>
      </c>
      <c r="BZ701" s="131">
        <f t="shared" ref="BZ701" si="13289">R701/R715</f>
        <v>5.4600992745322645E-2</v>
      </c>
      <c r="CA701" s="132">
        <f t="shared" ref="CA701" si="13290">S701/S715</f>
        <v>5.8532877232991255E-2</v>
      </c>
      <c r="CB701" s="129">
        <f t="shared" ref="CB701" si="13291">T701/T715</f>
        <v>4.226415094339623E-2</v>
      </c>
      <c r="CC701" s="130">
        <f t="shared" ref="CC701" si="13292">U701/U715</f>
        <v>5.5503292568203196E-2</v>
      </c>
      <c r="CD701" s="131">
        <f t="shared" ref="CD701" si="13293">V701/V715</f>
        <v>4.7075320512820512E-2</v>
      </c>
      <c r="CE701" s="132">
        <f t="shared" ref="CE701" si="13294">W701/W715</f>
        <v>6.266973052015877E-2</v>
      </c>
      <c r="CF701" s="129">
        <f t="shared" ref="CF701" si="13295">X701/X715</f>
        <v>4.3057050592034449E-2</v>
      </c>
      <c r="CG701" s="130">
        <f t="shared" ref="CG701" si="13296">Y701/Y715</f>
        <v>5.1457975986277875E-2</v>
      </c>
      <c r="CH701" s="131">
        <f t="shared" ref="CH701" si="13297">Z701/Z715</f>
        <v>5.9827833572453373E-2</v>
      </c>
      <c r="CI701" s="129">
        <f t="shared" ref="CI701" si="13298">AA701/AA715</f>
        <v>6.317324955116696E-2</v>
      </c>
      <c r="CJ701" s="135">
        <f t="shared" ref="CJ701" si="13299">AB701/AB715</f>
        <v>5.1782236374316011E-2</v>
      </c>
      <c r="CK701" s="136">
        <f t="shared" ref="CK701" si="13300">AC701/AC715</f>
        <v>5.4714640198511168E-2</v>
      </c>
    </row>
    <row r="702" spans="1:89" ht="15" thickTop="1" thickBot="1" x14ac:dyDescent="0.2">
      <c r="A702" s="137" t="s">
        <v>27</v>
      </c>
      <c r="B702" s="206">
        <v>238</v>
      </c>
      <c r="C702" s="190">
        <v>392</v>
      </c>
      <c r="D702" s="191">
        <v>163</v>
      </c>
      <c r="E702" s="192">
        <v>279</v>
      </c>
      <c r="F702" s="189">
        <v>299</v>
      </c>
      <c r="G702" s="193">
        <v>243</v>
      </c>
      <c r="H702" s="191">
        <v>526</v>
      </c>
      <c r="I702" s="192">
        <v>500</v>
      </c>
      <c r="J702" s="189">
        <v>120</v>
      </c>
      <c r="K702" s="190">
        <v>57</v>
      </c>
      <c r="L702" s="191">
        <v>239</v>
      </c>
      <c r="M702" s="189">
        <v>188</v>
      </c>
      <c r="N702" s="194">
        <v>460</v>
      </c>
      <c r="O702" s="207">
        <v>363</v>
      </c>
      <c r="P702" s="189">
        <v>244</v>
      </c>
      <c r="Q702" s="190">
        <v>208</v>
      </c>
      <c r="R702" s="191">
        <v>266</v>
      </c>
      <c r="S702" s="192">
        <v>315</v>
      </c>
      <c r="T702" s="189">
        <v>58</v>
      </c>
      <c r="U702" s="193">
        <v>55</v>
      </c>
      <c r="V702" s="191">
        <v>320</v>
      </c>
      <c r="W702" s="208">
        <v>309</v>
      </c>
      <c r="X702" s="189">
        <v>177</v>
      </c>
      <c r="Y702" s="193">
        <v>152</v>
      </c>
      <c r="Z702" s="191">
        <v>478</v>
      </c>
      <c r="AA702" s="189">
        <v>579</v>
      </c>
      <c r="AB702" s="172">
        <f t="shared" si="13026"/>
        <v>3588</v>
      </c>
      <c r="AC702" s="173">
        <f t="shared" si="13027"/>
        <v>3640</v>
      </c>
      <c r="AD702" s="233"/>
      <c r="AE702" s="269" t="s">
        <v>13</v>
      </c>
      <c r="AF702" s="20">
        <f t="shared" ref="AF702:BG702" si="13301">SUM(AF699:AF701)</f>
        <v>795</v>
      </c>
      <c r="AG702" s="21">
        <f t="shared" si="13301"/>
        <v>1051</v>
      </c>
      <c r="AH702" s="20">
        <f t="shared" si="13301"/>
        <v>401</v>
      </c>
      <c r="AI702" s="21">
        <f t="shared" si="13301"/>
        <v>497</v>
      </c>
      <c r="AJ702" s="20">
        <f t="shared" si="13301"/>
        <v>647</v>
      </c>
      <c r="AK702" s="21">
        <f t="shared" si="13301"/>
        <v>942</v>
      </c>
      <c r="AL702" s="20">
        <f t="shared" si="13301"/>
        <v>1358</v>
      </c>
      <c r="AM702" s="21">
        <f t="shared" si="13301"/>
        <v>1245</v>
      </c>
      <c r="AN702" s="20">
        <f t="shared" si="13301"/>
        <v>404</v>
      </c>
      <c r="AO702" s="21">
        <f t="shared" si="13301"/>
        <v>94</v>
      </c>
      <c r="AP702" s="20">
        <f t="shared" si="13301"/>
        <v>671</v>
      </c>
      <c r="AQ702" s="21">
        <f t="shared" si="13301"/>
        <v>237</v>
      </c>
      <c r="AR702" s="20">
        <f t="shared" si="13301"/>
        <v>1083</v>
      </c>
      <c r="AS702" s="21">
        <f t="shared" si="13301"/>
        <v>947</v>
      </c>
      <c r="AT702" s="20">
        <f t="shared" si="13301"/>
        <v>597</v>
      </c>
      <c r="AU702" s="21">
        <f t="shared" si="13301"/>
        <v>640</v>
      </c>
      <c r="AV702" s="20">
        <f t="shared" si="13301"/>
        <v>585</v>
      </c>
      <c r="AW702" s="21">
        <f t="shared" si="13301"/>
        <v>887</v>
      </c>
      <c r="AX702" s="20">
        <f t="shared" si="13301"/>
        <v>312</v>
      </c>
      <c r="AY702" s="21">
        <f t="shared" si="13301"/>
        <v>50</v>
      </c>
      <c r="AZ702" s="20">
        <f t="shared" si="13301"/>
        <v>873</v>
      </c>
      <c r="BA702" s="21">
        <f t="shared" si="13301"/>
        <v>506</v>
      </c>
      <c r="BB702" s="20">
        <f t="shared" si="13301"/>
        <v>655</v>
      </c>
      <c r="BC702" s="21">
        <f t="shared" si="13301"/>
        <v>384</v>
      </c>
      <c r="BD702" s="20">
        <f t="shared" si="13301"/>
        <v>779</v>
      </c>
      <c r="BE702" s="21">
        <f t="shared" si="13301"/>
        <v>1490</v>
      </c>
      <c r="BF702" s="174">
        <f t="shared" si="13301"/>
        <v>9160</v>
      </c>
      <c r="BG702" s="175">
        <f t="shared" si="13301"/>
        <v>8970</v>
      </c>
      <c r="BH702" s="233"/>
      <c r="BI702" s="137" t="s">
        <v>27</v>
      </c>
      <c r="BJ702" s="129">
        <f>B702/B715</f>
        <v>3.9306358381502891E-2</v>
      </c>
      <c r="BK702" s="130">
        <f t="shared" ref="BK702" si="13302">C702/C715</f>
        <v>6.1365059486537255E-2</v>
      </c>
      <c r="BL702" s="131">
        <f t="shared" ref="BL702" si="13303">D702/D715</f>
        <v>4.806841639634326E-2</v>
      </c>
      <c r="BM702" s="132">
        <f t="shared" ref="BM702" si="13304">E702/E715</f>
        <v>6.9732566858285425E-2</v>
      </c>
      <c r="BN702" s="129">
        <f t="shared" ref="BN702" si="13305">F702/F715</f>
        <v>5.336426914153132E-2</v>
      </c>
      <c r="BO702" s="130">
        <f t="shared" ref="BO702" si="13306">G702/G715</f>
        <v>4.9622217684296512E-2</v>
      </c>
      <c r="BP702" s="131">
        <f t="shared" ref="BP702" si="13307">H702/H715</f>
        <v>5.885643952109209E-2</v>
      </c>
      <c r="BQ702" s="132">
        <f t="shared" ref="BQ702" si="13308">I702/I715</f>
        <v>5.8775126366521685E-2</v>
      </c>
      <c r="BR702" s="129">
        <f t="shared" ref="BR702" si="13309">J702/J715</f>
        <v>6.3025210084033612E-2</v>
      </c>
      <c r="BS702" s="130">
        <f t="shared" ref="BS702" si="13310">K702/K715</f>
        <v>3.6167512690355327E-2</v>
      </c>
      <c r="BT702" s="131">
        <f t="shared" ref="BT702" si="13311">L702/L715</f>
        <v>5.7799274486094315E-2</v>
      </c>
      <c r="BU702" s="129">
        <f t="shared" ref="BU702" si="13312">M702/M715</f>
        <v>4.9512773242033181E-2</v>
      </c>
      <c r="BV702" s="133">
        <f t="shared" ref="BV702" si="13313">N702/N715</f>
        <v>5.8346017250126836E-2</v>
      </c>
      <c r="BW702" s="134">
        <f t="shared" ref="BW702" si="13314">O702/O715</f>
        <v>4.530138524897042E-2</v>
      </c>
      <c r="BX702" s="129">
        <f t="shared" ref="BX702" si="13315">P702/P715</f>
        <v>5.3697183098591547E-2</v>
      </c>
      <c r="BY702" s="130">
        <f t="shared" ref="BY702" si="13316">Q702/Q715</f>
        <v>4.7684548372306283E-2</v>
      </c>
      <c r="BZ702" s="131">
        <f t="shared" ref="BZ702" si="13317">R702/R715</f>
        <v>5.0782741504390987E-2</v>
      </c>
      <c r="CA702" s="132">
        <f t="shared" ref="CA702" si="13318">S702/S715</f>
        <v>5.9863169897377423E-2</v>
      </c>
      <c r="CB702" s="129">
        <f t="shared" ref="CB702" si="13319">T702/T715</f>
        <v>4.3773584905660377E-2</v>
      </c>
      <c r="CC702" s="130">
        <f t="shared" ref="CC702" si="13320">U702/U715</f>
        <v>5.1740357478833487E-2</v>
      </c>
      <c r="CD702" s="131">
        <f t="shared" ref="CD702" si="13321">V702/V715</f>
        <v>6.4102564102564097E-2</v>
      </c>
      <c r="CE702" s="132">
        <f t="shared" ref="CE702" si="13322">W702/W715</f>
        <v>6.4549822435763529E-2</v>
      </c>
      <c r="CF702" s="129">
        <f t="shared" ref="CF702" si="13323">X702/X715</f>
        <v>4.7631862217438106E-2</v>
      </c>
      <c r="CG702" s="130">
        <f t="shared" ref="CG702" si="13324">Y702/Y715</f>
        <v>5.2144082332761577E-2</v>
      </c>
      <c r="CH702" s="131">
        <f t="shared" ref="CH702" si="13325">Z702/Z715</f>
        <v>6.857962697274031E-2</v>
      </c>
      <c r="CI702" s="129">
        <f t="shared" ref="CI702" si="13326">AA702/AA715</f>
        <v>6.4968581687612215E-2</v>
      </c>
      <c r="CJ702" s="135">
        <f t="shared" ref="CJ702" si="13327">AB702/AB715</f>
        <v>5.54610937644913E-2</v>
      </c>
      <c r="CK702" s="136">
        <f t="shared" ref="CK702" si="13328">AC702/AC715</f>
        <v>5.6451612903225805E-2</v>
      </c>
    </row>
    <row r="703" spans="1:89" ht="14" thickTop="1" x14ac:dyDescent="0.15">
      <c r="A703" s="146" t="s">
        <v>28</v>
      </c>
      <c r="B703" s="203">
        <v>263</v>
      </c>
      <c r="C703" s="197">
        <v>521</v>
      </c>
      <c r="D703" s="198">
        <v>179</v>
      </c>
      <c r="E703" s="199">
        <v>302</v>
      </c>
      <c r="F703" s="196">
        <v>313</v>
      </c>
      <c r="G703" s="200">
        <v>303</v>
      </c>
      <c r="H703" s="198">
        <v>547</v>
      </c>
      <c r="I703" s="199">
        <v>477</v>
      </c>
      <c r="J703" s="196">
        <v>171</v>
      </c>
      <c r="K703" s="197">
        <v>56</v>
      </c>
      <c r="L703" s="198">
        <v>352</v>
      </c>
      <c r="M703" s="196">
        <v>151</v>
      </c>
      <c r="N703" s="201">
        <v>528</v>
      </c>
      <c r="O703" s="204">
        <v>374</v>
      </c>
      <c r="P703" s="196">
        <v>274</v>
      </c>
      <c r="Q703" s="197">
        <v>192</v>
      </c>
      <c r="R703" s="198">
        <v>286</v>
      </c>
      <c r="S703" s="199">
        <v>325</v>
      </c>
      <c r="T703" s="196">
        <v>111</v>
      </c>
      <c r="U703" s="200">
        <v>29</v>
      </c>
      <c r="V703" s="198">
        <v>393</v>
      </c>
      <c r="W703" s="205">
        <v>271</v>
      </c>
      <c r="X703" s="196">
        <v>231</v>
      </c>
      <c r="Y703" s="200">
        <v>117</v>
      </c>
      <c r="Z703" s="198">
        <v>492</v>
      </c>
      <c r="AA703" s="196">
        <v>468</v>
      </c>
      <c r="AB703" s="172">
        <f t="shared" si="13026"/>
        <v>4140</v>
      </c>
      <c r="AC703" s="173">
        <f t="shared" si="13027"/>
        <v>3586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4.3435177539223782E-2</v>
      </c>
      <c r="BK703" s="130">
        <f t="shared" ref="BK703" si="13329">C703/C715</f>
        <v>8.1559173450219166E-2</v>
      </c>
      <c r="BL703" s="131">
        <f t="shared" ref="BL703" si="13330">D703/D715</f>
        <v>5.2786788557947509E-2</v>
      </c>
      <c r="BM703" s="132">
        <f t="shared" ref="BM703" si="13331">E703/E715</f>
        <v>7.5481129717570608E-2</v>
      </c>
      <c r="BN703" s="129">
        <f t="shared" ref="BN703" si="13332">F703/F715</f>
        <v>5.5862930572907372E-2</v>
      </c>
      <c r="BO703" s="130">
        <f t="shared" ref="BO703" si="13333">G703/G715</f>
        <v>6.187461711251787E-2</v>
      </c>
      <c r="BP703" s="131">
        <f t="shared" ref="BP703" si="13334">H703/H715</f>
        <v>6.1206221327067246E-2</v>
      </c>
      <c r="BQ703" s="132">
        <f t="shared" ref="BQ703" si="13335">I703/I715</f>
        <v>5.6071470553661691E-2</v>
      </c>
      <c r="BR703" s="129">
        <f t="shared" ref="BR703" si="13336">J703/J715</f>
        <v>8.9810924369747899E-2</v>
      </c>
      <c r="BS703" s="130">
        <f t="shared" ref="BS703" si="13337">K703/K715</f>
        <v>3.553299492385787E-2</v>
      </c>
      <c r="BT703" s="131">
        <f t="shared" ref="BT703" si="13338">L703/L715</f>
        <v>8.5126964933494559E-2</v>
      </c>
      <c r="BU703" s="129">
        <f t="shared" ref="BU703" si="13339">M703/M715</f>
        <v>3.9768238082696868E-2</v>
      </c>
      <c r="BV703" s="133">
        <f t="shared" ref="BV703" si="13340">N703/N715</f>
        <v>6.6971080669710803E-2</v>
      </c>
      <c r="BW703" s="134">
        <f t="shared" ref="BW703" si="13341">O703/O715</f>
        <v>4.6674154498939226E-2</v>
      </c>
      <c r="BX703" s="129">
        <f t="shared" ref="BX703" si="13342">P703/P715</f>
        <v>6.029929577464789E-2</v>
      </c>
      <c r="BY703" s="130">
        <f t="shared" ref="BY703" si="13343">Q703/Q715</f>
        <v>4.4016506189821183E-2</v>
      </c>
      <c r="BZ703" s="131">
        <f t="shared" ref="BZ703" si="13344">R703/R715</f>
        <v>5.4600992745322645E-2</v>
      </c>
      <c r="CA703" s="132">
        <f t="shared" ref="CA703" si="13345">S703/S715</f>
        <v>6.176358798935766E-2</v>
      </c>
      <c r="CB703" s="129">
        <f t="shared" ref="CB703" si="13346">T703/T715</f>
        <v>8.3773584905660378E-2</v>
      </c>
      <c r="CC703" s="130">
        <f t="shared" ref="CC703" si="13347">U703/U715</f>
        <v>2.7281279397930385E-2</v>
      </c>
      <c r="CD703" s="131">
        <f t="shared" ref="CD703" si="13348">V703/V715</f>
        <v>7.8725961538461536E-2</v>
      </c>
      <c r="CE703" s="132">
        <f t="shared" ref="CE703" si="13349">W703/W715</f>
        <v>5.6611656569876746E-2</v>
      </c>
      <c r="CF703" s="129">
        <f t="shared" ref="CF703" si="13350">X703/X715</f>
        <v>6.2163616792249729E-2</v>
      </c>
      <c r="CG703" s="130">
        <f t="shared" ref="CG703" si="13351">Y703/Y715</f>
        <v>4.0137221269296738E-2</v>
      </c>
      <c r="CH703" s="131">
        <f t="shared" ref="CH703" si="13352">Z703/Z715</f>
        <v>7.0588235294117646E-2</v>
      </c>
      <c r="CI703" s="129">
        <f t="shared" ref="CI703" si="13353">AA703/AA715</f>
        <v>5.2513464991023343E-2</v>
      </c>
      <c r="CJ703" s="135">
        <f t="shared" ref="CJ703" si="13354">AB703/AB715</f>
        <v>6.3993569728259189E-2</v>
      </c>
      <c r="CK703" s="136">
        <f t="shared" ref="CK703" si="13355">AC703/AC715</f>
        <v>5.5614143920595535E-2</v>
      </c>
    </row>
    <row r="704" spans="1:89" x14ac:dyDescent="0.15">
      <c r="A704" s="137" t="s">
        <v>29</v>
      </c>
      <c r="B704" s="206">
        <v>294</v>
      </c>
      <c r="C704" s="190">
        <v>500</v>
      </c>
      <c r="D704" s="191">
        <v>244</v>
      </c>
      <c r="E704" s="192">
        <v>348</v>
      </c>
      <c r="F704" s="189">
        <v>335</v>
      </c>
      <c r="G704" s="193">
        <v>361</v>
      </c>
      <c r="H704" s="191">
        <v>532</v>
      </c>
      <c r="I704" s="192">
        <v>625</v>
      </c>
      <c r="J704" s="189">
        <v>158</v>
      </c>
      <c r="K704" s="190">
        <v>59</v>
      </c>
      <c r="L704" s="191">
        <v>316</v>
      </c>
      <c r="M704" s="189">
        <v>141</v>
      </c>
      <c r="N704" s="194">
        <v>497</v>
      </c>
      <c r="O704" s="207">
        <v>398</v>
      </c>
      <c r="P704" s="189">
        <v>361</v>
      </c>
      <c r="Q704" s="190">
        <v>254</v>
      </c>
      <c r="R704" s="191">
        <v>304</v>
      </c>
      <c r="S704" s="192">
        <v>375</v>
      </c>
      <c r="T704" s="189">
        <v>151</v>
      </c>
      <c r="U704" s="193">
        <v>20</v>
      </c>
      <c r="V704" s="191">
        <v>408</v>
      </c>
      <c r="W704" s="208">
        <v>311</v>
      </c>
      <c r="X704" s="189">
        <v>295</v>
      </c>
      <c r="Y704" s="193">
        <v>143</v>
      </c>
      <c r="Z704" s="191">
        <v>531</v>
      </c>
      <c r="AA704" s="189">
        <v>614</v>
      </c>
      <c r="AB704" s="172">
        <f t="shared" si="13026"/>
        <v>4426</v>
      </c>
      <c r="AC704" s="173">
        <f t="shared" si="13027"/>
        <v>4149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4.8554913294797684E-2</v>
      </c>
      <c r="BK704" s="130">
        <f t="shared" ref="BK704" si="13356">C704/C715</f>
        <v>7.8271759549154662E-2</v>
      </c>
      <c r="BL704" s="131">
        <f t="shared" ref="BL704" si="13357">D704/D715</f>
        <v>7.1955175464464755E-2</v>
      </c>
      <c r="BM704" s="132">
        <f t="shared" ref="BM704" si="13358">E704/E715</f>
        <v>8.6978255436140961E-2</v>
      </c>
      <c r="BN704" s="129">
        <f t="shared" ref="BN704" si="13359">F704/F715</f>
        <v>5.9789398536498305E-2</v>
      </c>
      <c r="BO704" s="130">
        <f t="shared" ref="BO704" si="13360">G704/G715</f>
        <v>7.3718603226465187E-2</v>
      </c>
      <c r="BP704" s="131">
        <f t="shared" ref="BP704" si="13361">H704/H715</f>
        <v>5.9527805751370705E-2</v>
      </c>
      <c r="BQ704" s="132">
        <f t="shared" ref="BQ704" si="13362">I704/I715</f>
        <v>7.3468907958152113E-2</v>
      </c>
      <c r="BR704" s="129">
        <f t="shared" ref="BR704" si="13363">J704/J715</f>
        <v>8.2983193277310921E-2</v>
      </c>
      <c r="BS704" s="130">
        <f t="shared" ref="BS704" si="13364">K704/K715</f>
        <v>3.7436548223350255E-2</v>
      </c>
      <c r="BT704" s="131">
        <f t="shared" ref="BT704" si="13365">L704/L715</f>
        <v>7.6420798065296253E-2</v>
      </c>
      <c r="BU704" s="129">
        <f t="shared" ref="BU704" si="13366">M704/M715</f>
        <v>3.7134579931524886E-2</v>
      </c>
      <c r="BV704" s="133">
        <f t="shared" ref="BV704" si="13367">N704/N715</f>
        <v>6.3039066463723994E-2</v>
      </c>
      <c r="BW704" s="134">
        <f t="shared" ref="BW704" si="13368">O704/O715</f>
        <v>4.9669287407962059E-2</v>
      </c>
      <c r="BX704" s="129">
        <f t="shared" ref="BX704" si="13369">P704/P715</f>
        <v>7.9445422535211266E-2</v>
      </c>
      <c r="BY704" s="130">
        <f t="shared" ref="BY704" si="13370">Q704/Q715</f>
        <v>5.8230169646950942E-2</v>
      </c>
      <c r="BZ704" s="131">
        <f t="shared" ref="BZ704" si="13371">R704/R715</f>
        <v>5.8037418862161128E-2</v>
      </c>
      <c r="CA704" s="132">
        <f t="shared" ref="CA704" si="13372">S704/S715</f>
        <v>7.1265678449258837E-2</v>
      </c>
      <c r="CB704" s="129">
        <f t="shared" ref="CB704" si="13373">T704/T715</f>
        <v>0.11396226415094339</v>
      </c>
      <c r="CC704" s="130">
        <f t="shared" ref="CC704" si="13374">U704/U715</f>
        <v>1.881467544684854E-2</v>
      </c>
      <c r="CD704" s="131">
        <f t="shared" ref="CD704" si="13375">V704/V715</f>
        <v>8.1730769230769232E-2</v>
      </c>
      <c r="CE704" s="132">
        <f t="shared" ref="CE704" si="13376">W704/W715</f>
        <v>6.4967620639231255E-2</v>
      </c>
      <c r="CF704" s="129">
        <f t="shared" ref="CF704" si="13377">X704/X715</f>
        <v>7.9386437029063506E-2</v>
      </c>
      <c r="CG704" s="130">
        <f t="shared" ref="CG704" si="13378">Y704/Y715</f>
        <v>4.9056603773584909E-2</v>
      </c>
      <c r="CH704" s="131">
        <f t="shared" ref="CH704" si="13379">Z704/Z715</f>
        <v>7.6183644189383073E-2</v>
      </c>
      <c r="CI704" s="129">
        <f t="shared" ref="CI704" si="13380">AA704/AA715</f>
        <v>6.8895870736086176E-2</v>
      </c>
      <c r="CJ704" s="135">
        <f t="shared" ref="CJ704" si="13381">AB704/AB715</f>
        <v>6.8414381550066461E-2</v>
      </c>
      <c r="CK704" s="136">
        <f t="shared" ref="CK704" si="13382">AC704/AC715</f>
        <v>6.4345533498759308E-2</v>
      </c>
    </row>
    <row r="705" spans="1:89" x14ac:dyDescent="0.15">
      <c r="A705" s="146" t="s">
        <v>30</v>
      </c>
      <c r="B705" s="203">
        <v>378</v>
      </c>
      <c r="C705" s="197">
        <v>516</v>
      </c>
      <c r="D705" s="198">
        <v>233</v>
      </c>
      <c r="E705" s="199">
        <v>187</v>
      </c>
      <c r="F705" s="196">
        <v>354</v>
      </c>
      <c r="G705" s="200">
        <v>339</v>
      </c>
      <c r="H705" s="198">
        <v>691</v>
      </c>
      <c r="I705" s="199">
        <v>561</v>
      </c>
      <c r="J705" s="196">
        <v>224</v>
      </c>
      <c r="K705" s="197">
        <v>46</v>
      </c>
      <c r="L705" s="198">
        <v>339</v>
      </c>
      <c r="M705" s="196">
        <v>124</v>
      </c>
      <c r="N705" s="201">
        <v>603</v>
      </c>
      <c r="O705" s="204">
        <v>422</v>
      </c>
      <c r="P705" s="196">
        <v>318</v>
      </c>
      <c r="Q705" s="197">
        <v>278</v>
      </c>
      <c r="R705" s="198">
        <v>299</v>
      </c>
      <c r="S705" s="199">
        <v>382</v>
      </c>
      <c r="T705" s="196">
        <v>168</v>
      </c>
      <c r="U705" s="200">
        <v>28</v>
      </c>
      <c r="V705" s="198">
        <v>421</v>
      </c>
      <c r="W705" s="205">
        <v>252</v>
      </c>
      <c r="X705" s="196">
        <v>310</v>
      </c>
      <c r="Y705" s="200">
        <v>171</v>
      </c>
      <c r="Z705" s="198">
        <v>442</v>
      </c>
      <c r="AA705" s="196">
        <v>637</v>
      </c>
      <c r="AB705" s="172">
        <f t="shared" si="13026"/>
        <v>4780</v>
      </c>
      <c r="AC705" s="173">
        <f t="shared" si="13027"/>
        <v>3943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6.2427745664739881E-2</v>
      </c>
      <c r="BK705" s="130">
        <f t="shared" ref="BK705" si="13383">C705/C715</f>
        <v>8.0776455854727619E-2</v>
      </c>
      <c r="BL705" s="131">
        <f t="shared" ref="BL705" si="13384">D705/D715</f>
        <v>6.8711294603361839E-2</v>
      </c>
      <c r="BM705" s="132">
        <f t="shared" ref="BM705" si="13385">E705/E715</f>
        <v>4.6738315421144712E-2</v>
      </c>
      <c r="BN705" s="129">
        <f t="shared" ref="BN705" si="13386">F705/F715</f>
        <v>6.3180439050508658E-2</v>
      </c>
      <c r="BO705" s="130">
        <f t="shared" ref="BO705" si="13387">G705/G715</f>
        <v>6.9226056769450678E-2</v>
      </c>
      <c r="BP705" s="131">
        <f t="shared" ref="BP705" si="13388">H705/H715</f>
        <v>7.7319010853754061E-2</v>
      </c>
      <c r="BQ705" s="132">
        <f t="shared" ref="BQ705" si="13389">I705/I715</f>
        <v>6.5945691783237337E-2</v>
      </c>
      <c r="BR705" s="129">
        <f t="shared" ref="BR705" si="13390">J705/J715</f>
        <v>0.11764705882352941</v>
      </c>
      <c r="BS705" s="130">
        <f t="shared" ref="BS705" si="13391">K705/K715</f>
        <v>2.9187817258883249E-2</v>
      </c>
      <c r="BT705" s="131">
        <f t="shared" ref="BT705" si="13392">L705/L715</f>
        <v>8.1983071342200731E-2</v>
      </c>
      <c r="BU705" s="129">
        <f t="shared" ref="BU705" si="13393">M705/M715</f>
        <v>3.2657361074532529E-2</v>
      </c>
      <c r="BV705" s="133">
        <f t="shared" ref="BV705" si="13394">N705/N715</f>
        <v>7.6484018264840178E-2</v>
      </c>
      <c r="BW705" s="134">
        <f t="shared" ref="BW705" si="13395">O705/O715</f>
        <v>5.26644203169849E-2</v>
      </c>
      <c r="BX705" s="129">
        <f t="shared" ref="BX705" si="13396">P705/P715</f>
        <v>6.9982394366197187E-2</v>
      </c>
      <c r="BY705" s="130">
        <f t="shared" ref="BY705" si="13397">Q705/Q715</f>
        <v>6.3732232920678589E-2</v>
      </c>
      <c r="BZ705" s="131">
        <f t="shared" ref="BZ705" si="13398">R705/R715</f>
        <v>5.708285605192822E-2</v>
      </c>
      <c r="CA705" s="132">
        <f t="shared" ref="CA705" si="13399">S705/S715</f>
        <v>7.2595971113645005E-2</v>
      </c>
      <c r="CB705" s="129">
        <f t="shared" ref="CB705" si="13400">T705/T715</f>
        <v>0.12679245283018867</v>
      </c>
      <c r="CC705" s="130">
        <f t="shared" ref="CC705" si="13401">U705/U715</f>
        <v>2.634054562558796E-2</v>
      </c>
      <c r="CD705" s="131">
        <f t="shared" ref="CD705" si="13402">V705/V715</f>
        <v>8.4334935897435903E-2</v>
      </c>
      <c r="CE705" s="132">
        <f t="shared" ref="CE705" si="13403">W705/W715</f>
        <v>5.2642573636933358E-2</v>
      </c>
      <c r="CF705" s="129">
        <f t="shared" ref="CF705" si="13404">X705/X715</f>
        <v>8.3423035522066744E-2</v>
      </c>
      <c r="CG705" s="130">
        <f t="shared" ref="CG705" si="13405">Y705/Y715</f>
        <v>5.8662092624356774E-2</v>
      </c>
      <c r="CH705" s="131">
        <f t="shared" ref="CH705" si="13406">Z705/Z715</f>
        <v>6.3414634146341464E-2</v>
      </c>
      <c r="CI705" s="129">
        <f t="shared" ref="CI705" si="13407">AA705/AA715</f>
        <v>7.1476660682226217E-2</v>
      </c>
      <c r="CJ705" s="135">
        <f t="shared" ref="CJ705" si="13408">AB705/AB715</f>
        <v>7.3886295483352404E-2</v>
      </c>
      <c r="CK705" s="136">
        <f t="shared" ref="CK705" si="13409">AC705/AC715</f>
        <v>6.1150744416873452E-2</v>
      </c>
    </row>
    <row r="706" spans="1:89" x14ac:dyDescent="0.15">
      <c r="A706" s="137" t="s">
        <v>31</v>
      </c>
      <c r="B706" s="206">
        <v>417</v>
      </c>
      <c r="C706" s="190">
        <v>535</v>
      </c>
      <c r="D706" s="191">
        <v>168</v>
      </c>
      <c r="E706" s="192">
        <v>310</v>
      </c>
      <c r="F706" s="189">
        <v>293</v>
      </c>
      <c r="G706" s="193">
        <v>603</v>
      </c>
      <c r="H706" s="191">
        <v>667</v>
      </c>
      <c r="I706" s="192">
        <v>684</v>
      </c>
      <c r="J706" s="189">
        <v>180</v>
      </c>
      <c r="K706" s="190">
        <v>48</v>
      </c>
      <c r="L706" s="191">
        <v>332</v>
      </c>
      <c r="M706" s="189">
        <v>113</v>
      </c>
      <c r="N706" s="194">
        <v>480</v>
      </c>
      <c r="O706" s="207">
        <v>525</v>
      </c>
      <c r="P706" s="189">
        <v>279</v>
      </c>
      <c r="Q706" s="190">
        <v>362</v>
      </c>
      <c r="R706" s="191">
        <v>286</v>
      </c>
      <c r="S706" s="192">
        <v>505</v>
      </c>
      <c r="T706" s="189">
        <v>144</v>
      </c>
      <c r="U706" s="193">
        <v>22</v>
      </c>
      <c r="V706" s="191">
        <v>452</v>
      </c>
      <c r="W706" s="208">
        <v>254</v>
      </c>
      <c r="X706" s="189">
        <v>345</v>
      </c>
      <c r="Y706" s="193">
        <v>213</v>
      </c>
      <c r="Z706" s="191">
        <v>337</v>
      </c>
      <c r="AA706" s="189">
        <v>853</v>
      </c>
      <c r="AB706" s="172">
        <f t="shared" si="13026"/>
        <v>4380</v>
      </c>
      <c r="AC706" s="173">
        <f t="shared" si="13027"/>
        <v>5027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6.8868703550784477E-2</v>
      </c>
      <c r="BK706" s="130">
        <f t="shared" ref="BK706" si="13410">C706/C715</f>
        <v>8.3750782717595493E-2</v>
      </c>
      <c r="BL706" s="131">
        <f t="shared" ref="BL706" si="13411">D706/D715</f>
        <v>4.9542907696844586E-2</v>
      </c>
      <c r="BM706" s="132">
        <f t="shared" ref="BM706" si="13412">E706/E715</f>
        <v>7.7480629842539367E-2</v>
      </c>
      <c r="BN706" s="129">
        <f t="shared" ref="BN706" si="13413">F706/F715</f>
        <v>5.2293414242370162E-2</v>
      </c>
      <c r="BO706" s="130">
        <f t="shared" ref="BO706" si="13414">G706/G715</f>
        <v>0.12313661425362467</v>
      </c>
      <c r="BP706" s="131">
        <f t="shared" ref="BP706" si="13415">H706/H715</f>
        <v>7.4633545932639586E-2</v>
      </c>
      <c r="BQ706" s="132">
        <f t="shared" ref="BQ706" si="13416">I706/I715</f>
        <v>8.0404372869401664E-2</v>
      </c>
      <c r="BR706" s="129">
        <f t="shared" ref="BR706" si="13417">J706/J715</f>
        <v>9.4537815126050417E-2</v>
      </c>
      <c r="BS706" s="130">
        <f t="shared" ref="BS706" si="13418">K706/K715</f>
        <v>3.0456852791878174E-2</v>
      </c>
      <c r="BT706" s="131">
        <f t="shared" ref="BT706" si="13419">L706/L715</f>
        <v>8.0290205562273273E-2</v>
      </c>
      <c r="BU706" s="129">
        <f t="shared" ref="BU706" si="13420">M706/M715</f>
        <v>2.976033710824335E-2</v>
      </c>
      <c r="BV706" s="133">
        <f t="shared" ref="BV706" si="13421">N706/N715</f>
        <v>6.0882800608828003E-2</v>
      </c>
      <c r="BW706" s="134">
        <f t="shared" ref="BW706" si="13422">O706/O715</f>
        <v>6.5518532384874581E-2</v>
      </c>
      <c r="BX706" s="129">
        <f t="shared" ref="BX706" si="13423">P706/P715</f>
        <v>6.1399647887323945E-2</v>
      </c>
      <c r="BY706" s="130">
        <f t="shared" ref="BY706" si="13424">Q706/Q715</f>
        <v>8.2989454378725361E-2</v>
      </c>
      <c r="BZ706" s="131">
        <f t="shared" ref="BZ706" si="13425">R706/R715</f>
        <v>5.4600992745322645E-2</v>
      </c>
      <c r="CA706" s="132">
        <f t="shared" ref="CA706" si="13426">S706/S715</f>
        <v>9.5971113645001896E-2</v>
      </c>
      <c r="CB706" s="129">
        <f t="shared" ref="CB706" si="13427">T706/T715</f>
        <v>0.10867924528301887</v>
      </c>
      <c r="CC706" s="130">
        <f t="shared" ref="CC706" si="13428">U706/U715</f>
        <v>2.0696142991533398E-2</v>
      </c>
      <c r="CD706" s="131">
        <f t="shared" ref="CD706" si="13429">V706/V715</f>
        <v>9.0544871794871792E-2</v>
      </c>
      <c r="CE706" s="132">
        <f t="shared" ref="CE706" si="13430">W706/W715</f>
        <v>5.3060371840401084E-2</v>
      </c>
      <c r="CF706" s="129">
        <f t="shared" ref="CF706" si="13431">X706/X715</f>
        <v>9.2841765339074275E-2</v>
      </c>
      <c r="CG706" s="130">
        <f t="shared" ref="CG706" si="13432">Y706/Y715</f>
        <v>7.3070325900514585E-2</v>
      </c>
      <c r="CH706" s="131">
        <f t="shared" ref="CH706" si="13433">Z706/Z715</f>
        <v>4.8350071736011475E-2</v>
      </c>
      <c r="CI706" s="129">
        <f t="shared" ref="CI706" si="13434">AA706/AA715</f>
        <v>9.5713644524236988E-2</v>
      </c>
      <c r="CJ706" s="135">
        <f t="shared" ref="CJ706" si="13435">AB706/AB715</f>
        <v>6.7703341886419147E-2</v>
      </c>
      <c r="CK706" s="136">
        <f t="shared" ref="CK706" si="13436">AC706/AC715</f>
        <v>7.7962158808933008E-2</v>
      </c>
    </row>
    <row r="707" spans="1:89" x14ac:dyDescent="0.15">
      <c r="A707" s="146" t="s">
        <v>32</v>
      </c>
      <c r="B707" s="203">
        <v>519</v>
      </c>
      <c r="C707" s="197">
        <v>422</v>
      </c>
      <c r="D707" s="198">
        <v>125</v>
      </c>
      <c r="E707" s="199">
        <v>296</v>
      </c>
      <c r="F707" s="196">
        <v>221</v>
      </c>
      <c r="G707" s="200">
        <v>506</v>
      </c>
      <c r="H707" s="198">
        <v>612</v>
      </c>
      <c r="I707" s="199">
        <v>683</v>
      </c>
      <c r="J707" s="196">
        <v>134</v>
      </c>
      <c r="K707" s="197">
        <v>27</v>
      </c>
      <c r="L707" s="198">
        <v>418</v>
      </c>
      <c r="M707" s="196">
        <v>118</v>
      </c>
      <c r="N707" s="201">
        <v>581</v>
      </c>
      <c r="O707" s="204">
        <v>531</v>
      </c>
      <c r="P707" s="196">
        <v>256</v>
      </c>
      <c r="Q707" s="197">
        <v>366</v>
      </c>
      <c r="R707" s="198">
        <v>220</v>
      </c>
      <c r="S707" s="199">
        <v>478</v>
      </c>
      <c r="T707" s="196">
        <v>76</v>
      </c>
      <c r="U707" s="200">
        <v>25</v>
      </c>
      <c r="V707" s="198">
        <v>487</v>
      </c>
      <c r="W707" s="205">
        <v>217</v>
      </c>
      <c r="X707" s="196">
        <v>199</v>
      </c>
      <c r="Y707" s="200">
        <v>174</v>
      </c>
      <c r="Z707" s="198">
        <v>278</v>
      </c>
      <c r="AA707" s="196">
        <v>659</v>
      </c>
      <c r="AB707" s="172">
        <f t="shared" si="13026"/>
        <v>4126</v>
      </c>
      <c r="AC707" s="173">
        <f t="shared" si="13027"/>
        <v>4502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8.5714285714285715E-2</v>
      </c>
      <c r="BK707" s="130">
        <f t="shared" ref="BK707" si="13437">C707/C715</f>
        <v>6.6061365059486538E-2</v>
      </c>
      <c r="BL707" s="131">
        <f t="shared" ref="BL707" si="13438">D707/D715</f>
        <v>3.6862282512533179E-2</v>
      </c>
      <c r="BM707" s="132">
        <f t="shared" ref="BM707" si="13439">E707/E715</f>
        <v>7.3981504623844035E-2</v>
      </c>
      <c r="BN707" s="129">
        <f t="shared" ref="BN707" si="13440">F707/F715</f>
        <v>3.9443155452436193E-2</v>
      </c>
      <c r="BO707" s="130">
        <f t="shared" ref="BO707" si="13441">G707/G715</f>
        <v>0.10332856851133347</v>
      </c>
      <c r="BP707" s="131">
        <f t="shared" ref="BP707" si="13442">H707/H715</f>
        <v>6.8479355488418936E-2</v>
      </c>
      <c r="BQ707" s="132">
        <f t="shared" ref="BQ707" si="13443">I707/I715</f>
        <v>8.0286822616668627E-2</v>
      </c>
      <c r="BR707" s="129">
        <f t="shared" ref="BR707" si="13444">J707/J715</f>
        <v>7.0378151260504201E-2</v>
      </c>
      <c r="BS707" s="130">
        <f t="shared" ref="BS707" si="13445">K707/K715</f>
        <v>1.7131979695431471E-2</v>
      </c>
      <c r="BT707" s="131">
        <f t="shared" ref="BT707" si="13446">L707/L715</f>
        <v>0.10108827085852479</v>
      </c>
      <c r="BU707" s="129">
        <f t="shared" ref="BU707" si="13447">M707/M715</f>
        <v>3.107716618382934E-2</v>
      </c>
      <c r="BV707" s="133">
        <f t="shared" ref="BV707" si="13448">N707/N715</f>
        <v>7.3693556570268895E-2</v>
      </c>
      <c r="BW707" s="134">
        <f t="shared" ref="BW707" si="13449">O707/O715</f>
        <v>6.6267315612130284E-2</v>
      </c>
      <c r="BX707" s="129">
        <f t="shared" ref="BX707" si="13450">P707/P715</f>
        <v>5.6338028169014086E-2</v>
      </c>
      <c r="BY707" s="130">
        <f t="shared" ref="BY707" si="13451">Q707/Q715</f>
        <v>8.3906464924346627E-2</v>
      </c>
      <c r="BZ707" s="131">
        <f t="shared" ref="BZ707" si="13452">R707/R715</f>
        <v>4.2000763650248185E-2</v>
      </c>
      <c r="CA707" s="132">
        <f t="shared" ref="CA707" si="13453">S707/S715</f>
        <v>9.0839984796655268E-2</v>
      </c>
      <c r="CB707" s="129">
        <f t="shared" ref="CB707" si="13454">T707/T715</f>
        <v>5.7358490566037736E-2</v>
      </c>
      <c r="CC707" s="130">
        <f t="shared" ref="CC707" si="13455">U707/U715</f>
        <v>2.3518344308560677E-2</v>
      </c>
      <c r="CD707" s="131">
        <f t="shared" ref="CD707" si="13456">V707/V715</f>
        <v>9.7556089743589744E-2</v>
      </c>
      <c r="CE707" s="132">
        <f t="shared" ref="CE707" si="13457">W707/W715</f>
        <v>4.5331105076248171E-2</v>
      </c>
      <c r="CF707" s="129">
        <f t="shared" ref="CF707" si="13458">X707/X715</f>
        <v>5.3552206673842841E-2</v>
      </c>
      <c r="CG707" s="130">
        <f t="shared" ref="CG707" si="13459">Y707/Y715</f>
        <v>5.969125214408233E-2</v>
      </c>
      <c r="CH707" s="131">
        <f t="shared" ref="CH707" si="13460">Z707/Z715</f>
        <v>3.9885222381635582E-2</v>
      </c>
      <c r="CI707" s="129">
        <f t="shared" ref="CI707" si="13461">AA707/AA715</f>
        <v>7.3945242369838418E-2</v>
      </c>
      <c r="CJ707" s="135">
        <f t="shared" ref="CJ707" si="13462">AB707/AB715</f>
        <v>6.3777166352366521E-2</v>
      </c>
      <c r="CK707" s="136">
        <f t="shared" ref="CK707" si="13463">AC707/AC715</f>
        <v>6.9820099255583121E-2</v>
      </c>
    </row>
    <row r="708" spans="1:89" x14ac:dyDescent="0.15">
      <c r="A708" s="137" t="s">
        <v>33</v>
      </c>
      <c r="B708" s="206">
        <v>223</v>
      </c>
      <c r="C708" s="190">
        <v>457</v>
      </c>
      <c r="D708" s="191">
        <v>72</v>
      </c>
      <c r="E708" s="192">
        <v>306</v>
      </c>
      <c r="F708" s="189">
        <v>160</v>
      </c>
      <c r="G708" s="193">
        <v>513</v>
      </c>
      <c r="H708" s="191">
        <v>367</v>
      </c>
      <c r="I708" s="192">
        <v>584</v>
      </c>
      <c r="J708" s="189">
        <v>53</v>
      </c>
      <c r="K708" s="190">
        <v>46</v>
      </c>
      <c r="L708" s="191">
        <v>386</v>
      </c>
      <c r="M708" s="189">
        <v>116</v>
      </c>
      <c r="N708" s="194">
        <v>467</v>
      </c>
      <c r="O708" s="207">
        <v>415</v>
      </c>
      <c r="P708" s="189">
        <v>162</v>
      </c>
      <c r="Q708" s="190">
        <v>306</v>
      </c>
      <c r="R708" s="191">
        <v>193</v>
      </c>
      <c r="S708" s="192">
        <v>310</v>
      </c>
      <c r="T708" s="189">
        <v>34</v>
      </c>
      <c r="U708" s="193">
        <v>38</v>
      </c>
      <c r="V708" s="191">
        <v>386</v>
      </c>
      <c r="W708" s="208">
        <v>124</v>
      </c>
      <c r="X708" s="189">
        <v>167</v>
      </c>
      <c r="Y708" s="193">
        <v>140</v>
      </c>
      <c r="Z708" s="191">
        <v>198</v>
      </c>
      <c r="AA708" s="189">
        <v>522</v>
      </c>
      <c r="AB708" s="172">
        <f t="shared" si="13026"/>
        <v>2868</v>
      </c>
      <c r="AC708" s="173">
        <f t="shared" si="13027"/>
        <v>3877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3.6829066886870356E-2</v>
      </c>
      <c r="BK708" s="130">
        <f t="shared" ref="BK708" si="13464">C708/C715</f>
        <v>7.1540388227927368E-2</v>
      </c>
      <c r="BL708" s="131">
        <f t="shared" ref="BL708" si="13465">D708/D715</f>
        <v>2.1232674727219108E-2</v>
      </c>
      <c r="BM708" s="132">
        <f t="shared" ref="BM708" si="13466">E708/E715</f>
        <v>7.6480879780054981E-2</v>
      </c>
      <c r="BN708" s="129">
        <f t="shared" ref="BN708" si="13467">F708/F715</f>
        <v>2.8556130644297698E-2</v>
      </c>
      <c r="BO708" s="130">
        <f t="shared" ref="BO708" si="13468">G708/G715</f>
        <v>0.10475801511129262</v>
      </c>
      <c r="BP708" s="131">
        <f t="shared" ref="BP708" si="13469">H708/H715</f>
        <v>4.106523441870874E-2</v>
      </c>
      <c r="BQ708" s="132">
        <f t="shared" ref="BQ708" si="13470">I708/I715</f>
        <v>6.8649347596097338E-2</v>
      </c>
      <c r="BR708" s="129">
        <f t="shared" ref="BR708" si="13471">J708/J715</f>
        <v>2.7836134453781514E-2</v>
      </c>
      <c r="BS708" s="130">
        <f t="shared" ref="BS708" si="13472">K708/K715</f>
        <v>2.9187817258883249E-2</v>
      </c>
      <c r="BT708" s="131">
        <f t="shared" ref="BT708" si="13473">L708/L715</f>
        <v>9.3349455864570732E-2</v>
      </c>
      <c r="BU708" s="129">
        <f t="shared" ref="BU708" si="13474">M708/M715</f>
        <v>3.0550434553594942E-2</v>
      </c>
      <c r="BV708" s="133">
        <f t="shared" ref="BV708" si="13475">N708/N715</f>
        <v>5.9233891425672244E-2</v>
      </c>
      <c r="BW708" s="134">
        <f t="shared" ref="BW708" si="13476">O708/O715</f>
        <v>5.1790839885186575E-2</v>
      </c>
      <c r="BX708" s="129">
        <f t="shared" ref="BX708" si="13477">P708/P715</f>
        <v>3.5651408450704226E-2</v>
      </c>
      <c r="BY708" s="130">
        <f t="shared" ref="BY708" si="13478">Q708/Q715</f>
        <v>7.0151306740027508E-2</v>
      </c>
      <c r="BZ708" s="131">
        <f t="shared" ref="BZ708" si="13479">R708/R715</f>
        <v>3.6846124474990458E-2</v>
      </c>
      <c r="CA708" s="132">
        <f t="shared" ref="CA708" si="13480">S708/S715</f>
        <v>5.8912960851387308E-2</v>
      </c>
      <c r="CB708" s="129">
        <f t="shared" ref="CB708" si="13481">T708/T715</f>
        <v>2.5660377358490565E-2</v>
      </c>
      <c r="CC708" s="130">
        <f t="shared" ref="CC708" si="13482">U708/U715</f>
        <v>3.574788334901223E-2</v>
      </c>
      <c r="CD708" s="131">
        <f t="shared" ref="CD708" si="13483">V708/V715</f>
        <v>7.7323717948717952E-2</v>
      </c>
      <c r="CE708" s="132">
        <f t="shared" ref="CE708" si="13484">W708/W715</f>
        <v>2.5903488614998957E-2</v>
      </c>
      <c r="CF708" s="129">
        <f t="shared" ref="CF708" si="13485">X708/X715</f>
        <v>4.4940796555435952E-2</v>
      </c>
      <c r="CG708" s="130">
        <f t="shared" ref="CG708" si="13486">Y708/Y715</f>
        <v>4.8027444253859346E-2</v>
      </c>
      <c r="CH708" s="131">
        <f t="shared" ref="CH708" si="13487">Z708/Z715</f>
        <v>2.8407460545193688E-2</v>
      </c>
      <c r="CI708" s="129">
        <f t="shared" ref="CI708" si="13488">AA708/AA715</f>
        <v>5.8572710951526032E-2</v>
      </c>
      <c r="CJ708" s="135">
        <f t="shared" ref="CJ708" si="13489">AB708/AB715</f>
        <v>4.4331777290011441E-2</v>
      </c>
      <c r="CK708" s="136">
        <f t="shared" ref="CK708" si="13490">AC708/AC715</f>
        <v>6.0127171215880897E-2</v>
      </c>
    </row>
    <row r="709" spans="1:89" x14ac:dyDescent="0.15">
      <c r="A709" s="146" t="s">
        <v>34</v>
      </c>
      <c r="B709" s="203">
        <v>2</v>
      </c>
      <c r="C709" s="197">
        <v>290</v>
      </c>
      <c r="D709" s="198">
        <v>5</v>
      </c>
      <c r="E709" s="199">
        <v>189</v>
      </c>
      <c r="F709" s="196">
        <v>16</v>
      </c>
      <c r="G709" s="200">
        <v>258</v>
      </c>
      <c r="H709" s="198">
        <v>86</v>
      </c>
      <c r="I709" s="199">
        <v>228</v>
      </c>
      <c r="J709" s="196">
        <v>11</v>
      </c>
      <c r="K709" s="197">
        <v>31</v>
      </c>
      <c r="L709" s="198">
        <v>110</v>
      </c>
      <c r="M709" s="196">
        <v>52</v>
      </c>
      <c r="N709" s="201">
        <v>89</v>
      </c>
      <c r="O709" s="204">
        <v>150</v>
      </c>
      <c r="P709" s="196">
        <v>59</v>
      </c>
      <c r="Q709" s="197">
        <v>108</v>
      </c>
      <c r="R709" s="198">
        <v>56</v>
      </c>
      <c r="S709" s="199">
        <v>112</v>
      </c>
      <c r="T709" s="196">
        <v>23</v>
      </c>
      <c r="U709" s="200">
        <v>33</v>
      </c>
      <c r="V709" s="198">
        <v>87</v>
      </c>
      <c r="W709" s="205">
        <v>50</v>
      </c>
      <c r="X709" s="196">
        <v>36</v>
      </c>
      <c r="Y709" s="200">
        <v>73</v>
      </c>
      <c r="Z709" s="198">
        <v>128</v>
      </c>
      <c r="AA709" s="196">
        <v>242</v>
      </c>
      <c r="AB709" s="172">
        <f t="shared" si="13026"/>
        <v>708</v>
      </c>
      <c r="AC709" s="173">
        <f t="shared" si="13027"/>
        <v>1816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3.3030553261767135E-4</v>
      </c>
      <c r="BK709" s="130">
        <f t="shared" ref="BK709" si="13491">C709/C715</f>
        <v>4.5397620538509709E-2</v>
      </c>
      <c r="BL709" s="131">
        <f t="shared" ref="BL709" si="13492">D709/D715</f>
        <v>1.474491300501327E-3</v>
      </c>
      <c r="BM709" s="132">
        <f t="shared" ref="BM709" si="13493">E709/E715</f>
        <v>4.7238190452386905E-2</v>
      </c>
      <c r="BN709" s="129">
        <f t="shared" ref="BN709" si="13494">F709/F715</f>
        <v>2.8556130644297696E-3</v>
      </c>
      <c r="BO709" s="130">
        <f t="shared" ref="BO709" si="13495">G709/G715</f>
        <v>5.2685317541351848E-2</v>
      </c>
      <c r="BP709" s="131">
        <f t="shared" ref="BP709" si="13496">H709/H715</f>
        <v>9.6229159673268429E-3</v>
      </c>
      <c r="BQ709" s="132">
        <f t="shared" ref="BQ709" si="13497">I709/I715</f>
        <v>2.6801457623133889E-2</v>
      </c>
      <c r="BR709" s="129">
        <f t="shared" ref="BR709" si="13498">J709/J715</f>
        <v>5.7773109243697482E-3</v>
      </c>
      <c r="BS709" s="130">
        <f t="shared" ref="BS709" si="13499">K709/K715</f>
        <v>1.967005076142132E-2</v>
      </c>
      <c r="BT709" s="131">
        <f t="shared" ref="BT709" si="13500">L709/L715</f>
        <v>2.6602176541717048E-2</v>
      </c>
      <c r="BU709" s="129">
        <f t="shared" ref="BU709" si="13501">M709/M715</f>
        <v>1.3695022386094284E-2</v>
      </c>
      <c r="BV709" s="133">
        <f t="shared" ref="BV709" si="13502">N709/N715</f>
        <v>1.1288685946220192E-2</v>
      </c>
      <c r="BW709" s="134">
        <f t="shared" ref="BW709" si="13503">O709/O715</f>
        <v>1.8719580681392737E-2</v>
      </c>
      <c r="BX709" s="129">
        <f t="shared" ref="BX709" si="13504">P709/P715</f>
        <v>1.2984154929577465E-2</v>
      </c>
      <c r="BY709" s="130">
        <f t="shared" ref="BY709" si="13505">Q709/Q715</f>
        <v>2.4759284731774415E-2</v>
      </c>
      <c r="BZ709" s="131">
        <f t="shared" ref="BZ709" si="13506">R709/R715</f>
        <v>1.0691103474608629E-2</v>
      </c>
      <c r="CA709" s="132">
        <f t="shared" ref="CA709" si="13507">S709/S715</f>
        <v>2.1284682630178638E-2</v>
      </c>
      <c r="CB709" s="129">
        <f t="shared" ref="CB709" si="13508">T709/T715</f>
        <v>1.7358490566037735E-2</v>
      </c>
      <c r="CC709" s="130">
        <f t="shared" ref="CC709" si="13509">U709/U715</f>
        <v>3.1044214487300093E-2</v>
      </c>
      <c r="CD709" s="131">
        <f t="shared" ref="CD709" si="13510">V709/V715</f>
        <v>1.7427884615384616E-2</v>
      </c>
      <c r="CE709" s="132">
        <f t="shared" ref="CE709" si="13511">W709/W715</f>
        <v>1.0444955086693127E-2</v>
      </c>
      <c r="CF709" s="129">
        <f t="shared" ref="CF709" si="13512">X709/X715</f>
        <v>9.6878363832077503E-3</v>
      </c>
      <c r="CG709" s="130">
        <f t="shared" ref="CG709" si="13513">Y709/Y715</f>
        <v>2.5042881646655232E-2</v>
      </c>
      <c r="CH709" s="131">
        <f t="shared" ref="CH709" si="13514">Z709/Z715</f>
        <v>1.836441893830703E-2</v>
      </c>
      <c r="CI709" s="129">
        <f t="shared" ref="CI709" si="13515">AA709/AA715</f>
        <v>2.7154398563734292E-2</v>
      </c>
      <c r="CJ709" s="135">
        <f t="shared" ref="CJ709" si="13516">AB709/AB715</f>
        <v>1.0943827866571861E-2</v>
      </c>
      <c r="CK709" s="136">
        <f t="shared" ref="CK709" si="13517">AC709/AC715</f>
        <v>2.8163771712158808E-2</v>
      </c>
    </row>
    <row r="710" spans="1:89" x14ac:dyDescent="0.15">
      <c r="A710" s="137" t="s">
        <v>35</v>
      </c>
      <c r="B710" s="206">
        <v>0</v>
      </c>
      <c r="C710" s="190">
        <v>42</v>
      </c>
      <c r="D710" s="191">
        <v>2</v>
      </c>
      <c r="E710" s="192">
        <v>28</v>
      </c>
      <c r="F710" s="189">
        <v>0</v>
      </c>
      <c r="G710" s="193">
        <v>5</v>
      </c>
      <c r="H710" s="191">
        <v>6</v>
      </c>
      <c r="I710" s="192">
        <v>31</v>
      </c>
      <c r="J710" s="189">
        <v>3</v>
      </c>
      <c r="K710" s="190">
        <v>2</v>
      </c>
      <c r="L710" s="191">
        <v>5</v>
      </c>
      <c r="M710" s="189">
        <v>3</v>
      </c>
      <c r="N710" s="194">
        <v>6</v>
      </c>
      <c r="O710" s="207">
        <v>11</v>
      </c>
      <c r="P710" s="189">
        <v>10</v>
      </c>
      <c r="Q710" s="190">
        <v>13</v>
      </c>
      <c r="R710" s="191">
        <v>9</v>
      </c>
      <c r="S710" s="192">
        <v>15</v>
      </c>
      <c r="T710" s="189">
        <v>3</v>
      </c>
      <c r="U710" s="193">
        <v>5</v>
      </c>
      <c r="V710" s="191">
        <v>8</v>
      </c>
      <c r="W710" s="208">
        <v>8</v>
      </c>
      <c r="X710" s="189">
        <v>4</v>
      </c>
      <c r="Y710" s="193">
        <v>22</v>
      </c>
      <c r="Z710" s="191">
        <v>13</v>
      </c>
      <c r="AA710" s="189">
        <v>54</v>
      </c>
      <c r="AB710" s="172">
        <f t="shared" si="13026"/>
        <v>69</v>
      </c>
      <c r="AC710" s="173">
        <f t="shared" si="13027"/>
        <v>239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8">C710/C715</f>
        <v>6.5748278021289918E-3</v>
      </c>
      <c r="BL710" s="131">
        <f t="shared" ref="BL710" si="13519">D710/D715</f>
        <v>5.8979652020053083E-4</v>
      </c>
      <c r="BM710" s="132">
        <f t="shared" ref="BM710" si="13520">E710/E715</f>
        <v>6.9982504373906525E-3</v>
      </c>
      <c r="BN710" s="129">
        <f t="shared" ref="BN710" si="13521">F710/F715</f>
        <v>0</v>
      </c>
      <c r="BO710" s="130">
        <f t="shared" ref="BO710" si="13522">G710/G715</f>
        <v>1.0210332856851133E-3</v>
      </c>
      <c r="BP710" s="131">
        <f t="shared" ref="BP710" si="13523">H710/H715</f>
        <v>6.7136623027861698E-4</v>
      </c>
      <c r="BQ710" s="132">
        <f t="shared" ref="BQ710" si="13524">I710/I715</f>
        <v>3.6440578347243448E-3</v>
      </c>
      <c r="BR710" s="129">
        <f t="shared" ref="BR710" si="13525">J710/J715</f>
        <v>1.5756302521008404E-3</v>
      </c>
      <c r="BS710" s="130">
        <f t="shared" ref="BS710" si="13526">K710/K715</f>
        <v>1.2690355329949238E-3</v>
      </c>
      <c r="BT710" s="131">
        <f t="shared" ref="BT710" si="13527">L710/L715</f>
        <v>1.2091898428053204E-3</v>
      </c>
      <c r="BU710" s="129">
        <f t="shared" ref="BU710" si="13528">M710/M715</f>
        <v>7.9009744535159341E-4</v>
      </c>
      <c r="BV710" s="133">
        <f t="shared" ref="BV710" si="13529">N710/N715</f>
        <v>7.6103500761035003E-4</v>
      </c>
      <c r="BW710" s="134">
        <f t="shared" ref="BW710" si="13530">O710/O715</f>
        <v>1.3727692499688007E-3</v>
      </c>
      <c r="BX710" s="129">
        <f t="shared" ref="BX710" si="13531">P710/P715</f>
        <v>2.2007042253521128E-3</v>
      </c>
      <c r="BY710" s="130">
        <f t="shared" ref="BY710" si="13532">Q710/Q715</f>
        <v>2.9802842732691427E-3</v>
      </c>
      <c r="BZ710" s="131">
        <f t="shared" ref="BZ710" si="13533">R710/R715</f>
        <v>1.718213058419244E-3</v>
      </c>
      <c r="CA710" s="132">
        <f t="shared" ref="CA710" si="13534">S710/S715</f>
        <v>2.8506271379703536E-3</v>
      </c>
      <c r="CB710" s="129">
        <f t="shared" ref="CB710" si="13535">T710/T715</f>
        <v>2.2641509433962265E-3</v>
      </c>
      <c r="CC710" s="130">
        <f t="shared" ref="CC710" si="13536">U710/U715</f>
        <v>4.7036688617121351E-3</v>
      </c>
      <c r="CD710" s="131">
        <f t="shared" ref="CD710" si="13537">V710/V715</f>
        <v>1.6025641025641025E-3</v>
      </c>
      <c r="CE710" s="132">
        <f t="shared" ref="CE710" si="13538">W710/W715</f>
        <v>1.6711928138709003E-3</v>
      </c>
      <c r="CF710" s="129">
        <f t="shared" ref="CF710" si="13539">X710/X715</f>
        <v>1.076426264800861E-3</v>
      </c>
      <c r="CG710" s="130">
        <f t="shared" ref="CG710" si="13540">Y710/Y715</f>
        <v>7.5471698113207548E-3</v>
      </c>
      <c r="CH710" s="131">
        <f t="shared" ref="CH710" si="13541">Z710/Z715</f>
        <v>1.8651362984218078E-3</v>
      </c>
      <c r="CI710" s="129">
        <f t="shared" ref="CI710" si="13542">AA710/AA715</f>
        <v>6.0592459605026926E-3</v>
      </c>
      <c r="CJ710" s="135">
        <f t="shared" ref="CJ710" si="13543">AB710/AB715</f>
        <v>1.0665594954709864E-3</v>
      </c>
      <c r="CK710" s="136">
        <f t="shared" ref="CK710" si="13544">AC710/AC715</f>
        <v>3.706575682382134E-3</v>
      </c>
    </row>
    <row r="711" spans="1:89" x14ac:dyDescent="0.15">
      <c r="A711" s="146" t="s">
        <v>36</v>
      </c>
      <c r="B711" s="203">
        <v>0</v>
      </c>
      <c r="C711" s="197">
        <v>2</v>
      </c>
      <c r="D711" s="198">
        <v>0</v>
      </c>
      <c r="E711" s="199">
        <v>7</v>
      </c>
      <c r="F711" s="196">
        <v>0</v>
      </c>
      <c r="G711" s="200">
        <v>0</v>
      </c>
      <c r="H711" s="198">
        <v>0</v>
      </c>
      <c r="I711" s="199">
        <v>1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6"/>
        <v>0</v>
      </c>
      <c r="AC711" s="173">
        <f t="shared" si="13027"/>
        <v>10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5">C711/C715</f>
        <v>3.1308703819661864E-4</v>
      </c>
      <c r="BL711" s="131">
        <f t="shared" ref="BL711" si="13546">D711/D715</f>
        <v>0</v>
      </c>
      <c r="BM711" s="132">
        <f t="shared" ref="BM711" si="13547">E711/E715</f>
        <v>1.7495626093476631E-3</v>
      </c>
      <c r="BN711" s="129">
        <f t="shared" ref="BN711" si="13548">F711/F715</f>
        <v>0</v>
      </c>
      <c r="BO711" s="130">
        <f t="shared" ref="BO711" si="13549">G711/G715</f>
        <v>0</v>
      </c>
      <c r="BP711" s="131">
        <f t="shared" ref="BP711" si="13550">H711/H715</f>
        <v>0</v>
      </c>
      <c r="BQ711" s="132">
        <f t="shared" ref="BQ711" si="13551">I711/I715</f>
        <v>1.1755025273304338E-4</v>
      </c>
      <c r="BR711" s="129">
        <f t="shared" ref="BR711" si="13552">J711/J715</f>
        <v>0</v>
      </c>
      <c r="BS711" s="130">
        <f t="shared" ref="BS711" si="13553">K711/K715</f>
        <v>0</v>
      </c>
      <c r="BT711" s="131">
        <f t="shared" ref="BT711" si="13554">L711/L715</f>
        <v>0</v>
      </c>
      <c r="BU711" s="129">
        <f t="shared" ref="BU711" si="13555">M711/M715</f>
        <v>0</v>
      </c>
      <c r="BV711" s="133">
        <f t="shared" ref="BV711" si="13556">N711/N715</f>
        <v>0</v>
      </c>
      <c r="BW711" s="134">
        <f t="shared" ref="BW711" si="13557">O711/O715</f>
        <v>0</v>
      </c>
      <c r="BX711" s="129">
        <f t="shared" ref="BX711" si="13558">P711/P715</f>
        <v>0</v>
      </c>
      <c r="BY711" s="130">
        <f t="shared" ref="BY711" si="13559">Q711/Q715</f>
        <v>0</v>
      </c>
      <c r="BZ711" s="131">
        <f t="shared" ref="BZ711" si="13560">R711/R715</f>
        <v>0</v>
      </c>
      <c r="CA711" s="132">
        <f t="shared" ref="CA711" si="13561">S711/S715</f>
        <v>0</v>
      </c>
      <c r="CB711" s="129">
        <f t="shared" ref="CB711" si="13562">T711/T715</f>
        <v>0</v>
      </c>
      <c r="CC711" s="130">
        <f t="shared" ref="CC711" si="13563">U711/U715</f>
        <v>0</v>
      </c>
      <c r="CD711" s="131">
        <f t="shared" ref="CD711" si="13564">V711/V715</f>
        <v>0</v>
      </c>
      <c r="CE711" s="132">
        <f t="shared" ref="CE711" si="13565">W711/W715</f>
        <v>0</v>
      </c>
      <c r="CF711" s="129">
        <f t="shared" ref="CF711" si="13566">X711/X715</f>
        <v>0</v>
      </c>
      <c r="CG711" s="130">
        <f t="shared" ref="CG711" si="13567">Y711/Y715</f>
        <v>0</v>
      </c>
      <c r="CH711" s="131">
        <f t="shared" ref="CH711" si="13568">Z711/Z715</f>
        <v>0</v>
      </c>
      <c r="CI711" s="129">
        <f t="shared" ref="CI711" si="13569">AA711/AA715</f>
        <v>0</v>
      </c>
      <c r="CJ711" s="135">
        <f t="shared" ref="CJ711" si="13570">AB711/AB715</f>
        <v>0</v>
      </c>
      <c r="CK711" s="136">
        <f t="shared" ref="CK711" si="13571">AC711/AC715</f>
        <v>1.5508684863523573E-4</v>
      </c>
    </row>
    <row r="712" spans="1:89" x14ac:dyDescent="0.15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si="13026"/>
        <v>0</v>
      </c>
      <c r="AC712" s="173">
        <f t="shared" si="13027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2">C712/C715</f>
        <v>0</v>
      </c>
      <c r="BL712" s="131">
        <f t="shared" ref="BL712" si="13573">D712/D715</f>
        <v>0</v>
      </c>
      <c r="BM712" s="132">
        <f t="shared" ref="BM712" si="13574">E712/E715</f>
        <v>0</v>
      </c>
      <c r="BN712" s="129">
        <f t="shared" ref="BN712" si="13575">F712/F715</f>
        <v>0</v>
      </c>
      <c r="BO712" s="130">
        <f t="shared" ref="BO712" si="13576">G712/G715</f>
        <v>0</v>
      </c>
      <c r="BP712" s="131">
        <f t="shared" ref="BP712" si="13577">H712/H715</f>
        <v>0</v>
      </c>
      <c r="BQ712" s="132">
        <f t="shared" ref="BQ712" si="13578">I712/I715</f>
        <v>0</v>
      </c>
      <c r="BR712" s="129">
        <f t="shared" ref="BR712" si="13579">J712/J715</f>
        <v>0</v>
      </c>
      <c r="BS712" s="130">
        <f t="shared" ref="BS712" si="13580">K712/K715</f>
        <v>0</v>
      </c>
      <c r="BT712" s="131">
        <f t="shared" ref="BT712" si="13581">L712/L715</f>
        <v>0</v>
      </c>
      <c r="BU712" s="129">
        <f t="shared" ref="BU712" si="13582">M712/M715</f>
        <v>0</v>
      </c>
      <c r="BV712" s="133">
        <f t="shared" ref="BV712" si="13583">N712/N715</f>
        <v>0</v>
      </c>
      <c r="BW712" s="134">
        <f t="shared" ref="BW712" si="13584">O712/O715</f>
        <v>0</v>
      </c>
      <c r="BX712" s="129">
        <f t="shared" ref="BX712" si="13585">P712/P715</f>
        <v>0</v>
      </c>
      <c r="BY712" s="130">
        <f t="shared" ref="BY712" si="13586">Q712/Q715</f>
        <v>0</v>
      </c>
      <c r="BZ712" s="131">
        <f t="shared" ref="BZ712" si="13587">R712/R715</f>
        <v>0</v>
      </c>
      <c r="CA712" s="132">
        <f t="shared" ref="CA712" si="13588">S712/S715</f>
        <v>0</v>
      </c>
      <c r="CB712" s="129">
        <f t="shared" ref="CB712" si="13589">T712/T715</f>
        <v>0</v>
      </c>
      <c r="CC712" s="130">
        <f t="shared" ref="CC712" si="13590">U712/U715</f>
        <v>0</v>
      </c>
      <c r="CD712" s="131">
        <f t="shared" ref="CD712" si="13591">V712/V715</f>
        <v>0</v>
      </c>
      <c r="CE712" s="132">
        <f t="shared" ref="CE712" si="13592">W712/W715</f>
        <v>0</v>
      </c>
      <c r="CF712" s="129">
        <f t="shared" ref="CF712" si="13593">X712/X715</f>
        <v>0</v>
      </c>
      <c r="CG712" s="130">
        <f t="shared" ref="CG712" si="13594">Y712/Y715</f>
        <v>0</v>
      </c>
      <c r="CH712" s="131">
        <f t="shared" ref="CH712" si="13595">Z712/Z715</f>
        <v>0</v>
      </c>
      <c r="CI712" s="129">
        <f t="shared" ref="CI712" si="13596">AA712/AA715</f>
        <v>0</v>
      </c>
      <c r="CJ712" s="135">
        <f t="shared" ref="CJ712" si="13597">AB712/AB715</f>
        <v>0</v>
      </c>
      <c r="CK712" s="136">
        <f t="shared" ref="CK712" si="13598">AC712/AC715</f>
        <v>0</v>
      </c>
    </row>
    <row r="713" spans="1:89" x14ac:dyDescent="0.15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6"/>
        <v>0</v>
      </c>
      <c r="AC713" s="173">
        <f t="shared" si="13027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9">C713/C715</f>
        <v>0</v>
      </c>
      <c r="BL713" s="131">
        <f t="shared" ref="BL713" si="13600">D713/D715</f>
        <v>0</v>
      </c>
      <c r="BM713" s="132">
        <f t="shared" ref="BM713" si="13601">E713/E715</f>
        <v>0</v>
      </c>
      <c r="BN713" s="129">
        <f t="shared" ref="BN713" si="13602">F713/F715</f>
        <v>0</v>
      </c>
      <c r="BO713" s="130">
        <f t="shared" ref="BO713" si="13603">G713/G715</f>
        <v>0</v>
      </c>
      <c r="BP713" s="131">
        <f t="shared" ref="BP713" si="13604">H713/H715</f>
        <v>0</v>
      </c>
      <c r="BQ713" s="132">
        <f t="shared" ref="BQ713" si="13605">I713/I715</f>
        <v>0</v>
      </c>
      <c r="BR713" s="129">
        <f t="shared" ref="BR713" si="13606">J713/J715</f>
        <v>0</v>
      </c>
      <c r="BS713" s="130">
        <f t="shared" ref="BS713" si="13607">K713/K715</f>
        <v>0</v>
      </c>
      <c r="BT713" s="131">
        <f t="shared" ref="BT713" si="13608">L713/L715</f>
        <v>0</v>
      </c>
      <c r="BU713" s="129">
        <f t="shared" ref="BU713" si="13609">M713/M715</f>
        <v>0</v>
      </c>
      <c r="BV713" s="133">
        <f t="shared" ref="BV713" si="13610">N713/N715</f>
        <v>0</v>
      </c>
      <c r="BW713" s="134">
        <f t="shared" ref="BW713" si="13611">O713/O715</f>
        <v>0</v>
      </c>
      <c r="BX713" s="129">
        <f t="shared" ref="BX713" si="13612">P713/P715</f>
        <v>0</v>
      </c>
      <c r="BY713" s="130">
        <f t="shared" ref="BY713" si="13613">Q713/Q715</f>
        <v>0</v>
      </c>
      <c r="BZ713" s="131">
        <f t="shared" ref="BZ713" si="13614">R713/R715</f>
        <v>0</v>
      </c>
      <c r="CA713" s="132">
        <f t="shared" ref="CA713" si="13615">S713/S715</f>
        <v>0</v>
      </c>
      <c r="CB713" s="129">
        <f t="shared" ref="CB713" si="13616">T713/T715</f>
        <v>0</v>
      </c>
      <c r="CC713" s="130">
        <f t="shared" ref="CC713" si="13617">U713/U715</f>
        <v>0</v>
      </c>
      <c r="CD713" s="131">
        <f t="shared" ref="CD713" si="13618">V713/V715</f>
        <v>0</v>
      </c>
      <c r="CE713" s="132">
        <f t="shared" ref="CE713" si="13619">W713/W715</f>
        <v>0</v>
      </c>
      <c r="CF713" s="129">
        <f t="shared" ref="CF713" si="13620">X713/X715</f>
        <v>0</v>
      </c>
      <c r="CG713" s="130">
        <f t="shared" ref="CG713" si="13621">Y713/Y715</f>
        <v>0</v>
      </c>
      <c r="CH713" s="131">
        <f t="shared" ref="CH713" si="13622">Z713/Z715</f>
        <v>0</v>
      </c>
      <c r="CI713" s="129">
        <f t="shared" ref="CI713" si="13623">AA713/AA715</f>
        <v>0</v>
      </c>
      <c r="CJ713" s="135">
        <f t="shared" ref="CJ713" si="13624">AB713/AB715</f>
        <v>0</v>
      </c>
      <c r="CK713" s="136">
        <f t="shared" ref="CK713" si="13625">AC713/AC715</f>
        <v>0</v>
      </c>
    </row>
    <row r="714" spans="1:89" ht="14" thickBot="1" x14ac:dyDescent="0.2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6"/>
        <v>0</v>
      </c>
      <c r="AC714" s="173">
        <f t="shared" si="13027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6">C714/C715</f>
        <v>0</v>
      </c>
      <c r="BL714" s="131">
        <f t="shared" ref="BL714" si="13627">D714/D715</f>
        <v>0</v>
      </c>
      <c r="BM714" s="132">
        <f t="shared" ref="BM714" si="13628">E714/E715</f>
        <v>0</v>
      </c>
      <c r="BN714" s="129">
        <f t="shared" ref="BN714" si="13629">F714/F715</f>
        <v>0</v>
      </c>
      <c r="BO714" s="130">
        <f t="shared" ref="BO714" si="13630">G714/G715</f>
        <v>0</v>
      </c>
      <c r="BP714" s="131">
        <f t="shared" ref="BP714" si="13631">H714/H715</f>
        <v>0</v>
      </c>
      <c r="BQ714" s="132">
        <f t="shared" ref="BQ714" si="13632">I714/I715</f>
        <v>0</v>
      </c>
      <c r="BR714" s="129">
        <f t="shared" ref="BR714" si="13633">J714/J715</f>
        <v>0</v>
      </c>
      <c r="BS714" s="130">
        <f t="shared" ref="BS714" si="13634">K714/K715</f>
        <v>0</v>
      </c>
      <c r="BT714" s="131">
        <f t="shared" ref="BT714" si="13635">L714/L715</f>
        <v>0</v>
      </c>
      <c r="BU714" s="129">
        <f t="shared" ref="BU714" si="13636">M714/M715</f>
        <v>0</v>
      </c>
      <c r="BV714" s="133">
        <f t="shared" ref="BV714" si="13637">N714/N715</f>
        <v>0</v>
      </c>
      <c r="BW714" s="134">
        <f t="shared" ref="BW714" si="13638">O714/O715</f>
        <v>0</v>
      </c>
      <c r="BX714" s="129">
        <f t="shared" ref="BX714" si="13639">P714/P715</f>
        <v>0</v>
      </c>
      <c r="BY714" s="130">
        <f t="shared" ref="BY714" si="13640">Q714/Q715</f>
        <v>0</v>
      </c>
      <c r="BZ714" s="131">
        <f t="shared" ref="BZ714" si="13641">R714/R715</f>
        <v>0</v>
      </c>
      <c r="CA714" s="132">
        <f t="shared" ref="CA714" si="13642">S714/S715</f>
        <v>0</v>
      </c>
      <c r="CB714" s="129">
        <f t="shared" ref="CB714" si="13643">T714/T715</f>
        <v>0</v>
      </c>
      <c r="CC714" s="130">
        <f t="shared" ref="CC714" si="13644">U714/U715</f>
        <v>0</v>
      </c>
      <c r="CD714" s="131">
        <f t="shared" ref="CD714" si="13645">V714/V715</f>
        <v>0</v>
      </c>
      <c r="CE714" s="132">
        <f t="shared" ref="CE714" si="13646">W714/W715</f>
        <v>0</v>
      </c>
      <c r="CF714" s="129">
        <f t="shared" ref="CF714" si="13647">X714/X715</f>
        <v>0</v>
      </c>
      <c r="CG714" s="130">
        <f t="shared" ref="CG714" si="13648">Y714/Y715</f>
        <v>0</v>
      </c>
      <c r="CH714" s="131">
        <f t="shared" ref="CH714" si="13649">Z714/Z715</f>
        <v>0</v>
      </c>
      <c r="CI714" s="129">
        <f t="shared" ref="CI714" si="13650">AA714/AA715</f>
        <v>0</v>
      </c>
      <c r="CJ714" s="135">
        <f t="shared" ref="CJ714" si="13651">AB714/AB715</f>
        <v>0</v>
      </c>
      <c r="CK714" s="136">
        <f t="shared" ref="CK714" si="13652">AC714/AC715</f>
        <v>0</v>
      </c>
    </row>
    <row r="715" spans="1:89" ht="15" thickTop="1" thickBot="1" x14ac:dyDescent="0.2">
      <c r="A715" s="269" t="s">
        <v>13</v>
      </c>
      <c r="B715" s="20">
        <f t="shared" ref="B715:AA715" si="13653">SUM(B692:B714)</f>
        <v>6055</v>
      </c>
      <c r="C715" s="21">
        <f t="shared" si="13653"/>
        <v>6388</v>
      </c>
      <c r="D715" s="20">
        <f t="shared" si="13653"/>
        <v>3391</v>
      </c>
      <c r="E715" s="21">
        <f t="shared" si="13653"/>
        <v>4001</v>
      </c>
      <c r="F715" s="20">
        <f t="shared" si="13653"/>
        <v>5603</v>
      </c>
      <c r="G715" s="21">
        <f t="shared" si="13653"/>
        <v>4897</v>
      </c>
      <c r="H715" s="20">
        <f t="shared" si="13653"/>
        <v>8937</v>
      </c>
      <c r="I715" s="21">
        <f t="shared" si="13653"/>
        <v>8507</v>
      </c>
      <c r="J715" s="20">
        <f t="shared" si="13653"/>
        <v>1904</v>
      </c>
      <c r="K715" s="21">
        <f t="shared" si="13653"/>
        <v>1576</v>
      </c>
      <c r="L715" s="20">
        <f t="shared" si="13653"/>
        <v>4135</v>
      </c>
      <c r="M715" s="21">
        <f t="shared" si="13653"/>
        <v>3797</v>
      </c>
      <c r="N715" s="20">
        <f t="shared" si="13653"/>
        <v>7884</v>
      </c>
      <c r="O715" s="21">
        <f t="shared" si="13653"/>
        <v>8013</v>
      </c>
      <c r="P715" s="20">
        <f t="shared" si="13653"/>
        <v>4544</v>
      </c>
      <c r="Q715" s="21">
        <f t="shared" si="13653"/>
        <v>4362</v>
      </c>
      <c r="R715" s="20">
        <f t="shared" si="13653"/>
        <v>5238</v>
      </c>
      <c r="S715" s="21">
        <f t="shared" si="13653"/>
        <v>5262</v>
      </c>
      <c r="T715" s="20">
        <f t="shared" si="13653"/>
        <v>1325</v>
      </c>
      <c r="U715" s="21">
        <f t="shared" si="13653"/>
        <v>1063</v>
      </c>
      <c r="V715" s="20">
        <f t="shared" si="13653"/>
        <v>4992</v>
      </c>
      <c r="W715" s="21">
        <f t="shared" si="13653"/>
        <v>4787</v>
      </c>
      <c r="X715" s="20">
        <f t="shared" si="13653"/>
        <v>3716</v>
      </c>
      <c r="Y715" s="21">
        <f t="shared" si="13653"/>
        <v>2915</v>
      </c>
      <c r="Z715" s="20">
        <f t="shared" si="13653"/>
        <v>6970</v>
      </c>
      <c r="AA715" s="21">
        <f t="shared" si="13653"/>
        <v>8912</v>
      </c>
      <c r="AB715" s="174">
        <f t="shared" ref="AB715:AC715" si="13654">SUM(AB691:AB714)</f>
        <v>64694</v>
      </c>
      <c r="AC715" s="175">
        <f t="shared" si="13654"/>
        <v>64480</v>
      </c>
      <c r="BI715" s="269" t="s">
        <v>13</v>
      </c>
      <c r="BJ715" s="155">
        <f>SUM(BJ691:BJ714)</f>
        <v>1</v>
      </c>
      <c r="BK715" s="156">
        <f t="shared" ref="BK715:CK715" si="13655">SUM(BK691:BK714)</f>
        <v>1.0000000000000002</v>
      </c>
      <c r="BL715" s="155">
        <f t="shared" si="13655"/>
        <v>1</v>
      </c>
      <c r="BM715" s="156">
        <f t="shared" si="13655"/>
        <v>0.99999999999999978</v>
      </c>
      <c r="BN715" s="155">
        <f t="shared" si="13655"/>
        <v>1.0000000000000002</v>
      </c>
      <c r="BO715" s="156">
        <f t="shared" si="13655"/>
        <v>1</v>
      </c>
      <c r="BP715" s="155">
        <f t="shared" si="13655"/>
        <v>1.0000000000000002</v>
      </c>
      <c r="BQ715" s="156">
        <f t="shared" si="13655"/>
        <v>1</v>
      </c>
      <c r="BR715" s="155">
        <f t="shared" si="13655"/>
        <v>1</v>
      </c>
      <c r="BS715" s="156">
        <f t="shared" si="13655"/>
        <v>1</v>
      </c>
      <c r="BT715" s="155">
        <f t="shared" si="13655"/>
        <v>1</v>
      </c>
      <c r="BU715" s="156">
        <f t="shared" si="13655"/>
        <v>1.0000000000000002</v>
      </c>
      <c r="BV715" s="155">
        <f t="shared" si="13655"/>
        <v>1</v>
      </c>
      <c r="BW715" s="156">
        <f t="shared" si="13655"/>
        <v>1.0000000000000002</v>
      </c>
      <c r="BX715" s="155">
        <f t="shared" si="13655"/>
        <v>1</v>
      </c>
      <c r="BY715" s="156">
        <f t="shared" si="13655"/>
        <v>1.0000000000000002</v>
      </c>
      <c r="BZ715" s="155">
        <f t="shared" si="13655"/>
        <v>0.99999999999999989</v>
      </c>
      <c r="CA715" s="156">
        <f t="shared" si="13655"/>
        <v>1</v>
      </c>
      <c r="CB715" s="155">
        <f t="shared" si="13655"/>
        <v>1</v>
      </c>
      <c r="CC715" s="156">
        <f t="shared" si="13655"/>
        <v>1</v>
      </c>
      <c r="CD715" s="155">
        <f t="shared" si="13655"/>
        <v>1.0000000000000002</v>
      </c>
      <c r="CE715" s="156">
        <f t="shared" si="13655"/>
        <v>0.99999999999999989</v>
      </c>
      <c r="CF715" s="155">
        <f t="shared" si="13655"/>
        <v>0.99999999999999989</v>
      </c>
      <c r="CG715" s="156">
        <f t="shared" si="13655"/>
        <v>0.99999999999999989</v>
      </c>
      <c r="CH715" s="155">
        <f t="shared" si="13655"/>
        <v>0.99999999999999989</v>
      </c>
      <c r="CI715" s="156">
        <f t="shared" si="13655"/>
        <v>1.0000000000000002</v>
      </c>
      <c r="CJ715" s="155">
        <f t="shared" si="13655"/>
        <v>0.99999999999999989</v>
      </c>
      <c r="CK715" s="156">
        <f t="shared" si="13655"/>
        <v>0.99999999999999956</v>
      </c>
    </row>
    <row r="716" spans="1:89" ht="14" thickTop="1" x14ac:dyDescent="0.15">
      <c r="A716" s="187"/>
    </row>
    <row r="718" spans="1:89" x14ac:dyDescent="0.15">
      <c r="A718" s="296">
        <f>+A687+1</f>
        <v>44098</v>
      </c>
      <c r="B718" s="296"/>
      <c r="C718" s="296"/>
      <c r="D718" s="296"/>
      <c r="BI718" s="301">
        <f>+BI656+2</f>
        <v>44098</v>
      </c>
      <c r="BJ718" s="301"/>
      <c r="BK718" s="301"/>
      <c r="BL718" s="301"/>
    </row>
    <row r="719" spans="1:89" ht="14" thickBot="1" x14ac:dyDescent="0.2">
      <c r="AE719" s="272" t="s">
        <v>84</v>
      </c>
    </row>
    <row r="720" spans="1:89" ht="15" thickTop="1" thickBot="1" x14ac:dyDescent="0.2">
      <c r="A720" s="292" t="s">
        <v>0</v>
      </c>
      <c r="B720" s="294" t="s">
        <v>1</v>
      </c>
      <c r="C720" s="295"/>
      <c r="D720" s="294" t="s">
        <v>2</v>
      </c>
      <c r="E720" s="295"/>
      <c r="F720" s="294" t="s">
        <v>3</v>
      </c>
      <c r="G720" s="295"/>
      <c r="H720" s="294" t="s">
        <v>4</v>
      </c>
      <c r="I720" s="295"/>
      <c r="J720" s="294" t="s">
        <v>5</v>
      </c>
      <c r="K720" s="295"/>
      <c r="L720" s="294" t="s">
        <v>6</v>
      </c>
      <c r="M720" s="295"/>
      <c r="N720" s="294" t="s">
        <v>7</v>
      </c>
      <c r="O720" s="295"/>
      <c r="P720" s="294" t="s">
        <v>8</v>
      </c>
      <c r="Q720" s="295"/>
      <c r="R720" s="294" t="s">
        <v>9</v>
      </c>
      <c r="S720" s="295"/>
      <c r="T720" s="294" t="s">
        <v>10</v>
      </c>
      <c r="U720" s="295"/>
      <c r="V720" s="294" t="s">
        <v>11</v>
      </c>
      <c r="W720" s="295"/>
      <c r="X720" s="294" t="s">
        <v>12</v>
      </c>
      <c r="Y720" s="295"/>
      <c r="Z720" s="297" t="s">
        <v>40</v>
      </c>
      <c r="AA720" s="298"/>
      <c r="AB720" s="299" t="s">
        <v>41</v>
      </c>
      <c r="AC720" s="300"/>
      <c r="AE720" s="292" t="s">
        <v>0</v>
      </c>
      <c r="AF720" s="294" t="s">
        <v>1</v>
      </c>
      <c r="AG720" s="295"/>
      <c r="AH720" s="294" t="s">
        <v>2</v>
      </c>
      <c r="AI720" s="295"/>
      <c r="AJ720" s="294" t="s">
        <v>3</v>
      </c>
      <c r="AK720" s="295"/>
      <c r="AL720" s="294" t="s">
        <v>4</v>
      </c>
      <c r="AM720" s="295"/>
      <c r="AN720" s="294" t="s">
        <v>5</v>
      </c>
      <c r="AO720" s="295"/>
      <c r="AP720" s="294" t="s">
        <v>6</v>
      </c>
      <c r="AQ720" s="295"/>
      <c r="AR720" s="294" t="s">
        <v>7</v>
      </c>
      <c r="AS720" s="295"/>
      <c r="AT720" s="294" t="s">
        <v>8</v>
      </c>
      <c r="AU720" s="295"/>
      <c r="AV720" s="294" t="s">
        <v>9</v>
      </c>
      <c r="AW720" s="295"/>
      <c r="AX720" s="294" t="s">
        <v>10</v>
      </c>
      <c r="AY720" s="295"/>
      <c r="AZ720" s="294" t="s">
        <v>11</v>
      </c>
      <c r="BA720" s="295"/>
      <c r="BB720" s="294" t="s">
        <v>12</v>
      </c>
      <c r="BC720" s="295"/>
      <c r="BD720" s="297" t="s">
        <v>40</v>
      </c>
      <c r="BE720" s="298"/>
      <c r="BF720" s="299" t="s">
        <v>41</v>
      </c>
      <c r="BG720" s="300"/>
      <c r="BI720" s="292" t="s">
        <v>0</v>
      </c>
      <c r="BJ720" s="294" t="s">
        <v>1</v>
      </c>
      <c r="BK720" s="295"/>
      <c r="BL720" s="294" t="s">
        <v>2</v>
      </c>
      <c r="BM720" s="295"/>
      <c r="BN720" s="294" t="s">
        <v>3</v>
      </c>
      <c r="BO720" s="295"/>
      <c r="BP720" s="294" t="s">
        <v>4</v>
      </c>
      <c r="BQ720" s="295"/>
      <c r="BR720" s="294" t="s">
        <v>5</v>
      </c>
      <c r="BS720" s="295"/>
      <c r="BT720" s="294" t="s">
        <v>6</v>
      </c>
      <c r="BU720" s="295"/>
      <c r="BV720" s="294" t="s">
        <v>7</v>
      </c>
      <c r="BW720" s="295"/>
      <c r="BX720" s="294" t="s">
        <v>8</v>
      </c>
      <c r="BY720" s="295"/>
      <c r="BZ720" s="294" t="s">
        <v>9</v>
      </c>
      <c r="CA720" s="295"/>
      <c r="CB720" s="294" t="s">
        <v>10</v>
      </c>
      <c r="CC720" s="295"/>
      <c r="CD720" s="294" t="s">
        <v>11</v>
      </c>
      <c r="CE720" s="295"/>
      <c r="CF720" s="294" t="s">
        <v>12</v>
      </c>
      <c r="CG720" s="295"/>
      <c r="CH720" s="297" t="s">
        <v>40</v>
      </c>
      <c r="CI720" s="298"/>
      <c r="CJ720" s="294" t="s">
        <v>41</v>
      </c>
      <c r="CK720" s="295"/>
    </row>
    <row r="721" spans="1:89" ht="15" thickTop="1" thickBot="1" x14ac:dyDescent="0.2">
      <c r="A721" s="293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3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3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4" thickTop="1" x14ac:dyDescent="0.15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436</v>
      </c>
      <c r="AG722" s="186">
        <f t="shared" ref="AG722:AV724" si="13656">SUMIF($A$9:$A$32,$AE722,C$722:C$745)</f>
        <v>295</v>
      </c>
      <c r="AH722" s="127">
        <f t="shared" si="13656"/>
        <v>202</v>
      </c>
      <c r="AI722" s="180">
        <f t="shared" si="13656"/>
        <v>280</v>
      </c>
      <c r="AJ722" s="126">
        <f t="shared" si="13656"/>
        <v>309</v>
      </c>
      <c r="AK722" s="128">
        <f t="shared" si="13656"/>
        <v>245</v>
      </c>
      <c r="AL722" s="127">
        <f t="shared" si="13656"/>
        <v>620</v>
      </c>
      <c r="AM722" s="180">
        <f t="shared" si="13656"/>
        <v>453</v>
      </c>
      <c r="AN722" s="126">
        <f t="shared" si="13656"/>
        <v>89</v>
      </c>
      <c r="AO722" s="128">
        <f t="shared" si="13656"/>
        <v>168</v>
      </c>
      <c r="AP722" s="127">
        <f t="shared" si="13656"/>
        <v>214</v>
      </c>
      <c r="AQ722" s="126">
        <f t="shared" si="13656"/>
        <v>394</v>
      </c>
      <c r="AR722" s="179">
        <f t="shared" si="13656"/>
        <v>598</v>
      </c>
      <c r="AS722" s="181">
        <f t="shared" si="13656"/>
        <v>658</v>
      </c>
      <c r="AT722" s="126">
        <f t="shared" si="13656"/>
        <v>420</v>
      </c>
      <c r="AU722" s="128">
        <f t="shared" si="13656"/>
        <v>321</v>
      </c>
      <c r="AV722" s="127">
        <f t="shared" si="13656"/>
        <v>415</v>
      </c>
      <c r="AW722" s="180">
        <f t="shared" ref="AW722:BE724" si="13657">SUMIF($A$9:$A$32,$AE722,S$722:S$745)</f>
        <v>282</v>
      </c>
      <c r="AX722" s="126">
        <f t="shared" si="13657"/>
        <v>106</v>
      </c>
      <c r="AY722" s="128">
        <f t="shared" si="13657"/>
        <v>141</v>
      </c>
      <c r="AZ722" s="127">
        <f t="shared" si="13657"/>
        <v>290</v>
      </c>
      <c r="BA722" s="180">
        <f t="shared" si="13657"/>
        <v>347</v>
      </c>
      <c r="BB722" s="126">
        <f t="shared" si="13657"/>
        <v>284</v>
      </c>
      <c r="BC722" s="128">
        <f t="shared" si="13657"/>
        <v>313</v>
      </c>
      <c r="BD722" s="184">
        <f t="shared" si="13657"/>
        <v>480</v>
      </c>
      <c r="BE722" s="185">
        <f t="shared" si="13657"/>
        <v>458</v>
      </c>
      <c r="BF722" s="170">
        <f>AF722+AH722+AJ722+AL722+AN722+AP722+AR722+AT722+AV722+AX722+AZ722+BB722+BD722</f>
        <v>4463</v>
      </c>
      <c r="BG722" s="171">
        <f>AG722+AI722+AK722+AM722+AO722+AQ722+AS722+AU722+AW722+AY722+BA722+BC722+BE722</f>
        <v>4355</v>
      </c>
      <c r="BI722" s="125" t="s">
        <v>16</v>
      </c>
      <c r="BJ722" s="129">
        <f>B722/B746</f>
        <v>0</v>
      </c>
      <c r="BK722" s="130">
        <f t="shared" ref="BK722" si="13658">C722/C746</f>
        <v>0</v>
      </c>
      <c r="BL722" s="131">
        <f t="shared" ref="BL722" si="13659">D722/D746</f>
        <v>0</v>
      </c>
      <c r="BM722" s="132">
        <f t="shared" ref="BM722" si="13660">E722/E746</f>
        <v>0</v>
      </c>
      <c r="BN722" s="129">
        <f t="shared" ref="BN722" si="13661">F722/F746</f>
        <v>0</v>
      </c>
      <c r="BO722" s="130">
        <f t="shared" ref="BO722" si="13662">G722/G746</f>
        <v>0</v>
      </c>
      <c r="BP722" s="131">
        <f t="shared" ref="BP722" si="13663">H722/H746</f>
        <v>0</v>
      </c>
      <c r="BQ722" s="132">
        <f t="shared" ref="BQ722" si="13664">I722/I746</f>
        <v>0</v>
      </c>
      <c r="BR722" s="129">
        <f t="shared" ref="BR722" si="13665">J722/J746</f>
        <v>0</v>
      </c>
      <c r="BS722" s="130">
        <f t="shared" ref="BS722" si="13666">K722/K746</f>
        <v>0</v>
      </c>
      <c r="BT722" s="131">
        <f t="shared" ref="BT722" si="13667">L722/L746</f>
        <v>0</v>
      </c>
      <c r="BU722" s="129">
        <f t="shared" ref="BU722" si="13668">M722/M746</f>
        <v>0</v>
      </c>
      <c r="BV722" s="133">
        <f t="shared" ref="BV722" si="13669">N722/N746</f>
        <v>0</v>
      </c>
      <c r="BW722" s="134">
        <f t="shared" ref="BW722" si="13670">O722/O746</f>
        <v>0</v>
      </c>
      <c r="BX722" s="129">
        <f t="shared" ref="BX722" si="13671">P722/P746</f>
        <v>0</v>
      </c>
      <c r="BY722" s="130">
        <f t="shared" ref="BY722" si="13672">Q722/Q746</f>
        <v>0</v>
      </c>
      <c r="BZ722" s="131">
        <f t="shared" ref="BZ722" si="13673">R722/R746</f>
        <v>0</v>
      </c>
      <c r="CA722" s="132">
        <f t="shared" ref="CA722" si="13674">S722/S746</f>
        <v>0</v>
      </c>
      <c r="CB722" s="129">
        <f t="shared" ref="CB722" si="13675">T722/T746</f>
        <v>0</v>
      </c>
      <c r="CC722" s="130">
        <f t="shared" ref="CC722" si="13676">U722/U746</f>
        <v>0</v>
      </c>
      <c r="CD722" s="131">
        <f t="shared" ref="CD722" si="13677">V722/V746</f>
        <v>0</v>
      </c>
      <c r="CE722" s="132">
        <f t="shared" ref="CE722" si="13678">W722/W746</f>
        <v>0</v>
      </c>
      <c r="CF722" s="129">
        <f t="shared" ref="CF722" si="13679">X722/X746</f>
        <v>0</v>
      </c>
      <c r="CG722" s="130">
        <f t="shared" ref="CG722" si="13680">Y722/Y746</f>
        <v>0</v>
      </c>
      <c r="CH722" s="131">
        <f t="shared" ref="CH722" si="13681">Z722/Z746</f>
        <v>0</v>
      </c>
      <c r="CI722" s="129">
        <f t="shared" ref="CI722" si="13682">AA722/AA746</f>
        <v>0</v>
      </c>
      <c r="CJ722" s="135">
        <f t="shared" ref="CJ722" si="13683">AB722/AB746</f>
        <v>0</v>
      </c>
      <c r="CK722" s="136">
        <f t="shared" ref="CK722" si="13684">AC722/AC746</f>
        <v>0</v>
      </c>
    </row>
    <row r="723" spans="1:89" x14ac:dyDescent="0.15">
      <c r="A723" s="137" t="s">
        <v>17</v>
      </c>
      <c r="B723" s="189">
        <v>76</v>
      </c>
      <c r="C723" s="190">
        <v>0</v>
      </c>
      <c r="D723" s="191">
        <v>71</v>
      </c>
      <c r="E723" s="192">
        <v>1</v>
      </c>
      <c r="F723" s="189">
        <v>150</v>
      </c>
      <c r="G723" s="193">
        <v>3</v>
      </c>
      <c r="H723" s="191">
        <v>121</v>
      </c>
      <c r="I723" s="192">
        <v>11</v>
      </c>
      <c r="J723" s="189">
        <v>1</v>
      </c>
      <c r="K723" s="193">
        <v>2</v>
      </c>
      <c r="L723" s="191">
        <v>3</v>
      </c>
      <c r="M723" s="189">
        <v>14</v>
      </c>
      <c r="N723" s="194">
        <v>38</v>
      </c>
      <c r="O723" s="195">
        <v>0</v>
      </c>
      <c r="P723" s="189">
        <v>17</v>
      </c>
      <c r="Q723" s="193">
        <v>0</v>
      </c>
      <c r="R723" s="191">
        <v>4</v>
      </c>
      <c r="S723" s="192">
        <v>0</v>
      </c>
      <c r="T723" s="189">
        <v>0</v>
      </c>
      <c r="U723" s="193">
        <v>0</v>
      </c>
      <c r="V723" s="191">
        <v>0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2">
        <f t="shared" ref="AB723:AB745" si="13685">SUM(B723,D723,F723,H723,J723,L723,N723,P723,R723,T723,V723,X723,Z723)</f>
        <v>481</v>
      </c>
      <c r="AC723" s="173">
        <f t="shared" ref="AC723:AC745" si="13686">SUM(C723,E723,G723,I723,K723,M723,O723,Q723,S723,U723,W723,Y723,AA723)</f>
        <v>31</v>
      </c>
      <c r="AE723" s="277" t="str">
        <f>$AE$10</f>
        <v>08:00 - 08:59</v>
      </c>
      <c r="AF723" s="126">
        <f>SUMIF($A$9:$A$32,$AE723,B$722:B$745)</f>
        <v>497</v>
      </c>
      <c r="AG723" s="190">
        <f t="shared" si="13656"/>
        <v>359</v>
      </c>
      <c r="AH723" s="191">
        <f t="shared" si="13656"/>
        <v>221</v>
      </c>
      <c r="AI723" s="192">
        <f t="shared" si="13656"/>
        <v>207</v>
      </c>
      <c r="AJ723" s="278">
        <f t="shared" si="13656"/>
        <v>333</v>
      </c>
      <c r="AK723" s="193">
        <f t="shared" si="13656"/>
        <v>274</v>
      </c>
      <c r="AL723" s="191">
        <f t="shared" si="13656"/>
        <v>671</v>
      </c>
      <c r="AM723" s="192">
        <f t="shared" si="13656"/>
        <v>377</v>
      </c>
      <c r="AN723" s="278">
        <f t="shared" si="13656"/>
        <v>86</v>
      </c>
      <c r="AO723" s="193">
        <f t="shared" si="13656"/>
        <v>180</v>
      </c>
      <c r="AP723" s="191">
        <f t="shared" si="13656"/>
        <v>181</v>
      </c>
      <c r="AQ723" s="278">
        <f t="shared" si="13656"/>
        <v>377</v>
      </c>
      <c r="AR723" s="194">
        <f t="shared" si="13656"/>
        <v>509</v>
      </c>
      <c r="AS723" s="195">
        <f t="shared" si="13656"/>
        <v>714</v>
      </c>
      <c r="AT723" s="278">
        <f t="shared" si="13656"/>
        <v>393</v>
      </c>
      <c r="AU723" s="193">
        <f t="shared" si="13656"/>
        <v>257</v>
      </c>
      <c r="AV723" s="191">
        <f t="shared" si="13656"/>
        <v>458</v>
      </c>
      <c r="AW723" s="192">
        <f t="shared" si="13657"/>
        <v>250</v>
      </c>
      <c r="AX723" s="278">
        <f t="shared" si="13657"/>
        <v>52</v>
      </c>
      <c r="AY723" s="193">
        <f t="shared" si="13657"/>
        <v>134</v>
      </c>
      <c r="AZ723" s="191">
        <f t="shared" si="13657"/>
        <v>239</v>
      </c>
      <c r="BA723" s="192">
        <f t="shared" si="13657"/>
        <v>392</v>
      </c>
      <c r="BB723" s="278">
        <f t="shared" si="13657"/>
        <v>271</v>
      </c>
      <c r="BC723" s="193">
        <f t="shared" si="13657"/>
        <v>232</v>
      </c>
      <c r="BD723" s="191">
        <f t="shared" si="13657"/>
        <v>502</v>
      </c>
      <c r="BE723" s="278">
        <f t="shared" si="13657"/>
        <v>432</v>
      </c>
      <c r="BF723" s="172">
        <f>SUM(AF723,AH723,AJ723,AL723,AN723,AP723,AR723,AT723,AV723,AX723,AZ723,BB723,BD723)</f>
        <v>4413</v>
      </c>
      <c r="BG723" s="173">
        <f>SUM(AG723,AI723,AK723,AM723,AO723,AQ723,AS723,AU723,AW723,AY723,BA723,BC723,BE723)</f>
        <v>4185</v>
      </c>
      <c r="BI723" s="137" t="s">
        <v>17</v>
      </c>
      <c r="BJ723" s="129">
        <f>B723/B746</f>
        <v>1.2868269556383339E-2</v>
      </c>
      <c r="BK723" s="130">
        <f t="shared" ref="BK723" si="13687">C723/C746</f>
        <v>0</v>
      </c>
      <c r="BL723" s="131">
        <f t="shared" ref="BL723" si="13688">D723/D746</f>
        <v>2.1792510742786986E-2</v>
      </c>
      <c r="BM723" s="132">
        <f t="shared" ref="BM723" si="13689">E723/E746</f>
        <v>2.5227043390514632E-4</v>
      </c>
      <c r="BN723" s="129">
        <f t="shared" ref="BN723" si="13690">F723/F746</f>
        <v>2.8376844494892167E-2</v>
      </c>
      <c r="BO723" s="130">
        <f t="shared" ref="BO723" si="13691">G723/G746</f>
        <v>6.4184852374839533E-4</v>
      </c>
      <c r="BP723" s="131">
        <f t="shared" ref="BP723" si="13692">H723/H746</f>
        <v>1.3839643143085898E-2</v>
      </c>
      <c r="BQ723" s="132">
        <f t="shared" ref="BQ723" si="13693">I723/I746</f>
        <v>1.3439218081857055E-3</v>
      </c>
      <c r="BR723" s="129">
        <f t="shared" ref="BR723" si="13694">J723/J746</f>
        <v>5.5865921787709492E-4</v>
      </c>
      <c r="BS723" s="130">
        <f t="shared" ref="BS723" si="13695">K723/K746</f>
        <v>1.3289036544850499E-3</v>
      </c>
      <c r="BT723" s="131">
        <f t="shared" ref="BT723" si="13696">L723/L746</f>
        <v>7.851347814708192E-4</v>
      </c>
      <c r="BU723" s="129">
        <f t="shared" ref="BU723" si="13697">M723/M746</f>
        <v>3.778677462887989E-3</v>
      </c>
      <c r="BV723" s="133">
        <f t="shared" ref="BV723" si="13698">N723/N746</f>
        <v>4.9305825872583368E-3</v>
      </c>
      <c r="BW723" s="134">
        <f t="shared" ref="BW723" si="13699">O723/O746</f>
        <v>0</v>
      </c>
      <c r="BX723" s="129">
        <f t="shared" ref="BX723" si="13700">P723/P746</f>
        <v>3.7954900647465951E-3</v>
      </c>
      <c r="BY723" s="130">
        <f t="shared" ref="BY723" si="13701">Q723/Q746</f>
        <v>0</v>
      </c>
      <c r="BZ723" s="131">
        <f t="shared" ref="BZ723" si="13702">R723/R746</f>
        <v>7.8709169618260523E-4</v>
      </c>
      <c r="CA723" s="132">
        <f t="shared" ref="CA723" si="13703">S723/S746</f>
        <v>0</v>
      </c>
      <c r="CB723" s="129">
        <f t="shared" ref="CB723" si="13704">T723/T746</f>
        <v>0</v>
      </c>
      <c r="CC723" s="130">
        <f t="shared" ref="CC723" si="13705">U723/U746</f>
        <v>0</v>
      </c>
      <c r="CD723" s="131">
        <f t="shared" ref="CD723" si="13706">V723/V746</f>
        <v>0</v>
      </c>
      <c r="CE723" s="132">
        <f t="shared" ref="CE723" si="13707">W723/W746</f>
        <v>0</v>
      </c>
      <c r="CF723" s="129">
        <f t="shared" ref="CF723" si="13708">X723/X746</f>
        <v>0</v>
      </c>
      <c r="CG723" s="130">
        <f t="shared" ref="CG723" si="13709">Y723/Y746</f>
        <v>0</v>
      </c>
      <c r="CH723" s="131">
        <f t="shared" ref="CH723" si="13710">Z723/Z746</f>
        <v>0</v>
      </c>
      <c r="CI723" s="129">
        <f t="shared" ref="CI723" si="13711">AA723/AA746</f>
        <v>0</v>
      </c>
      <c r="CJ723" s="135">
        <f t="shared" ref="CJ723" si="13712">AB723/AB746</f>
        <v>7.6985867251396466E-3</v>
      </c>
      <c r="CK723" s="136">
        <f t="shared" ref="CK723" si="13713">AC723/AC746</f>
        <v>4.974964693798947E-4</v>
      </c>
    </row>
    <row r="724" spans="1:89" ht="14" thickBot="1" x14ac:dyDescent="0.2">
      <c r="A724" s="146" t="s">
        <v>18</v>
      </c>
      <c r="B724" s="196">
        <v>393</v>
      </c>
      <c r="C724" s="197">
        <v>0</v>
      </c>
      <c r="D724" s="198">
        <v>228</v>
      </c>
      <c r="E724" s="199">
        <v>0</v>
      </c>
      <c r="F724" s="196">
        <v>477</v>
      </c>
      <c r="G724" s="200">
        <v>8</v>
      </c>
      <c r="H724" s="198">
        <v>387</v>
      </c>
      <c r="I724" s="199">
        <v>91</v>
      </c>
      <c r="J724" s="196">
        <v>38</v>
      </c>
      <c r="K724" s="200">
        <v>39</v>
      </c>
      <c r="L724" s="198">
        <v>75</v>
      </c>
      <c r="M724" s="196">
        <v>143</v>
      </c>
      <c r="N724" s="201">
        <v>314</v>
      </c>
      <c r="O724" s="202">
        <v>285</v>
      </c>
      <c r="P724" s="196">
        <v>146</v>
      </c>
      <c r="Q724" s="200">
        <v>226</v>
      </c>
      <c r="R724" s="198">
        <v>146</v>
      </c>
      <c r="S724" s="199">
        <v>143</v>
      </c>
      <c r="T724" s="196">
        <v>16</v>
      </c>
      <c r="U724" s="200">
        <v>63</v>
      </c>
      <c r="V724" s="198">
        <v>106</v>
      </c>
      <c r="W724" s="199">
        <v>162</v>
      </c>
      <c r="X724" s="196">
        <v>140</v>
      </c>
      <c r="Y724" s="200">
        <v>116</v>
      </c>
      <c r="Z724" s="198">
        <v>294</v>
      </c>
      <c r="AA724" s="196">
        <v>203</v>
      </c>
      <c r="AB724" s="172">
        <f t="shared" si="13685"/>
        <v>2760</v>
      </c>
      <c r="AC724" s="173">
        <f t="shared" si="13686"/>
        <v>1479</v>
      </c>
      <c r="AE724" s="275">
        <f>$AE$11</f>
        <v>0</v>
      </c>
      <c r="AF724" s="126">
        <f>SUMIF($A$9:$A$32,$AE724,B$722:B$745)</f>
        <v>0</v>
      </c>
      <c r="AG724" s="197">
        <f t="shared" si="13656"/>
        <v>0</v>
      </c>
      <c r="AH724" s="198">
        <f t="shared" si="13656"/>
        <v>0</v>
      </c>
      <c r="AI724" s="199">
        <f t="shared" si="13656"/>
        <v>0</v>
      </c>
      <c r="AJ724" s="196">
        <f t="shared" si="13656"/>
        <v>0</v>
      </c>
      <c r="AK724" s="200">
        <f t="shared" si="13656"/>
        <v>0</v>
      </c>
      <c r="AL724" s="198">
        <f t="shared" si="13656"/>
        <v>0</v>
      </c>
      <c r="AM724" s="199">
        <f t="shared" si="13656"/>
        <v>0</v>
      </c>
      <c r="AN724" s="196">
        <f t="shared" si="13656"/>
        <v>0</v>
      </c>
      <c r="AO724" s="200">
        <f t="shared" si="13656"/>
        <v>0</v>
      </c>
      <c r="AP724" s="198">
        <f t="shared" si="13656"/>
        <v>0</v>
      </c>
      <c r="AQ724" s="196">
        <f t="shared" si="13656"/>
        <v>0</v>
      </c>
      <c r="AR724" s="201">
        <f t="shared" si="13656"/>
        <v>0</v>
      </c>
      <c r="AS724" s="202">
        <f t="shared" si="13656"/>
        <v>0</v>
      </c>
      <c r="AT724" s="196">
        <f t="shared" si="13656"/>
        <v>0</v>
      </c>
      <c r="AU724" s="200">
        <f t="shared" si="13656"/>
        <v>0</v>
      </c>
      <c r="AV724" s="198">
        <f t="shared" si="13656"/>
        <v>0</v>
      </c>
      <c r="AW724" s="199">
        <f t="shared" si="13657"/>
        <v>0</v>
      </c>
      <c r="AX724" s="196">
        <f t="shared" si="13657"/>
        <v>0</v>
      </c>
      <c r="AY724" s="200">
        <f t="shared" si="13657"/>
        <v>0</v>
      </c>
      <c r="AZ724" s="198">
        <f t="shared" si="13657"/>
        <v>0</v>
      </c>
      <c r="BA724" s="199">
        <f t="shared" si="13657"/>
        <v>0</v>
      </c>
      <c r="BB724" s="196">
        <f t="shared" si="13657"/>
        <v>0</v>
      </c>
      <c r="BC724" s="200">
        <f t="shared" si="13657"/>
        <v>0</v>
      </c>
      <c r="BD724" s="198">
        <f t="shared" si="13657"/>
        <v>0</v>
      </c>
      <c r="BE724" s="196">
        <f t="shared" si="1365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6.6542499153403323E-2</v>
      </c>
      <c r="BK724" s="130">
        <f t="shared" ref="BK724" si="13714">C724/C746</f>
        <v>0</v>
      </c>
      <c r="BL724" s="131">
        <f t="shared" ref="BL724" si="13715">D724/D746</f>
        <v>6.9981583793738492E-2</v>
      </c>
      <c r="BM724" s="132">
        <f t="shared" ref="BM724" si="13716">E724/E746</f>
        <v>0</v>
      </c>
      <c r="BN724" s="129">
        <f t="shared" ref="BN724" si="13717">F724/F746</f>
        <v>9.0238365493757092E-2</v>
      </c>
      <c r="BO724" s="130">
        <f t="shared" ref="BO724" si="13718">G724/G746</f>
        <v>1.7115960633290544E-3</v>
      </c>
      <c r="BP724" s="131">
        <f t="shared" ref="BP724" si="13719">H724/H746</f>
        <v>4.4263982614663161E-2</v>
      </c>
      <c r="BQ724" s="132">
        <f t="shared" ref="BQ724" si="13720">I724/I746</f>
        <v>1.1117898594990837E-2</v>
      </c>
      <c r="BR724" s="129">
        <f t="shared" ref="BR724" si="13721">J724/J746</f>
        <v>2.1229050279329607E-2</v>
      </c>
      <c r="BS724" s="130">
        <f t="shared" ref="BS724" si="13722">K724/K746</f>
        <v>2.5913621262458473E-2</v>
      </c>
      <c r="BT724" s="131">
        <f t="shared" ref="BT724" si="13723">L724/L746</f>
        <v>1.9628369536770478E-2</v>
      </c>
      <c r="BU724" s="129">
        <f t="shared" ref="BU724" si="13724">M724/M746</f>
        <v>3.8596491228070177E-2</v>
      </c>
      <c r="BV724" s="133">
        <f t="shared" ref="BV724" si="13725">N724/N746</f>
        <v>4.074218243155573E-2</v>
      </c>
      <c r="BW724" s="134">
        <f t="shared" ref="BW724" si="13726">O724/O746</f>
        <v>3.6445012787723788E-2</v>
      </c>
      <c r="BX724" s="129">
        <f t="shared" ref="BX724" si="13727">P724/P746</f>
        <v>3.2596561732529582E-2</v>
      </c>
      <c r="BY724" s="130">
        <f t="shared" ref="BY724" si="13728">Q724/Q746</f>
        <v>5.3465814998817127E-2</v>
      </c>
      <c r="BZ724" s="131">
        <f t="shared" ref="BZ724" si="13729">R724/R746</f>
        <v>2.8728846910665091E-2</v>
      </c>
      <c r="CA724" s="132">
        <f t="shared" ref="CA724" si="13730">S724/S746</f>
        <v>2.8260869565217391E-2</v>
      </c>
      <c r="CB724" s="129">
        <f t="shared" ref="CB724" si="13731">T724/T746</f>
        <v>1.2432012432012432E-2</v>
      </c>
      <c r="CC724" s="130">
        <f t="shared" ref="CC724" si="13732">U724/U746</f>
        <v>5.6603773584905662E-2</v>
      </c>
      <c r="CD724" s="131">
        <f t="shared" ref="CD724" si="13733">V724/V746</f>
        <v>2.1914409758114532E-2</v>
      </c>
      <c r="CE724" s="132">
        <f t="shared" ref="CE724" si="13734">W724/W746</f>
        <v>3.4394904458598725E-2</v>
      </c>
      <c r="CF724" s="129">
        <f t="shared" ref="CF724" si="13735">X724/X746</f>
        <v>3.8610038610038609E-2</v>
      </c>
      <c r="CG724" s="130">
        <f t="shared" ref="CG724" si="13736">Y724/Y746</f>
        <v>4.0801969750263803E-2</v>
      </c>
      <c r="CH724" s="131">
        <f t="shared" ref="CH724" si="13737">Z724/Z746</f>
        <v>4.4164037854889593E-2</v>
      </c>
      <c r="CI724" s="129">
        <f t="shared" ref="CI724" si="13738">AA724/AA746</f>
        <v>2.4006622516556293E-2</v>
      </c>
      <c r="CJ724" s="135">
        <f t="shared" ref="CJ724" si="13739">AB724/AB746</f>
        <v>4.4174842747163046E-2</v>
      </c>
      <c r="CK724" s="136">
        <f t="shared" ref="CK724" si="13740">AC724/AC746</f>
        <v>2.3735396071382718E-2</v>
      </c>
    </row>
    <row r="725" spans="1:89" ht="15" thickTop="1" thickBot="1" x14ac:dyDescent="0.2">
      <c r="A725" s="137" t="s">
        <v>19</v>
      </c>
      <c r="B725" s="189">
        <v>588</v>
      </c>
      <c r="C725" s="190">
        <v>153</v>
      </c>
      <c r="D725" s="191">
        <v>235</v>
      </c>
      <c r="E725" s="192">
        <v>197</v>
      </c>
      <c r="F725" s="189">
        <v>384</v>
      </c>
      <c r="G725" s="193">
        <v>212</v>
      </c>
      <c r="H725" s="191">
        <v>533</v>
      </c>
      <c r="I725" s="192">
        <v>417</v>
      </c>
      <c r="J725" s="189">
        <v>72</v>
      </c>
      <c r="K725" s="193">
        <v>143</v>
      </c>
      <c r="L725" s="191">
        <v>187</v>
      </c>
      <c r="M725" s="189">
        <v>308</v>
      </c>
      <c r="N725" s="194">
        <v>543</v>
      </c>
      <c r="O725" s="195">
        <v>558</v>
      </c>
      <c r="P725" s="189">
        <v>370</v>
      </c>
      <c r="Q725" s="193">
        <v>295</v>
      </c>
      <c r="R725" s="191">
        <v>369</v>
      </c>
      <c r="S725" s="192">
        <v>276</v>
      </c>
      <c r="T725" s="189">
        <v>57</v>
      </c>
      <c r="U725" s="193">
        <v>161</v>
      </c>
      <c r="V725" s="191">
        <v>205</v>
      </c>
      <c r="W725" s="192">
        <v>299</v>
      </c>
      <c r="X725" s="189">
        <v>222</v>
      </c>
      <c r="Y725" s="193">
        <v>236</v>
      </c>
      <c r="Z725" s="191">
        <v>497</v>
      </c>
      <c r="AA725" s="189">
        <v>386</v>
      </c>
      <c r="AB725" s="172">
        <f t="shared" si="13685"/>
        <v>4262</v>
      </c>
      <c r="AC725" s="173">
        <f t="shared" si="13686"/>
        <v>3641</v>
      </c>
      <c r="AE725" s="269" t="s">
        <v>13</v>
      </c>
      <c r="AF725" s="20">
        <f t="shared" ref="AF725:BG725" si="13741">SUM(AF722:AF724)</f>
        <v>933</v>
      </c>
      <c r="AG725" s="21">
        <f t="shared" si="13741"/>
        <v>654</v>
      </c>
      <c r="AH725" s="20">
        <f t="shared" si="13741"/>
        <v>423</v>
      </c>
      <c r="AI725" s="21">
        <f t="shared" si="13741"/>
        <v>487</v>
      </c>
      <c r="AJ725" s="20">
        <f t="shared" si="13741"/>
        <v>642</v>
      </c>
      <c r="AK725" s="21">
        <f t="shared" si="13741"/>
        <v>519</v>
      </c>
      <c r="AL725" s="20">
        <f t="shared" si="13741"/>
        <v>1291</v>
      </c>
      <c r="AM725" s="21">
        <f t="shared" si="13741"/>
        <v>830</v>
      </c>
      <c r="AN725" s="20">
        <f t="shared" si="13741"/>
        <v>175</v>
      </c>
      <c r="AO725" s="21">
        <f t="shared" si="13741"/>
        <v>348</v>
      </c>
      <c r="AP725" s="20">
        <f t="shared" si="13741"/>
        <v>395</v>
      </c>
      <c r="AQ725" s="21">
        <f t="shared" si="13741"/>
        <v>771</v>
      </c>
      <c r="AR725" s="20">
        <f t="shared" si="13741"/>
        <v>1107</v>
      </c>
      <c r="AS725" s="21">
        <f t="shared" si="13741"/>
        <v>1372</v>
      </c>
      <c r="AT725" s="20">
        <f t="shared" si="13741"/>
        <v>813</v>
      </c>
      <c r="AU725" s="21">
        <f t="shared" si="13741"/>
        <v>578</v>
      </c>
      <c r="AV725" s="20">
        <f t="shared" si="13741"/>
        <v>873</v>
      </c>
      <c r="AW725" s="21">
        <f t="shared" si="13741"/>
        <v>532</v>
      </c>
      <c r="AX725" s="20">
        <f t="shared" si="13741"/>
        <v>158</v>
      </c>
      <c r="AY725" s="21">
        <f t="shared" si="13741"/>
        <v>275</v>
      </c>
      <c r="AZ725" s="20">
        <f t="shared" si="13741"/>
        <v>529</v>
      </c>
      <c r="BA725" s="21">
        <f t="shared" si="13741"/>
        <v>739</v>
      </c>
      <c r="BB725" s="20">
        <f t="shared" si="13741"/>
        <v>555</v>
      </c>
      <c r="BC725" s="21">
        <f t="shared" si="13741"/>
        <v>545</v>
      </c>
      <c r="BD725" s="20">
        <f t="shared" si="13741"/>
        <v>982</v>
      </c>
      <c r="BE725" s="21">
        <f t="shared" si="13741"/>
        <v>890</v>
      </c>
      <c r="BF725" s="174">
        <f t="shared" si="13741"/>
        <v>8876</v>
      </c>
      <c r="BG725" s="175">
        <f t="shared" si="13741"/>
        <v>8540</v>
      </c>
      <c r="BI725" s="137" t="s">
        <v>19</v>
      </c>
      <c r="BJ725" s="129">
        <f>B725/B746</f>
        <v>9.9559769725702671E-2</v>
      </c>
      <c r="BK725" s="130">
        <f t="shared" ref="BK725" si="13742">C725/C746</f>
        <v>2.5289256198347109E-2</v>
      </c>
      <c r="BL725" s="131">
        <f t="shared" ref="BL725" si="13743">D725/D746</f>
        <v>7.2130141190914668E-2</v>
      </c>
      <c r="BM725" s="132">
        <f t="shared" ref="BM725" si="13744">E725/E746</f>
        <v>4.9697275479313824E-2</v>
      </c>
      <c r="BN725" s="129">
        <f t="shared" ref="BN725" si="13745">F725/F746</f>
        <v>7.2644721906923948E-2</v>
      </c>
      <c r="BO725" s="130">
        <f t="shared" ref="BO725" si="13746">G725/G746</f>
        <v>4.5357295678219937E-2</v>
      </c>
      <c r="BP725" s="131">
        <f t="shared" ref="BP725" si="13747">H725/H746</f>
        <v>6.0963056159213082E-2</v>
      </c>
      <c r="BQ725" s="132">
        <f t="shared" ref="BQ725" si="13748">I725/I746</f>
        <v>5.0946854001221745E-2</v>
      </c>
      <c r="BR725" s="129">
        <f t="shared" ref="BR725" si="13749">J725/J746</f>
        <v>4.0223463687150837E-2</v>
      </c>
      <c r="BS725" s="130">
        <f t="shared" ref="BS725" si="13750">K725/K746</f>
        <v>9.5016611295681064E-2</v>
      </c>
      <c r="BT725" s="131">
        <f t="shared" ref="BT725" si="13751">L725/L746</f>
        <v>4.8940068045014391E-2</v>
      </c>
      <c r="BU725" s="129">
        <f t="shared" ref="BU725" si="13752">M725/M746</f>
        <v>8.3130904183535761E-2</v>
      </c>
      <c r="BV725" s="133">
        <f t="shared" ref="BV725" si="13753">N725/N746</f>
        <v>7.0455430128454649E-2</v>
      </c>
      <c r="BW725" s="134">
        <f t="shared" ref="BW725" si="13754">O725/O746</f>
        <v>7.1355498721227623E-2</v>
      </c>
      <c r="BX725" s="129">
        <f t="shared" ref="BX725" si="13755">P725/P746</f>
        <v>8.260772493860237E-2</v>
      </c>
      <c r="BY725" s="130">
        <f t="shared" ref="BY725" si="13756">Q725/Q746</f>
        <v>6.9789448781641825E-2</v>
      </c>
      <c r="BZ725" s="131">
        <f t="shared" ref="BZ725" si="13757">R725/R746</f>
        <v>7.260920897284534E-2</v>
      </c>
      <c r="CA725" s="132">
        <f t="shared" ref="CA725" si="13758">S725/S746</f>
        <v>5.4545454545454543E-2</v>
      </c>
      <c r="CB725" s="129">
        <f t="shared" ref="CB725" si="13759">T725/T746</f>
        <v>4.4289044289044288E-2</v>
      </c>
      <c r="CC725" s="130">
        <f t="shared" ref="CC725" si="13760">U725/U746</f>
        <v>0.14465408805031446</v>
      </c>
      <c r="CD725" s="131">
        <f t="shared" ref="CD725" si="13761">V725/V746</f>
        <v>4.2381641513334713E-2</v>
      </c>
      <c r="CE725" s="132">
        <f t="shared" ref="CE725" si="13762">W725/W746</f>
        <v>6.3481953290870488E-2</v>
      </c>
      <c r="CF725" s="129">
        <f t="shared" ref="CF725" si="13763">X725/X746</f>
        <v>6.1224489795918366E-2</v>
      </c>
      <c r="CG725" s="130">
        <f t="shared" ref="CG725" si="13764">Y725/Y746</f>
        <v>8.3010903974674644E-2</v>
      </c>
      <c r="CH725" s="131">
        <f t="shared" ref="CH725" si="13765">Z725/Z746</f>
        <v>7.4658254468980015E-2</v>
      </c>
      <c r="CI725" s="129">
        <f t="shared" ref="CI725" si="13766">AA725/AA746</f>
        <v>4.5648060548722801E-2</v>
      </c>
      <c r="CJ725" s="135">
        <f t="shared" ref="CJ725" si="13767">AB725/AB746</f>
        <v>6.8214920213191629E-2</v>
      </c>
      <c r="CK725" s="136">
        <f t="shared" ref="CK725" si="13768">AC725/AC746</f>
        <v>5.8431762742328926E-2</v>
      </c>
    </row>
    <row r="726" spans="1:89" ht="14" thickTop="1" x14ac:dyDescent="0.15">
      <c r="A726" s="146" t="s">
        <v>20</v>
      </c>
      <c r="B726" s="196">
        <v>436</v>
      </c>
      <c r="C726" s="197">
        <v>295</v>
      </c>
      <c r="D726" s="198">
        <v>202</v>
      </c>
      <c r="E726" s="199">
        <v>280</v>
      </c>
      <c r="F726" s="196">
        <v>309</v>
      </c>
      <c r="G726" s="200">
        <v>245</v>
      </c>
      <c r="H726" s="198">
        <v>620</v>
      </c>
      <c r="I726" s="199">
        <v>453</v>
      </c>
      <c r="J726" s="196">
        <v>89</v>
      </c>
      <c r="K726" s="200">
        <v>168</v>
      </c>
      <c r="L726" s="198">
        <v>214</v>
      </c>
      <c r="M726" s="196">
        <v>394</v>
      </c>
      <c r="N726" s="201">
        <v>598</v>
      </c>
      <c r="O726" s="202">
        <v>658</v>
      </c>
      <c r="P726" s="196">
        <v>420</v>
      </c>
      <c r="Q726" s="200">
        <v>321</v>
      </c>
      <c r="R726" s="198">
        <v>415</v>
      </c>
      <c r="S726" s="199">
        <v>282</v>
      </c>
      <c r="T726" s="196">
        <v>106</v>
      </c>
      <c r="U726" s="200">
        <v>141</v>
      </c>
      <c r="V726" s="198">
        <v>290</v>
      </c>
      <c r="W726" s="199">
        <v>347</v>
      </c>
      <c r="X726" s="196">
        <v>284</v>
      </c>
      <c r="Y726" s="200">
        <v>313</v>
      </c>
      <c r="Z726" s="198">
        <v>480</v>
      </c>
      <c r="AA726" s="196">
        <v>458</v>
      </c>
      <c r="AB726" s="172">
        <f t="shared" si="13685"/>
        <v>4463</v>
      </c>
      <c r="AC726" s="173">
        <f t="shared" si="13686"/>
        <v>4355</v>
      </c>
      <c r="BI726" s="146" t="s">
        <v>20</v>
      </c>
      <c r="BJ726" s="129">
        <f>B726/B746</f>
        <v>7.3823230612935997E-2</v>
      </c>
      <c r="BK726" s="130">
        <f t="shared" ref="BK726" si="13769">C726/C746</f>
        <v>4.8760330578512395E-2</v>
      </c>
      <c r="BL726" s="131">
        <f t="shared" ref="BL726" si="13770">D726/D746</f>
        <v>6.2001227747084102E-2</v>
      </c>
      <c r="BM726" s="132">
        <f t="shared" ref="BM726" si="13771">E726/E746</f>
        <v>7.0635721493440967E-2</v>
      </c>
      <c r="BN726" s="129">
        <f t="shared" ref="BN726" si="13772">F726/F746</f>
        <v>5.8456299659477864E-2</v>
      </c>
      <c r="BO726" s="130">
        <f t="shared" ref="BO726" si="13773">G726/G746</f>
        <v>5.2417629439452287E-2</v>
      </c>
      <c r="BP726" s="131">
        <f t="shared" ref="BP726" si="13774">H726/H746</f>
        <v>7.091387395630791E-2</v>
      </c>
      <c r="BQ726" s="132">
        <f t="shared" ref="BQ726" si="13775">I726/I746</f>
        <v>5.5345143555284054E-2</v>
      </c>
      <c r="BR726" s="129">
        <f t="shared" ref="BR726" si="13776">J726/J746</f>
        <v>4.9720670391061456E-2</v>
      </c>
      <c r="BS726" s="130">
        <f t="shared" ref="BS726" si="13777">K726/K746</f>
        <v>0.11162790697674418</v>
      </c>
      <c r="BT726" s="131">
        <f t="shared" ref="BT726" si="13778">L726/L746</f>
        <v>5.6006281078251764E-2</v>
      </c>
      <c r="BU726" s="129">
        <f t="shared" ref="BU726" si="13779">M726/M746</f>
        <v>0.10634278002699055</v>
      </c>
      <c r="BV726" s="133">
        <f t="shared" ref="BV726" si="13780">N726/N746</f>
        <v>7.7591799662644345E-2</v>
      </c>
      <c r="BW726" s="134">
        <f t="shared" ref="BW726" si="13781">O726/O746</f>
        <v>8.4143222506393861E-2</v>
      </c>
      <c r="BX726" s="129">
        <f t="shared" ref="BX726" si="13782">P726/P746</f>
        <v>9.3770931011386477E-2</v>
      </c>
      <c r="BY726" s="130">
        <f t="shared" ref="BY726" si="13783">Q726/Q746</f>
        <v>7.594038325053229E-2</v>
      </c>
      <c r="BZ726" s="131">
        <f t="shared" ref="BZ726" si="13784">R726/R746</f>
        <v>8.1660763478945297E-2</v>
      </c>
      <c r="CA726" s="132">
        <f t="shared" ref="CA726" si="13785">S726/S746</f>
        <v>5.5731225296442685E-2</v>
      </c>
      <c r="CB726" s="129">
        <f t="shared" ref="CB726" si="13786">T726/T746</f>
        <v>8.2362082362082367E-2</v>
      </c>
      <c r="CC726" s="130">
        <f t="shared" ref="CC726" si="13787">U726/U746</f>
        <v>0.12668463611859837</v>
      </c>
      <c r="CD726" s="131">
        <f t="shared" ref="CD726" si="13788">V726/V746</f>
        <v>5.9954517262766176E-2</v>
      </c>
      <c r="CE726" s="132">
        <f t="shared" ref="CE726" si="13789">W726/W746</f>
        <v>7.3673036093418257E-2</v>
      </c>
      <c r="CF726" s="129">
        <f t="shared" ref="CF726" si="13790">X726/X746</f>
        <v>7.8323221180364042E-2</v>
      </c>
      <c r="CG726" s="130">
        <f t="shared" ref="CG726" si="13791">Y726/Y746</f>
        <v>0.11009497010200492</v>
      </c>
      <c r="CH726" s="131">
        <f t="shared" ref="CH726" si="13792">Z726/Z746</f>
        <v>7.2104551599819738E-2</v>
      </c>
      <c r="CI726" s="129">
        <f t="shared" ref="CI726" si="13793">AA726/AA746</f>
        <v>5.4162724692526018E-2</v>
      </c>
      <c r="CJ726" s="135">
        <f t="shared" ref="CJ726" si="13794">AB726/AB746</f>
        <v>7.1432001152387209E-2</v>
      </c>
      <c r="CK726" s="136">
        <f t="shared" ref="CK726" si="13795">AC726/AC746</f>
        <v>6.9890229811272311E-2</v>
      </c>
    </row>
    <row r="727" spans="1:89" ht="14" thickBot="1" x14ac:dyDescent="0.2">
      <c r="A727" s="137" t="s">
        <v>21</v>
      </c>
      <c r="B727" s="189">
        <v>497</v>
      </c>
      <c r="C727" s="190">
        <v>359</v>
      </c>
      <c r="D727" s="191">
        <v>221</v>
      </c>
      <c r="E727" s="192">
        <v>207</v>
      </c>
      <c r="F727" s="189">
        <v>333</v>
      </c>
      <c r="G727" s="193">
        <v>274</v>
      </c>
      <c r="H727" s="191">
        <v>671</v>
      </c>
      <c r="I727" s="192">
        <v>377</v>
      </c>
      <c r="J727" s="189">
        <v>86</v>
      </c>
      <c r="K727" s="193">
        <v>180</v>
      </c>
      <c r="L727" s="191">
        <v>181</v>
      </c>
      <c r="M727" s="189">
        <v>377</v>
      </c>
      <c r="N727" s="194">
        <v>509</v>
      </c>
      <c r="O727" s="195">
        <v>714</v>
      </c>
      <c r="P727" s="189">
        <v>393</v>
      </c>
      <c r="Q727" s="193">
        <v>257</v>
      </c>
      <c r="R727" s="191">
        <v>458</v>
      </c>
      <c r="S727" s="192">
        <v>250</v>
      </c>
      <c r="T727" s="189">
        <v>52</v>
      </c>
      <c r="U727" s="193">
        <v>134</v>
      </c>
      <c r="V727" s="191">
        <v>239</v>
      </c>
      <c r="W727" s="192">
        <v>392</v>
      </c>
      <c r="X727" s="189">
        <v>271</v>
      </c>
      <c r="Y727" s="193">
        <v>232</v>
      </c>
      <c r="Z727" s="191">
        <v>502</v>
      </c>
      <c r="AA727" s="189">
        <v>432</v>
      </c>
      <c r="AB727" s="172">
        <f t="shared" si="13685"/>
        <v>4413</v>
      </c>
      <c r="AC727" s="173">
        <f t="shared" si="13686"/>
        <v>4185</v>
      </c>
      <c r="AE727" s="272" t="s">
        <v>85</v>
      </c>
      <c r="BI727" s="137" t="s">
        <v>21</v>
      </c>
      <c r="BJ727" s="129">
        <f>B727/B746</f>
        <v>8.4151710125296306E-2</v>
      </c>
      <c r="BK727" s="130">
        <f t="shared" ref="BK727" si="13796">C727/C746</f>
        <v>5.9338842975206613E-2</v>
      </c>
      <c r="BL727" s="131">
        <f t="shared" ref="BL727" si="13797">D727/D746</f>
        <v>6.7833026396562301E-2</v>
      </c>
      <c r="BM727" s="132">
        <f t="shared" ref="BM727" si="13798">E727/E746</f>
        <v>5.2219979818365285E-2</v>
      </c>
      <c r="BN727" s="129">
        <f t="shared" ref="BN727" si="13799">F727/F746</f>
        <v>6.2996594778660611E-2</v>
      </c>
      <c r="BO727" s="130">
        <f t="shared" ref="BO727" si="13800">G727/G746</f>
        <v>5.8622165169020114E-2</v>
      </c>
      <c r="BP727" s="131">
        <f t="shared" ref="BP727" si="13801">H727/H746</f>
        <v>7.6747111975294519E-2</v>
      </c>
      <c r="BQ727" s="132">
        <f t="shared" ref="BQ727" si="13802">I727/I746</f>
        <v>4.6059865607819182E-2</v>
      </c>
      <c r="BR727" s="129">
        <f t="shared" ref="BR727" si="13803">J727/J746</f>
        <v>4.8044692737430165E-2</v>
      </c>
      <c r="BS727" s="130">
        <f t="shared" ref="BS727" si="13804">K727/K746</f>
        <v>0.11960132890365449</v>
      </c>
      <c r="BT727" s="131">
        <f t="shared" ref="BT727" si="13805">L727/L746</f>
        <v>4.7369798482072754E-2</v>
      </c>
      <c r="BU727" s="129">
        <f t="shared" ref="BU727" si="13806">M727/M746</f>
        <v>0.10175438596491228</v>
      </c>
      <c r="BV727" s="133">
        <f t="shared" ref="BV727" si="13807">N727/N746</f>
        <v>6.6043856234591927E-2</v>
      </c>
      <c r="BW727" s="134">
        <f t="shared" ref="BW727" si="13808">O727/O746</f>
        <v>9.1304347826086957E-2</v>
      </c>
      <c r="BX727" s="129">
        <f t="shared" ref="BX727" si="13809">P727/P746</f>
        <v>8.7742799732083057E-2</v>
      </c>
      <c r="BY727" s="130">
        <f t="shared" ref="BY727" si="13810">Q727/Q746</f>
        <v>6.0799621480955759E-2</v>
      </c>
      <c r="BZ727" s="131">
        <f t="shared" ref="BZ727" si="13811">R727/R746</f>
        <v>9.012199921290831E-2</v>
      </c>
      <c r="CA727" s="132">
        <f t="shared" ref="CA727" si="13812">S727/S746</f>
        <v>4.9407114624505928E-2</v>
      </c>
      <c r="CB727" s="129">
        <f t="shared" ref="CB727" si="13813">T727/T746</f>
        <v>4.0404040404040407E-2</v>
      </c>
      <c r="CC727" s="130">
        <f t="shared" ref="CC727" si="13814">U727/U746</f>
        <v>0.12039532794249776</v>
      </c>
      <c r="CD727" s="131">
        <f t="shared" ref="CD727" si="13815">V727/V746</f>
        <v>4.9410791813107299E-2</v>
      </c>
      <c r="CE727" s="132">
        <f t="shared" ref="CE727" si="13816">W727/W746</f>
        <v>8.3227176220806789E-2</v>
      </c>
      <c r="CF727" s="129">
        <f t="shared" ref="CF727" si="13817">X727/X746</f>
        <v>7.473800330943188E-2</v>
      </c>
      <c r="CG727" s="130">
        <f t="shared" ref="CG727" si="13818">Y727/Y746</f>
        <v>8.1603939500527606E-2</v>
      </c>
      <c r="CH727" s="131">
        <f t="shared" ref="CH727" si="13819">Z727/Z746</f>
        <v>7.5409343548144811E-2</v>
      </c>
      <c r="CI727" s="129">
        <f t="shared" ref="CI727" si="13820">AA727/AA746</f>
        <v>5.1087984862819298E-2</v>
      </c>
      <c r="CJ727" s="135">
        <f t="shared" ref="CJ727" si="13821">AB727/AB746</f>
        <v>7.0631732262040045E-2</v>
      </c>
      <c r="CK727" s="136">
        <f t="shared" ref="CK727" si="13822">AC727/AC746</f>
        <v>6.7162023366285781E-2</v>
      </c>
    </row>
    <row r="728" spans="1:89" ht="15" thickTop="1" thickBot="1" x14ac:dyDescent="0.2">
      <c r="A728" s="146" t="s">
        <v>22</v>
      </c>
      <c r="B728" s="196">
        <v>488</v>
      </c>
      <c r="C728" s="197">
        <v>570</v>
      </c>
      <c r="D728" s="198">
        <v>319</v>
      </c>
      <c r="E728" s="199">
        <v>237</v>
      </c>
      <c r="F728" s="196">
        <v>417</v>
      </c>
      <c r="G728" s="200">
        <v>197</v>
      </c>
      <c r="H728" s="198">
        <v>567</v>
      </c>
      <c r="I728" s="199">
        <v>574</v>
      </c>
      <c r="J728" s="196">
        <v>96</v>
      </c>
      <c r="K728" s="200">
        <v>180</v>
      </c>
      <c r="L728" s="198">
        <v>180</v>
      </c>
      <c r="M728" s="196">
        <v>387</v>
      </c>
      <c r="N728" s="201">
        <v>476</v>
      </c>
      <c r="O728" s="202">
        <v>680</v>
      </c>
      <c r="P728" s="196">
        <v>309</v>
      </c>
      <c r="Q728" s="200">
        <v>267</v>
      </c>
      <c r="R728" s="198">
        <v>449</v>
      </c>
      <c r="S728" s="199">
        <v>246</v>
      </c>
      <c r="T728" s="196">
        <v>57</v>
      </c>
      <c r="U728" s="200">
        <v>86</v>
      </c>
      <c r="V728" s="198">
        <v>240</v>
      </c>
      <c r="W728" s="199">
        <v>498</v>
      </c>
      <c r="X728" s="196">
        <v>232</v>
      </c>
      <c r="Y728" s="200">
        <v>197</v>
      </c>
      <c r="Z728" s="198">
        <v>400</v>
      </c>
      <c r="AA728" s="196">
        <v>492</v>
      </c>
      <c r="AB728" s="172">
        <f t="shared" si="13685"/>
        <v>4230</v>
      </c>
      <c r="AC728" s="173">
        <f t="shared" si="13686"/>
        <v>4611</v>
      </c>
      <c r="AE728" s="292" t="s">
        <v>0</v>
      </c>
      <c r="AF728" s="294" t="s">
        <v>1</v>
      </c>
      <c r="AG728" s="295"/>
      <c r="AH728" s="294" t="s">
        <v>2</v>
      </c>
      <c r="AI728" s="295"/>
      <c r="AJ728" s="294" t="s">
        <v>3</v>
      </c>
      <c r="AK728" s="295"/>
      <c r="AL728" s="294" t="s">
        <v>4</v>
      </c>
      <c r="AM728" s="295"/>
      <c r="AN728" s="294" t="s">
        <v>5</v>
      </c>
      <c r="AO728" s="295"/>
      <c r="AP728" s="294" t="s">
        <v>6</v>
      </c>
      <c r="AQ728" s="295"/>
      <c r="AR728" s="294" t="s">
        <v>7</v>
      </c>
      <c r="AS728" s="295"/>
      <c r="AT728" s="294" t="s">
        <v>8</v>
      </c>
      <c r="AU728" s="295"/>
      <c r="AV728" s="294" t="s">
        <v>9</v>
      </c>
      <c r="AW728" s="295"/>
      <c r="AX728" s="294" t="s">
        <v>10</v>
      </c>
      <c r="AY728" s="295"/>
      <c r="AZ728" s="294" t="s">
        <v>11</v>
      </c>
      <c r="BA728" s="295"/>
      <c r="BB728" s="294" t="s">
        <v>12</v>
      </c>
      <c r="BC728" s="295"/>
      <c r="BD728" s="297" t="s">
        <v>40</v>
      </c>
      <c r="BE728" s="298"/>
      <c r="BF728" s="299" t="s">
        <v>41</v>
      </c>
      <c r="BG728" s="300"/>
      <c r="BI728" s="146" t="s">
        <v>22</v>
      </c>
      <c r="BJ728" s="129">
        <f>B728/B746</f>
        <v>8.2627836098882496E-2</v>
      </c>
      <c r="BK728" s="130">
        <f t="shared" ref="BK728" si="13823">C728/C746</f>
        <v>9.4214876033057851E-2</v>
      </c>
      <c r="BL728" s="131">
        <f t="shared" ref="BL728" si="13824">D728/D746</f>
        <v>9.7912829957028852E-2</v>
      </c>
      <c r="BM728" s="132">
        <f t="shared" ref="BM728" si="13825">E728/E746</f>
        <v>5.9788092835519675E-2</v>
      </c>
      <c r="BN728" s="129">
        <f t="shared" ref="BN728" si="13826">F728/F746</f>
        <v>7.8887627695800225E-2</v>
      </c>
      <c r="BO728" s="130">
        <f t="shared" ref="BO728" si="13827">G728/G746</f>
        <v>4.2148053059477962E-2</v>
      </c>
      <c r="BP728" s="131">
        <f t="shared" ref="BP728" si="13828">H728/H746</f>
        <v>6.4851881505204156E-2</v>
      </c>
      <c r="BQ728" s="132">
        <f t="shared" ref="BQ728" si="13829">I728/I746</f>
        <v>7.0128283445326817E-2</v>
      </c>
      <c r="BR728" s="129">
        <f t="shared" ref="BR728" si="13830">J728/J746</f>
        <v>5.3631284916201116E-2</v>
      </c>
      <c r="BS728" s="130">
        <f t="shared" ref="BS728" si="13831">K728/K746</f>
        <v>0.11960132890365449</v>
      </c>
      <c r="BT728" s="131">
        <f t="shared" ref="BT728" si="13832">L728/L746</f>
        <v>4.7108086888249148E-2</v>
      </c>
      <c r="BU728" s="129">
        <f t="shared" ref="BU728" si="13833">M728/M746</f>
        <v>0.10445344129554655</v>
      </c>
      <c r="BV728" s="133">
        <f t="shared" ref="BV728" si="13834">N728/N746</f>
        <v>6.1762034514078114E-2</v>
      </c>
      <c r="BW728" s="134">
        <f t="shared" ref="BW728" si="13835">O728/O746</f>
        <v>8.6956521739130432E-2</v>
      </c>
      <c r="BX728" s="129">
        <f t="shared" ref="BX728" si="13836">P728/P746</f>
        <v>6.8988613529805759E-2</v>
      </c>
      <c r="BY728" s="130">
        <f t="shared" ref="BY728" si="13837">Q728/Q746</f>
        <v>6.3165365507452095E-2</v>
      </c>
      <c r="BZ728" s="131">
        <f t="shared" ref="BZ728" si="13838">R728/R746</f>
        <v>8.8351042896497436E-2</v>
      </c>
      <c r="CA728" s="132">
        <f t="shared" ref="CA728" si="13839">S728/S746</f>
        <v>4.8616600790513831E-2</v>
      </c>
      <c r="CB728" s="129">
        <f t="shared" ref="CB728" si="13840">T728/T746</f>
        <v>4.4289044289044288E-2</v>
      </c>
      <c r="CC728" s="130">
        <f t="shared" ref="CC728" si="13841">U728/U746</f>
        <v>7.7268643306379156E-2</v>
      </c>
      <c r="CD728" s="131">
        <f t="shared" ref="CD728" si="13842">V728/V746</f>
        <v>4.9617531527806492E-2</v>
      </c>
      <c r="CE728" s="132">
        <f t="shared" ref="CE728" si="13843">W728/W746</f>
        <v>0.10573248407643313</v>
      </c>
      <c r="CF728" s="129">
        <f t="shared" ref="CF728" si="13844">X728/X746</f>
        <v>6.398234969663541E-2</v>
      </c>
      <c r="CG728" s="130">
        <f t="shared" ref="CG728" si="13845">Y728/Y746</f>
        <v>6.9293000351741116E-2</v>
      </c>
      <c r="CH728" s="131">
        <f t="shared" ref="CH728" si="13846">Z728/Z746</f>
        <v>6.0087126333183118E-2</v>
      </c>
      <c r="CI728" s="129">
        <f t="shared" ref="CI728" si="13847">AA728/AA746</f>
        <v>5.8183538315988645E-2</v>
      </c>
      <c r="CJ728" s="135">
        <f t="shared" ref="CJ728" si="13848">AB728/AB746</f>
        <v>6.7702748123369447E-2</v>
      </c>
      <c r="CK728" s="136">
        <f t="shared" ref="CK728" si="13849">AC728/AC746</f>
        <v>7.3998587751957889E-2</v>
      </c>
    </row>
    <row r="729" spans="1:89" ht="15" thickTop="1" thickBot="1" x14ac:dyDescent="0.2">
      <c r="A729" s="137" t="s">
        <v>23</v>
      </c>
      <c r="B729" s="189">
        <v>359</v>
      </c>
      <c r="C729" s="190">
        <v>351</v>
      </c>
      <c r="D729" s="191">
        <v>251</v>
      </c>
      <c r="E729" s="192">
        <v>226</v>
      </c>
      <c r="F729" s="189">
        <v>413</v>
      </c>
      <c r="G729" s="193">
        <v>199</v>
      </c>
      <c r="H729" s="191">
        <v>455</v>
      </c>
      <c r="I729" s="192">
        <v>509</v>
      </c>
      <c r="J729" s="189">
        <v>108</v>
      </c>
      <c r="K729" s="193">
        <v>161</v>
      </c>
      <c r="L729" s="191">
        <v>189</v>
      </c>
      <c r="M729" s="189">
        <v>335</v>
      </c>
      <c r="N729" s="194">
        <v>408</v>
      </c>
      <c r="O729" s="195">
        <v>649</v>
      </c>
      <c r="P729" s="189">
        <v>265</v>
      </c>
      <c r="Q729" s="193">
        <v>224</v>
      </c>
      <c r="R729" s="191">
        <v>412</v>
      </c>
      <c r="S729" s="192">
        <v>288</v>
      </c>
      <c r="T729" s="189">
        <v>99</v>
      </c>
      <c r="U729" s="193">
        <v>66</v>
      </c>
      <c r="V729" s="191">
        <v>243</v>
      </c>
      <c r="W729" s="192">
        <v>406</v>
      </c>
      <c r="X729" s="189">
        <v>214</v>
      </c>
      <c r="Y729" s="193">
        <v>171</v>
      </c>
      <c r="Z729" s="191">
        <v>420</v>
      </c>
      <c r="AA729" s="189">
        <v>472</v>
      </c>
      <c r="AB729" s="172">
        <f t="shared" si="13685"/>
        <v>3836</v>
      </c>
      <c r="AC729" s="173">
        <f t="shared" si="13686"/>
        <v>4057</v>
      </c>
      <c r="AE729" s="293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6.0785641720284458E-2</v>
      </c>
      <c r="BK729" s="130">
        <f t="shared" ref="BK729" si="13850">C729/C746</f>
        <v>5.8016528925619835E-2</v>
      </c>
      <c r="BL729" s="131">
        <f t="shared" ref="BL729" si="13851">D729/D746</f>
        <v>7.704112952731737E-2</v>
      </c>
      <c r="BM729" s="132">
        <f t="shared" ref="BM729" si="13852">E729/E746</f>
        <v>5.7013118062563067E-2</v>
      </c>
      <c r="BN729" s="129">
        <f t="shared" ref="BN729" si="13853">F729/F746</f>
        <v>7.8130911842603096E-2</v>
      </c>
      <c r="BO729" s="130">
        <f t="shared" ref="BO729" si="13854">G729/G746</f>
        <v>4.2575952075310224E-2</v>
      </c>
      <c r="BP729" s="131">
        <f t="shared" ref="BP729" si="13855">H729/H746</f>
        <v>5.2041633306645317E-2</v>
      </c>
      <c r="BQ729" s="132">
        <f t="shared" ref="BQ729" si="13856">I729/I746</f>
        <v>6.2186927306047649E-2</v>
      </c>
      <c r="BR729" s="129">
        <f t="shared" ref="BR729" si="13857">J729/J746</f>
        <v>6.0335195530726256E-2</v>
      </c>
      <c r="BS729" s="130">
        <f t="shared" ref="BS729" si="13858">K729/K746</f>
        <v>0.10697674418604651</v>
      </c>
      <c r="BT729" s="131">
        <f t="shared" ref="BT729" si="13859">L729/L746</f>
        <v>4.9463491232661604E-2</v>
      </c>
      <c r="BU729" s="129">
        <f t="shared" ref="BU729" si="13860">M729/M746</f>
        <v>9.041835357624832E-2</v>
      </c>
      <c r="BV729" s="133">
        <f t="shared" ref="BV729" si="13861">N729/N746</f>
        <v>5.2938886726352663E-2</v>
      </c>
      <c r="BW729" s="134">
        <f t="shared" ref="BW729" si="13862">O729/O746</f>
        <v>8.2992327365728896E-2</v>
      </c>
      <c r="BX729" s="129">
        <f t="shared" ref="BX729" si="13863">P729/P746</f>
        <v>5.9164992185755751E-2</v>
      </c>
      <c r="BY729" s="130">
        <f t="shared" ref="BY729" si="13864">Q729/Q746</f>
        <v>5.2992666193517862E-2</v>
      </c>
      <c r="BZ729" s="131">
        <f t="shared" ref="BZ729" si="13865">R729/R746</f>
        <v>8.1070444706808339E-2</v>
      </c>
      <c r="CA729" s="132">
        <f t="shared" ref="CA729" si="13866">S729/S746</f>
        <v>5.6916996047430828E-2</v>
      </c>
      <c r="CB729" s="129">
        <f t="shared" ref="CB729" si="13867">T729/T746</f>
        <v>7.6923076923076927E-2</v>
      </c>
      <c r="CC729" s="130">
        <f t="shared" ref="CC729" si="13868">U729/U746</f>
        <v>5.9299191374663072E-2</v>
      </c>
      <c r="CD729" s="131">
        <f t="shared" ref="CD729" si="13869">V729/V746</f>
        <v>5.0237750671904072E-2</v>
      </c>
      <c r="CE729" s="132">
        <f t="shared" ref="CE729" si="13870">W729/W746</f>
        <v>8.6199575371549889E-2</v>
      </c>
      <c r="CF729" s="129">
        <f t="shared" ref="CF729" si="13871">X729/X746</f>
        <v>5.9018201875344733E-2</v>
      </c>
      <c r="CG729" s="130">
        <f t="shared" ref="CG729" si="13872">Y729/Y746</f>
        <v>6.014773126978544E-2</v>
      </c>
      <c r="CH729" s="131">
        <f t="shared" ref="CH729" si="13873">Z729/Z746</f>
        <v>6.3091482649842268E-2</v>
      </c>
      <c r="CI729" s="129">
        <f t="shared" ref="CI729" si="13874">AA729/AA746</f>
        <v>5.5818353831598867E-2</v>
      </c>
      <c r="CJ729" s="135">
        <f t="shared" ref="CJ729" si="13875">AB729/AB746</f>
        <v>6.1396629267433861E-2</v>
      </c>
      <c r="CK729" s="136">
        <f t="shared" ref="CK729" si="13876">AC729/AC746</f>
        <v>6.5107844395942999E-2</v>
      </c>
    </row>
    <row r="730" spans="1:89" ht="14" thickTop="1" x14ac:dyDescent="0.15">
      <c r="A730" s="146" t="s">
        <v>24</v>
      </c>
      <c r="B730" s="203">
        <v>315</v>
      </c>
      <c r="C730" s="197">
        <v>303</v>
      </c>
      <c r="D730" s="198">
        <v>234</v>
      </c>
      <c r="E730" s="199">
        <v>180</v>
      </c>
      <c r="F730" s="196">
        <v>337</v>
      </c>
      <c r="G730" s="200">
        <v>185</v>
      </c>
      <c r="H730" s="198">
        <v>474</v>
      </c>
      <c r="I730" s="199">
        <v>485</v>
      </c>
      <c r="J730" s="196">
        <v>92</v>
      </c>
      <c r="K730" s="200">
        <v>108</v>
      </c>
      <c r="L730" s="198">
        <v>185</v>
      </c>
      <c r="M730" s="196">
        <v>285</v>
      </c>
      <c r="N730" s="201">
        <v>394</v>
      </c>
      <c r="O730" s="204">
        <v>402</v>
      </c>
      <c r="P730" s="196">
        <v>186</v>
      </c>
      <c r="Q730" s="200">
        <v>221</v>
      </c>
      <c r="R730" s="198">
        <v>331</v>
      </c>
      <c r="S730" s="199">
        <v>303</v>
      </c>
      <c r="T730" s="196">
        <v>65</v>
      </c>
      <c r="U730" s="200">
        <v>80</v>
      </c>
      <c r="V730" s="198">
        <v>222</v>
      </c>
      <c r="W730" s="205">
        <v>314</v>
      </c>
      <c r="X730" s="196">
        <v>186</v>
      </c>
      <c r="Y730" s="200">
        <v>137</v>
      </c>
      <c r="Z730" s="198">
        <v>442</v>
      </c>
      <c r="AA730" s="196">
        <v>479</v>
      </c>
      <c r="AB730" s="172">
        <f t="shared" si="13685"/>
        <v>3463</v>
      </c>
      <c r="AC730" s="173">
        <f t="shared" si="13686"/>
        <v>3482</v>
      </c>
      <c r="AE730" s="275" t="str">
        <f>$AE$17</f>
        <v>17:00 - 17:59</v>
      </c>
      <c r="AF730" s="126">
        <f t="shared" ref="AF730:AU732" si="13877">SUMIF($A$9:$A$32,$AE730,B$722:B$745)</f>
        <v>377</v>
      </c>
      <c r="AG730" s="186">
        <f t="shared" si="13877"/>
        <v>503</v>
      </c>
      <c r="AH730" s="127">
        <f t="shared" si="13877"/>
        <v>231</v>
      </c>
      <c r="AI730" s="180">
        <f t="shared" si="13877"/>
        <v>263</v>
      </c>
      <c r="AJ730" s="126">
        <f t="shared" si="13877"/>
        <v>392</v>
      </c>
      <c r="AK730" s="128">
        <f t="shared" si="13877"/>
        <v>407</v>
      </c>
      <c r="AL730" s="127">
        <f t="shared" si="13877"/>
        <v>672</v>
      </c>
      <c r="AM730" s="180">
        <f t="shared" si="13877"/>
        <v>539</v>
      </c>
      <c r="AN730" s="126">
        <f t="shared" si="13877"/>
        <v>190</v>
      </c>
      <c r="AO730" s="128">
        <f t="shared" si="13877"/>
        <v>41</v>
      </c>
      <c r="AP730" s="127">
        <f t="shared" si="13877"/>
        <v>253</v>
      </c>
      <c r="AQ730" s="126">
        <f t="shared" si="13877"/>
        <v>108</v>
      </c>
      <c r="AR730" s="179">
        <f t="shared" si="13877"/>
        <v>500</v>
      </c>
      <c r="AS730" s="181">
        <f t="shared" si="13877"/>
        <v>446</v>
      </c>
      <c r="AT730" s="126">
        <f t="shared" si="13877"/>
        <v>310</v>
      </c>
      <c r="AU730" s="128">
        <f t="shared" si="13877"/>
        <v>285</v>
      </c>
      <c r="AV730" s="127">
        <f t="shared" ref="AP730:BE732" si="13878">SUMIF($A$9:$A$32,$AE730,R$722:R$745)</f>
        <v>285</v>
      </c>
      <c r="AW730" s="180">
        <f t="shared" si="13878"/>
        <v>393</v>
      </c>
      <c r="AX730" s="126">
        <f t="shared" si="13878"/>
        <v>128</v>
      </c>
      <c r="AY730" s="128">
        <f t="shared" si="13878"/>
        <v>33</v>
      </c>
      <c r="AZ730" s="127">
        <f t="shared" si="13878"/>
        <v>367</v>
      </c>
      <c r="BA730" s="180">
        <f t="shared" si="13878"/>
        <v>236</v>
      </c>
      <c r="BB730" s="126">
        <f t="shared" si="13878"/>
        <v>297</v>
      </c>
      <c r="BC730" s="128">
        <f t="shared" si="13878"/>
        <v>193</v>
      </c>
      <c r="BD730" s="184">
        <f t="shared" si="13878"/>
        <v>386</v>
      </c>
      <c r="BE730" s="185">
        <f t="shared" si="13878"/>
        <v>672</v>
      </c>
      <c r="BF730" s="170">
        <f>AF730+AH730+AJ730+AL730+AN730+AP730+AR730+AT730+AV730+AX730+AZ730+BB730+BD730</f>
        <v>4388</v>
      </c>
      <c r="BG730" s="171">
        <f>AG730+AI730+AK730+AM730+AO730+AQ730+AS730+AU730+AW730+AY730+BA730+BC730+BE730</f>
        <v>4119</v>
      </c>
      <c r="BI730" s="146" t="s">
        <v>24</v>
      </c>
      <c r="BJ730" s="129">
        <f>B730/B746</f>
        <v>5.3335590924483575E-2</v>
      </c>
      <c r="BK730" s="130">
        <f t="shared" ref="BK730" si="13879">C730/C746</f>
        <v>5.0082644628099172E-2</v>
      </c>
      <c r="BL730" s="131">
        <f t="shared" ref="BL730" si="13880">D730/D746</f>
        <v>7.18232044198895E-2</v>
      </c>
      <c r="BM730" s="132">
        <f t="shared" ref="BM730" si="13881">E730/E746</f>
        <v>4.5408678102926335E-2</v>
      </c>
      <c r="BN730" s="129">
        <f t="shared" ref="BN730" si="13882">F730/F746</f>
        <v>6.375331063185774E-2</v>
      </c>
      <c r="BO730" s="130">
        <f t="shared" ref="BO730" si="13883">G730/G746</f>
        <v>3.9580658964484379E-2</v>
      </c>
      <c r="BP730" s="131">
        <f t="shared" ref="BP730" si="13884">H730/H746</f>
        <v>5.4214800411757975E-2</v>
      </c>
      <c r="BQ730" s="132">
        <f t="shared" ref="BQ730" si="13885">I730/I746</f>
        <v>5.9254734270006111E-2</v>
      </c>
      <c r="BR730" s="129">
        <f t="shared" ref="BR730" si="13886">J730/J746</f>
        <v>5.1396648044692739E-2</v>
      </c>
      <c r="BS730" s="130">
        <f t="shared" ref="BS730" si="13887">K730/K746</f>
        <v>7.1760797342192692E-2</v>
      </c>
      <c r="BT730" s="131">
        <f t="shared" ref="BT730" si="13888">L730/L746</f>
        <v>4.8416644857367179E-2</v>
      </c>
      <c r="BU730" s="129">
        <f t="shared" ref="BU730" si="13889">M730/M746</f>
        <v>7.6923076923076927E-2</v>
      </c>
      <c r="BV730" s="133">
        <f t="shared" ref="BV730" si="13890">N730/N746</f>
        <v>5.1122356299468014E-2</v>
      </c>
      <c r="BW730" s="134">
        <f t="shared" ref="BW730" si="13891">O730/O746</f>
        <v>5.1406649616368288E-2</v>
      </c>
      <c r="BX730" s="129">
        <f t="shared" ref="BX730" si="13892">P730/P746</f>
        <v>4.1527126590756865E-2</v>
      </c>
      <c r="BY730" s="130">
        <f t="shared" ref="BY730" si="13893">Q730/Q746</f>
        <v>5.2282942985568959E-2</v>
      </c>
      <c r="BZ730" s="131">
        <f t="shared" ref="BZ730" si="13894">R730/R746</f>
        <v>6.5131837859110586E-2</v>
      </c>
      <c r="CA730" s="132">
        <f t="shared" ref="CA730" si="13895">S730/S746</f>
        <v>5.9881422924901187E-2</v>
      </c>
      <c r="CB730" s="129">
        <f t="shared" ref="CB730" si="13896">T730/T746</f>
        <v>5.0505050505050504E-2</v>
      </c>
      <c r="CC730" s="130">
        <f t="shared" ref="CC730" si="13897">U730/U746</f>
        <v>7.1877807726864335E-2</v>
      </c>
      <c r="CD730" s="131">
        <f t="shared" ref="CD730" si="13898">V730/V746</f>
        <v>4.5896216663221003E-2</v>
      </c>
      <c r="CE730" s="132">
        <f t="shared" ref="CE730" si="13899">W730/W746</f>
        <v>6.6666666666666666E-2</v>
      </c>
      <c r="CF730" s="129">
        <f t="shared" ref="CF730" si="13900">X730/X746</f>
        <v>5.1296194153337013E-2</v>
      </c>
      <c r="CG730" s="130">
        <f t="shared" ref="CG730" si="13901">Y730/Y746</f>
        <v>4.8188533239535702E-2</v>
      </c>
      <c r="CH730" s="131">
        <f t="shared" ref="CH730" si="13902">Z730/Z746</f>
        <v>6.639627459816734E-2</v>
      </c>
      <c r="CI730" s="129">
        <f t="shared" ref="CI730" si="13903">AA730/AA746</f>
        <v>5.6646168401135288E-2</v>
      </c>
      <c r="CJ730" s="135">
        <f t="shared" ref="CJ730" si="13904">AB730/AB746</f>
        <v>5.542662334544407E-2</v>
      </c>
      <c r="CK730" s="136">
        <f t="shared" ref="CK730" si="13905">AC730/AC746</f>
        <v>5.5880087302606241E-2</v>
      </c>
    </row>
    <row r="731" spans="1:89" x14ac:dyDescent="0.15">
      <c r="A731" s="137" t="s">
        <v>25</v>
      </c>
      <c r="B731" s="206">
        <v>234</v>
      </c>
      <c r="C731" s="190">
        <v>327</v>
      </c>
      <c r="D731" s="191">
        <v>164</v>
      </c>
      <c r="E731" s="192">
        <v>258</v>
      </c>
      <c r="F731" s="189">
        <v>324</v>
      </c>
      <c r="G731" s="193">
        <v>139</v>
      </c>
      <c r="H731" s="191">
        <v>449</v>
      </c>
      <c r="I731" s="192">
        <v>518</v>
      </c>
      <c r="J731" s="189">
        <v>103</v>
      </c>
      <c r="K731" s="190">
        <v>84</v>
      </c>
      <c r="L731" s="191">
        <v>184</v>
      </c>
      <c r="M731" s="189">
        <v>274</v>
      </c>
      <c r="N731" s="194">
        <v>365</v>
      </c>
      <c r="O731" s="207">
        <v>404</v>
      </c>
      <c r="P731" s="189">
        <v>233</v>
      </c>
      <c r="Q731" s="190">
        <v>188</v>
      </c>
      <c r="R731" s="191">
        <v>313</v>
      </c>
      <c r="S731" s="192">
        <v>312</v>
      </c>
      <c r="T731" s="198">
        <v>58</v>
      </c>
      <c r="U731" s="189">
        <v>59</v>
      </c>
      <c r="V731" s="191">
        <v>248</v>
      </c>
      <c r="W731" s="208">
        <v>288</v>
      </c>
      <c r="X731" s="189">
        <v>186</v>
      </c>
      <c r="Y731" s="193">
        <v>150</v>
      </c>
      <c r="Z731" s="191">
        <v>401</v>
      </c>
      <c r="AA731" s="189">
        <v>530</v>
      </c>
      <c r="AB731" s="172">
        <f t="shared" si="13685"/>
        <v>3262</v>
      </c>
      <c r="AC731" s="173">
        <f t="shared" si="13686"/>
        <v>3531</v>
      </c>
      <c r="AE731" s="277" t="str">
        <f>$AE$18</f>
        <v>18:00 - 18:59</v>
      </c>
      <c r="AF731" s="126">
        <f t="shared" si="13877"/>
        <v>420</v>
      </c>
      <c r="AG731" s="190">
        <f t="shared" si="13877"/>
        <v>463</v>
      </c>
      <c r="AH731" s="191">
        <f t="shared" si="13877"/>
        <v>207</v>
      </c>
      <c r="AI731" s="192">
        <f t="shared" si="13877"/>
        <v>233</v>
      </c>
      <c r="AJ731" s="278">
        <f t="shared" si="13877"/>
        <v>284</v>
      </c>
      <c r="AK731" s="193">
        <f t="shared" si="13877"/>
        <v>461</v>
      </c>
      <c r="AL731" s="191">
        <f t="shared" si="13877"/>
        <v>684</v>
      </c>
      <c r="AM731" s="192">
        <f t="shared" si="13877"/>
        <v>625</v>
      </c>
      <c r="AN731" s="278">
        <f t="shared" si="13877"/>
        <v>163</v>
      </c>
      <c r="AO731" s="193">
        <f t="shared" si="13877"/>
        <v>40</v>
      </c>
      <c r="AP731" s="191">
        <f t="shared" si="13878"/>
        <v>298</v>
      </c>
      <c r="AQ731" s="278">
        <f t="shared" si="13878"/>
        <v>122</v>
      </c>
      <c r="AR731" s="194">
        <f t="shared" si="13878"/>
        <v>531</v>
      </c>
      <c r="AS731" s="195">
        <f t="shared" si="13878"/>
        <v>535</v>
      </c>
      <c r="AT731" s="278">
        <f t="shared" si="13878"/>
        <v>326</v>
      </c>
      <c r="AU731" s="193">
        <f t="shared" si="13878"/>
        <v>398</v>
      </c>
      <c r="AV731" s="191">
        <f t="shared" si="13878"/>
        <v>331</v>
      </c>
      <c r="AW731" s="192">
        <f t="shared" si="13878"/>
        <v>457</v>
      </c>
      <c r="AX731" s="278">
        <f t="shared" si="13878"/>
        <v>151</v>
      </c>
      <c r="AY731" s="193">
        <f t="shared" si="13878"/>
        <v>25</v>
      </c>
      <c r="AZ731" s="191">
        <f t="shared" si="13878"/>
        <v>530</v>
      </c>
      <c r="BA731" s="192">
        <f t="shared" si="13878"/>
        <v>271</v>
      </c>
      <c r="BB731" s="278">
        <f t="shared" si="13878"/>
        <v>271</v>
      </c>
      <c r="BC731" s="193">
        <f t="shared" si="13878"/>
        <v>233</v>
      </c>
      <c r="BD731" s="191">
        <f t="shared" si="13878"/>
        <v>330</v>
      </c>
      <c r="BE731" s="278">
        <f t="shared" si="13878"/>
        <v>724</v>
      </c>
      <c r="BF731" s="172">
        <f>SUM(AF731,AH731,AJ731,AL731,AN731,AP731,AR731,AT731,AV731,AX731,AZ731,BB731,BD731)</f>
        <v>4526</v>
      </c>
      <c r="BG731" s="173">
        <f>SUM(AG731,AI731,AK731,AM731,AO731,AQ731,AS731,AU731,AW731,AY731,BA731,BC731,BE731)</f>
        <v>4587</v>
      </c>
      <c r="BI731" s="137" t="s">
        <v>25</v>
      </c>
      <c r="BJ731" s="129">
        <f>B731/B746</f>
        <v>3.9620724686759229E-2</v>
      </c>
      <c r="BK731" s="130">
        <f t="shared" ref="BK731" si="13906">C731/C746</f>
        <v>5.4049586776859504E-2</v>
      </c>
      <c r="BL731" s="131">
        <f t="shared" ref="BL731" si="13907">D731/D746</f>
        <v>5.0337630448127689E-2</v>
      </c>
      <c r="BM731" s="132">
        <f t="shared" ref="BM731" si="13908">E731/E746</f>
        <v>6.5085771947527751E-2</v>
      </c>
      <c r="BN731" s="129">
        <f t="shared" ref="BN731" si="13909">F731/F746</f>
        <v>6.1293984108967081E-2</v>
      </c>
      <c r="BO731" s="130">
        <f t="shared" ref="BO731" si="13910">G731/G746</f>
        <v>2.9738981600342319E-2</v>
      </c>
      <c r="BP731" s="131">
        <f t="shared" ref="BP731" si="13911">H731/H746</f>
        <v>5.1355370010293951E-2</v>
      </c>
      <c r="BQ731" s="132">
        <f t="shared" ref="BQ731" si="13912">I731/I746</f>
        <v>6.3286499694563222E-2</v>
      </c>
      <c r="BR731" s="129">
        <f t="shared" ref="BR731" si="13913">J731/J746</f>
        <v>5.7541899441340784E-2</v>
      </c>
      <c r="BS731" s="130">
        <f t="shared" ref="BS731" si="13914">K731/K746</f>
        <v>5.5813953488372092E-2</v>
      </c>
      <c r="BT731" s="131">
        <f t="shared" ref="BT731" si="13915">L731/L746</f>
        <v>4.8154933263543573E-2</v>
      </c>
      <c r="BU731" s="129">
        <f t="shared" ref="BU731" si="13916">M731/M746</f>
        <v>7.3954116059379224E-2</v>
      </c>
      <c r="BV731" s="133">
        <f t="shared" ref="BV731" si="13917">N731/N746</f>
        <v>4.7359543272349813E-2</v>
      </c>
      <c r="BW731" s="134">
        <f t="shared" ref="BW731" si="13918">O731/O746</f>
        <v>5.1662404092071609E-2</v>
      </c>
      <c r="BX731" s="129">
        <f t="shared" ref="BX731" si="13919">P731/P746</f>
        <v>5.2020540299173926E-2</v>
      </c>
      <c r="BY731" s="130">
        <f t="shared" ref="BY731" si="13920">Q731/Q746</f>
        <v>4.4475987698131061E-2</v>
      </c>
      <c r="BZ731" s="131">
        <f t="shared" ref="BZ731" si="13921">R731/R746</f>
        <v>6.1589925226288859E-2</v>
      </c>
      <c r="CA731" s="132">
        <f t="shared" ref="CA731" si="13922">S731/S746</f>
        <v>6.1660079051383397E-2</v>
      </c>
      <c r="CB731" s="129">
        <f t="shared" ref="CB731" si="13923">T731/T746</f>
        <v>4.5066045066045064E-2</v>
      </c>
      <c r="CC731" s="130">
        <f t="shared" ref="CC731" si="13924">U731/U746</f>
        <v>5.3009883198562445E-2</v>
      </c>
      <c r="CD731" s="131">
        <f t="shared" ref="CD731" si="13925">V731/V746</f>
        <v>5.1271449245400044E-2</v>
      </c>
      <c r="CE731" s="132">
        <f t="shared" ref="CE731" si="13926">W731/W746</f>
        <v>6.1146496815286625E-2</v>
      </c>
      <c r="CF731" s="129">
        <f t="shared" ref="CF731" si="13927">X731/X746</f>
        <v>5.1296194153337013E-2</v>
      </c>
      <c r="CG731" s="130">
        <f t="shared" ref="CG731" si="13928">Y731/Y746</f>
        <v>5.276116778051354E-2</v>
      </c>
      <c r="CH731" s="131">
        <f t="shared" ref="CH731" si="13929">Z731/Z746</f>
        <v>6.0237344149016075E-2</v>
      </c>
      <c r="CI731" s="129">
        <f t="shared" ref="CI731" si="13930">AA731/AA746</f>
        <v>6.2677388836329229E-2</v>
      </c>
      <c r="CJ731" s="135">
        <f t="shared" ref="CJ731" si="13931">AB731/AB746</f>
        <v>5.2209542406248498E-2</v>
      </c>
      <c r="CK731" s="136">
        <f t="shared" ref="CK731" si="13932">AC731/AC746</f>
        <v>5.6666452689690588E-2</v>
      </c>
    </row>
    <row r="732" spans="1:89" ht="14" thickBot="1" x14ac:dyDescent="0.2">
      <c r="A732" s="146" t="s">
        <v>26</v>
      </c>
      <c r="B732" s="203">
        <v>262</v>
      </c>
      <c r="C732" s="197">
        <v>326</v>
      </c>
      <c r="D732" s="198">
        <v>172</v>
      </c>
      <c r="E732" s="199">
        <v>254</v>
      </c>
      <c r="F732" s="196">
        <v>293</v>
      </c>
      <c r="G732" s="200">
        <v>191</v>
      </c>
      <c r="H732" s="198">
        <v>461</v>
      </c>
      <c r="I732" s="199">
        <v>462</v>
      </c>
      <c r="J732" s="196">
        <v>111</v>
      </c>
      <c r="K732" s="197">
        <v>75</v>
      </c>
      <c r="L732" s="198">
        <v>188</v>
      </c>
      <c r="M732" s="196">
        <v>207</v>
      </c>
      <c r="N732" s="201">
        <v>383</v>
      </c>
      <c r="O732" s="204">
        <v>338</v>
      </c>
      <c r="P732" s="196">
        <v>185</v>
      </c>
      <c r="Q732" s="197">
        <v>172</v>
      </c>
      <c r="R732" s="198">
        <v>278</v>
      </c>
      <c r="S732" s="199">
        <v>236</v>
      </c>
      <c r="T732" s="196">
        <v>43</v>
      </c>
      <c r="U732" s="200">
        <v>48</v>
      </c>
      <c r="V732" s="198">
        <v>212</v>
      </c>
      <c r="W732" s="205">
        <v>249</v>
      </c>
      <c r="X732" s="196">
        <v>156</v>
      </c>
      <c r="Y732" s="200">
        <v>131</v>
      </c>
      <c r="Z732" s="198">
        <v>406</v>
      </c>
      <c r="AA732" s="196">
        <v>554</v>
      </c>
      <c r="AB732" s="172">
        <f t="shared" si="13685"/>
        <v>3150</v>
      </c>
      <c r="AC732" s="173">
        <f t="shared" si="13686"/>
        <v>3243</v>
      </c>
      <c r="AE732" s="275">
        <f>$AE$19</f>
        <v>0</v>
      </c>
      <c r="AF732" s="126">
        <f t="shared" si="13877"/>
        <v>0</v>
      </c>
      <c r="AG732" s="197">
        <f t="shared" si="13877"/>
        <v>0</v>
      </c>
      <c r="AH732" s="198">
        <f t="shared" si="13877"/>
        <v>0</v>
      </c>
      <c r="AI732" s="199">
        <f t="shared" si="13877"/>
        <v>0</v>
      </c>
      <c r="AJ732" s="196">
        <f t="shared" si="13877"/>
        <v>0</v>
      </c>
      <c r="AK732" s="200">
        <f t="shared" si="13877"/>
        <v>0</v>
      </c>
      <c r="AL732" s="198">
        <f t="shared" si="13877"/>
        <v>0</v>
      </c>
      <c r="AM732" s="199">
        <f t="shared" si="13877"/>
        <v>0</v>
      </c>
      <c r="AN732" s="196">
        <f t="shared" si="13877"/>
        <v>0</v>
      </c>
      <c r="AO732" s="200">
        <f t="shared" si="13877"/>
        <v>0</v>
      </c>
      <c r="AP732" s="198">
        <f t="shared" si="13878"/>
        <v>0</v>
      </c>
      <c r="AQ732" s="196">
        <f t="shared" si="13878"/>
        <v>0</v>
      </c>
      <c r="AR732" s="201">
        <f t="shared" si="13878"/>
        <v>0</v>
      </c>
      <c r="AS732" s="202">
        <f t="shared" si="13878"/>
        <v>0</v>
      </c>
      <c r="AT732" s="196">
        <f t="shared" si="13878"/>
        <v>0</v>
      </c>
      <c r="AU732" s="200">
        <f t="shared" si="13878"/>
        <v>0</v>
      </c>
      <c r="AV732" s="198">
        <f t="shared" si="13878"/>
        <v>0</v>
      </c>
      <c r="AW732" s="199">
        <f t="shared" si="13878"/>
        <v>0</v>
      </c>
      <c r="AX732" s="196">
        <f t="shared" si="13878"/>
        <v>0</v>
      </c>
      <c r="AY732" s="200">
        <f t="shared" si="13878"/>
        <v>0</v>
      </c>
      <c r="AZ732" s="198">
        <f t="shared" si="13878"/>
        <v>0</v>
      </c>
      <c r="BA732" s="199">
        <f t="shared" si="13878"/>
        <v>0</v>
      </c>
      <c r="BB732" s="196">
        <f t="shared" si="13878"/>
        <v>0</v>
      </c>
      <c r="BC732" s="200">
        <f t="shared" si="13878"/>
        <v>0</v>
      </c>
      <c r="BD732" s="198">
        <f t="shared" si="13878"/>
        <v>0</v>
      </c>
      <c r="BE732" s="196">
        <f t="shared" si="1387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4.4361666102268882E-2</v>
      </c>
      <c r="BK732" s="130">
        <f t="shared" ref="BK732" si="13933">C732/C746</f>
        <v>5.3884297520661158E-2</v>
      </c>
      <c r="BL732" s="131">
        <f t="shared" ref="BL732" si="13934">D732/D746</f>
        <v>5.2793124616329033E-2</v>
      </c>
      <c r="BM732" s="132">
        <f t="shared" ref="BM732" si="13935">E732/E746</f>
        <v>6.4076690211907164E-2</v>
      </c>
      <c r="BN732" s="129">
        <f t="shared" ref="BN732" si="13936">F732/F746</f>
        <v>5.5429436246689369E-2</v>
      </c>
      <c r="BO732" s="130">
        <f t="shared" ref="BO732" si="13937">G732/G746</f>
        <v>4.0864356011981171E-2</v>
      </c>
      <c r="BP732" s="131">
        <f t="shared" ref="BP732" si="13938">H732/H746</f>
        <v>5.2727896602996684E-2</v>
      </c>
      <c r="BQ732" s="132">
        <f t="shared" ref="BQ732" si="13939">I732/I746</f>
        <v>5.6444715943799635E-2</v>
      </c>
      <c r="BR732" s="129">
        <f t="shared" ref="BR732" si="13940">J732/J746</f>
        <v>6.2011173184357539E-2</v>
      </c>
      <c r="BS732" s="130">
        <f t="shared" ref="BS732" si="13941">K732/K746</f>
        <v>4.9833887043189369E-2</v>
      </c>
      <c r="BT732" s="131">
        <f t="shared" ref="BT732" si="13942">L732/L746</f>
        <v>4.9201779638837997E-2</v>
      </c>
      <c r="BU732" s="129">
        <f t="shared" ref="BU732" si="13943">M732/M746</f>
        <v>5.5870445344129556E-2</v>
      </c>
      <c r="BV732" s="133">
        <f t="shared" ref="BV732" si="13944">N732/N746</f>
        <v>4.9695082392630076E-2</v>
      </c>
      <c r="BW732" s="134">
        <f t="shared" ref="BW732" si="13945">O732/O746</f>
        <v>4.3222506393861895E-2</v>
      </c>
      <c r="BX732" s="129">
        <f t="shared" ref="BX732" si="13946">P732/P746</f>
        <v>4.1303862469301185E-2</v>
      </c>
      <c r="BY732" s="130">
        <f t="shared" ref="BY732" si="13947">Q732/Q746</f>
        <v>4.0690797255736932E-2</v>
      </c>
      <c r="BZ732" s="131">
        <f t="shared" ref="BZ732" si="13948">R732/R746</f>
        <v>5.4702872884691063E-2</v>
      </c>
      <c r="CA732" s="132">
        <f t="shared" ref="CA732" si="13949">S732/S746</f>
        <v>4.6640316205533598E-2</v>
      </c>
      <c r="CB732" s="129">
        <f t="shared" ref="CB732" si="13950">T732/T746</f>
        <v>3.3411033411033408E-2</v>
      </c>
      <c r="CC732" s="130">
        <f t="shared" ref="CC732" si="13951">U732/U746</f>
        <v>4.3126684636118601E-2</v>
      </c>
      <c r="CD732" s="131">
        <f t="shared" ref="CD732" si="13952">V732/V746</f>
        <v>4.3828819516229064E-2</v>
      </c>
      <c r="CE732" s="132">
        <f t="shared" ref="CE732" si="13953">W732/W746</f>
        <v>5.2866242038216563E-2</v>
      </c>
      <c r="CF732" s="129">
        <f t="shared" ref="CF732" si="13954">X732/X746</f>
        <v>4.3022614451185881E-2</v>
      </c>
      <c r="CG732" s="130">
        <f t="shared" ref="CG732" si="13955">Y732/Y746</f>
        <v>4.607808652831516E-2</v>
      </c>
      <c r="CH732" s="131">
        <f t="shared" ref="CH732" si="13956">Z732/Z746</f>
        <v>6.0988433228180865E-2</v>
      </c>
      <c r="CI732" s="129">
        <f t="shared" ref="CI732" si="13957">AA732/AA746</f>
        <v>6.551561021759697E-2</v>
      </c>
      <c r="CJ732" s="135">
        <f t="shared" ref="CJ732" si="13958">AB732/AB746</f>
        <v>5.0416940091870865E-2</v>
      </c>
      <c r="CK732" s="136">
        <f t="shared" ref="CK732" si="13959">AC732/AC746</f>
        <v>5.2044550006419311E-2</v>
      </c>
    </row>
    <row r="733" spans="1:89" ht="15" thickTop="1" thickBot="1" x14ac:dyDescent="0.2">
      <c r="A733" s="137" t="s">
        <v>27</v>
      </c>
      <c r="B733" s="206">
        <v>242</v>
      </c>
      <c r="C733" s="190">
        <v>340</v>
      </c>
      <c r="D733" s="191">
        <v>156</v>
      </c>
      <c r="E733" s="192">
        <v>287</v>
      </c>
      <c r="F733" s="189">
        <v>263</v>
      </c>
      <c r="G733" s="193">
        <v>224</v>
      </c>
      <c r="H733" s="191">
        <v>452</v>
      </c>
      <c r="I733" s="192">
        <v>500</v>
      </c>
      <c r="J733" s="189">
        <v>137</v>
      </c>
      <c r="K733" s="190">
        <v>55</v>
      </c>
      <c r="L733" s="191">
        <v>254</v>
      </c>
      <c r="M733" s="189">
        <v>189</v>
      </c>
      <c r="N733" s="194">
        <v>481</v>
      </c>
      <c r="O733" s="207">
        <v>375</v>
      </c>
      <c r="P733" s="189">
        <v>281</v>
      </c>
      <c r="Q733" s="190">
        <v>173</v>
      </c>
      <c r="R733" s="191">
        <v>281</v>
      </c>
      <c r="S733" s="192">
        <v>277</v>
      </c>
      <c r="T733" s="189">
        <v>75</v>
      </c>
      <c r="U733" s="193">
        <v>48</v>
      </c>
      <c r="V733" s="191">
        <v>280</v>
      </c>
      <c r="W733" s="208">
        <v>255</v>
      </c>
      <c r="X733" s="189">
        <v>206</v>
      </c>
      <c r="Y733" s="193">
        <v>88</v>
      </c>
      <c r="Z733" s="191">
        <v>437</v>
      </c>
      <c r="AA733" s="189">
        <v>468</v>
      </c>
      <c r="AB733" s="172">
        <f t="shared" si="13685"/>
        <v>3545</v>
      </c>
      <c r="AC733" s="173">
        <f t="shared" si="13686"/>
        <v>3279</v>
      </c>
      <c r="AE733" s="269" t="s">
        <v>13</v>
      </c>
      <c r="AF733" s="20">
        <f t="shared" ref="AF733:BG733" si="13960">SUM(AF730:AF732)</f>
        <v>797</v>
      </c>
      <c r="AG733" s="21">
        <f t="shared" si="13960"/>
        <v>966</v>
      </c>
      <c r="AH733" s="20">
        <f t="shared" si="13960"/>
        <v>438</v>
      </c>
      <c r="AI733" s="21">
        <f t="shared" si="13960"/>
        <v>496</v>
      </c>
      <c r="AJ733" s="20">
        <f t="shared" si="13960"/>
        <v>676</v>
      </c>
      <c r="AK733" s="21">
        <f t="shared" si="13960"/>
        <v>868</v>
      </c>
      <c r="AL733" s="20">
        <f t="shared" si="13960"/>
        <v>1356</v>
      </c>
      <c r="AM733" s="21">
        <f t="shared" si="13960"/>
        <v>1164</v>
      </c>
      <c r="AN733" s="20">
        <f t="shared" si="13960"/>
        <v>353</v>
      </c>
      <c r="AO733" s="21">
        <f t="shared" si="13960"/>
        <v>81</v>
      </c>
      <c r="AP733" s="20">
        <f t="shared" si="13960"/>
        <v>551</v>
      </c>
      <c r="AQ733" s="21">
        <f t="shared" si="13960"/>
        <v>230</v>
      </c>
      <c r="AR733" s="20">
        <f t="shared" si="13960"/>
        <v>1031</v>
      </c>
      <c r="AS733" s="21">
        <f t="shared" si="13960"/>
        <v>981</v>
      </c>
      <c r="AT733" s="20">
        <f t="shared" si="13960"/>
        <v>636</v>
      </c>
      <c r="AU733" s="21">
        <f t="shared" si="13960"/>
        <v>683</v>
      </c>
      <c r="AV733" s="20">
        <f t="shared" si="13960"/>
        <v>616</v>
      </c>
      <c r="AW733" s="21">
        <f t="shared" si="13960"/>
        <v>850</v>
      </c>
      <c r="AX733" s="20">
        <f t="shared" si="13960"/>
        <v>279</v>
      </c>
      <c r="AY733" s="21">
        <f t="shared" si="13960"/>
        <v>58</v>
      </c>
      <c r="AZ733" s="20">
        <f t="shared" si="13960"/>
        <v>897</v>
      </c>
      <c r="BA733" s="21">
        <f t="shared" si="13960"/>
        <v>507</v>
      </c>
      <c r="BB733" s="20">
        <f t="shared" si="13960"/>
        <v>568</v>
      </c>
      <c r="BC733" s="21">
        <f t="shared" si="13960"/>
        <v>426</v>
      </c>
      <c r="BD733" s="20">
        <f t="shared" si="13960"/>
        <v>716</v>
      </c>
      <c r="BE733" s="21">
        <f t="shared" si="13960"/>
        <v>1396</v>
      </c>
      <c r="BF733" s="174">
        <f t="shared" si="13960"/>
        <v>8914</v>
      </c>
      <c r="BG733" s="175">
        <f t="shared" si="13960"/>
        <v>8706</v>
      </c>
      <c r="BI733" s="137" t="s">
        <v>27</v>
      </c>
      <c r="BJ733" s="129">
        <f>B733/B746</f>
        <v>4.0975279376904844E-2</v>
      </c>
      <c r="BK733" s="130">
        <f t="shared" ref="BK733" si="13961">C733/C746</f>
        <v>5.6198347107438019E-2</v>
      </c>
      <c r="BL733" s="131">
        <f t="shared" ref="BL733" si="13962">D733/D746</f>
        <v>4.7882136279926338E-2</v>
      </c>
      <c r="BM733" s="132">
        <f t="shared" ref="BM733" si="13963">E733/E746</f>
        <v>7.2401614530776995E-2</v>
      </c>
      <c r="BN733" s="129">
        <f t="shared" ref="BN733" si="13964">F733/F746</f>
        <v>4.9754067347710935E-2</v>
      </c>
      <c r="BO733" s="130">
        <f t="shared" ref="BO733" si="13965">G733/G746</f>
        <v>4.792468977321352E-2</v>
      </c>
      <c r="BP733" s="131">
        <f t="shared" ref="BP733" si="13966">H733/H746</f>
        <v>5.1698501658469634E-2</v>
      </c>
      <c r="BQ733" s="132">
        <f t="shared" ref="BQ733" si="13967">I733/I746</f>
        <v>6.1087354917532068E-2</v>
      </c>
      <c r="BR733" s="129">
        <f t="shared" ref="BR733" si="13968">J733/J746</f>
        <v>7.6536312849162014E-2</v>
      </c>
      <c r="BS733" s="130">
        <f t="shared" ref="BS733" si="13969">K733/K746</f>
        <v>3.6544850498338874E-2</v>
      </c>
      <c r="BT733" s="131">
        <f t="shared" ref="BT733" si="13970">L733/L746</f>
        <v>6.6474744831196017E-2</v>
      </c>
      <c r="BU733" s="129">
        <f t="shared" ref="BU733" si="13971">M733/M746</f>
        <v>5.1012145748987853E-2</v>
      </c>
      <c r="BV733" s="133">
        <f t="shared" ref="BV733" si="13972">N733/N746</f>
        <v>6.2410795380822628E-2</v>
      </c>
      <c r="BW733" s="134">
        <f t="shared" ref="BW733" si="13973">O733/O746</f>
        <v>4.7953964194373401E-2</v>
      </c>
      <c r="BX733" s="129">
        <f t="shared" ref="BX733" si="13974">P733/P746</f>
        <v>6.273721812904666E-2</v>
      </c>
      <c r="BY733" s="130">
        <f t="shared" ref="BY733" si="13975">Q733/Q746</f>
        <v>4.0927371658386565E-2</v>
      </c>
      <c r="BZ733" s="131">
        <f t="shared" ref="BZ733" si="13976">R733/R746</f>
        <v>5.5293191656828021E-2</v>
      </c>
      <c r="CA733" s="132">
        <f t="shared" ref="CA733" si="13977">S733/S746</f>
        <v>5.4743083003952572E-2</v>
      </c>
      <c r="CB733" s="129">
        <f t="shared" ref="CB733" si="13978">T733/T746</f>
        <v>5.8275058275058272E-2</v>
      </c>
      <c r="CC733" s="130">
        <f t="shared" ref="CC733" si="13979">U733/U746</f>
        <v>4.3126684636118601E-2</v>
      </c>
      <c r="CD733" s="131">
        <f t="shared" ref="CD733" si="13980">V733/V746</f>
        <v>5.7887120115774238E-2</v>
      </c>
      <c r="CE733" s="132">
        <f t="shared" ref="CE733" si="13981">W733/W746</f>
        <v>5.4140127388535034E-2</v>
      </c>
      <c r="CF733" s="129">
        <f t="shared" ref="CF733" si="13982">X733/X746</f>
        <v>5.6811913954771101E-2</v>
      </c>
      <c r="CG733" s="130">
        <f t="shared" ref="CG733" si="13983">Y733/Y746</f>
        <v>3.0953218431234612E-2</v>
      </c>
      <c r="CH733" s="131">
        <f t="shared" ref="CH733" si="13984">Z733/Z746</f>
        <v>6.5645185519002558E-2</v>
      </c>
      <c r="CI733" s="129">
        <f t="shared" ref="CI733" si="13985">AA733/AA746</f>
        <v>5.534531693472091E-2</v>
      </c>
      <c r="CJ733" s="135">
        <f t="shared" ref="CJ733" si="13986">AB733/AB746</f>
        <v>5.6739064325613403E-2</v>
      </c>
      <c r="CK733" s="136">
        <f t="shared" ref="CK733" si="13987">AC733/AC746</f>
        <v>5.2622287841828222E-2</v>
      </c>
    </row>
    <row r="734" spans="1:89" ht="14" thickTop="1" x14ac:dyDescent="0.15">
      <c r="A734" s="146" t="s">
        <v>28</v>
      </c>
      <c r="B734" s="203">
        <v>235</v>
      </c>
      <c r="C734" s="197">
        <v>421</v>
      </c>
      <c r="D734" s="198">
        <v>155</v>
      </c>
      <c r="E734" s="199">
        <v>316</v>
      </c>
      <c r="F734" s="196">
        <v>244</v>
      </c>
      <c r="G734" s="200">
        <v>302</v>
      </c>
      <c r="H734" s="198">
        <v>539</v>
      </c>
      <c r="I734" s="199">
        <v>494</v>
      </c>
      <c r="J734" s="196">
        <v>99</v>
      </c>
      <c r="K734" s="197">
        <v>56</v>
      </c>
      <c r="L734" s="198">
        <v>316</v>
      </c>
      <c r="M734" s="196">
        <v>150</v>
      </c>
      <c r="N734" s="201">
        <v>509</v>
      </c>
      <c r="O734" s="204">
        <v>357</v>
      </c>
      <c r="P734" s="196">
        <v>270</v>
      </c>
      <c r="Q734" s="197">
        <v>217</v>
      </c>
      <c r="R734" s="198">
        <v>254</v>
      </c>
      <c r="S734" s="199">
        <v>303</v>
      </c>
      <c r="T734" s="196">
        <v>88</v>
      </c>
      <c r="U734" s="200">
        <v>42</v>
      </c>
      <c r="V734" s="198">
        <v>360</v>
      </c>
      <c r="W734" s="205">
        <v>295</v>
      </c>
      <c r="X734" s="196">
        <v>218</v>
      </c>
      <c r="Y734" s="200">
        <v>113</v>
      </c>
      <c r="Z734" s="198">
        <v>492</v>
      </c>
      <c r="AA734" s="196">
        <v>559</v>
      </c>
      <c r="AB734" s="172">
        <f t="shared" si="13685"/>
        <v>3779</v>
      </c>
      <c r="AC734" s="173">
        <f t="shared" si="13686"/>
        <v>3625</v>
      </c>
      <c r="BI734" s="146" t="s">
        <v>28</v>
      </c>
      <c r="BJ734" s="129">
        <f>B734/B746</f>
        <v>3.9790044023027431E-2</v>
      </c>
      <c r="BK734" s="130">
        <f t="shared" ref="BK734" si="13988">C734/C746</f>
        <v>6.9586776859504137E-2</v>
      </c>
      <c r="BL734" s="131">
        <f t="shared" ref="BL734" si="13989">D734/D746</f>
        <v>4.757519950890117E-2</v>
      </c>
      <c r="BM734" s="132">
        <f t="shared" ref="BM734" si="13990">E734/E746</f>
        <v>7.9717457114026238E-2</v>
      </c>
      <c r="BN734" s="129">
        <f t="shared" ref="BN734" si="13991">F734/F746</f>
        <v>4.6159667045024597E-2</v>
      </c>
      <c r="BO734" s="130">
        <f t="shared" ref="BO734" si="13992">G734/G746</f>
        <v>6.4612751390671797E-2</v>
      </c>
      <c r="BP734" s="131">
        <f t="shared" ref="BP734" si="13993">H734/H746</f>
        <v>6.1649319455564448E-2</v>
      </c>
      <c r="BQ734" s="132">
        <f t="shared" ref="BQ734" si="13994">I734/I746</f>
        <v>6.0354306658521685E-2</v>
      </c>
      <c r="BR734" s="129">
        <f t="shared" ref="BR734" si="13995">J734/J746</f>
        <v>5.5307262569832399E-2</v>
      </c>
      <c r="BS734" s="130">
        <f t="shared" ref="BS734" si="13996">K734/K746</f>
        <v>3.7209302325581395E-2</v>
      </c>
      <c r="BT734" s="131">
        <f t="shared" ref="BT734" si="13997">L734/L746</f>
        <v>8.2700863648259612E-2</v>
      </c>
      <c r="BU734" s="129">
        <f t="shared" ref="BU734" si="13998">M734/M746</f>
        <v>4.048582995951417E-2</v>
      </c>
      <c r="BV734" s="133">
        <f t="shared" ref="BV734" si="13999">N734/N746</f>
        <v>6.6043856234591927E-2</v>
      </c>
      <c r="BW734" s="134">
        <f t="shared" ref="BW734" si="14000">O734/O746</f>
        <v>4.5652173913043478E-2</v>
      </c>
      <c r="BX734" s="129">
        <f t="shared" ref="BX734" si="14001">P734/P746</f>
        <v>6.0281312793034163E-2</v>
      </c>
      <c r="BY734" s="130">
        <f t="shared" ref="BY734" si="14002">Q734/Q746</f>
        <v>5.133664537497043E-2</v>
      </c>
      <c r="BZ734" s="131">
        <f t="shared" ref="BZ734" si="14003">R734/R746</f>
        <v>4.9980322707595434E-2</v>
      </c>
      <c r="CA734" s="132">
        <f t="shared" ref="CA734" si="14004">S734/S746</f>
        <v>5.9881422924901187E-2</v>
      </c>
      <c r="CB734" s="129">
        <f t="shared" ref="CB734" si="14005">T734/T746</f>
        <v>6.8376068376068383E-2</v>
      </c>
      <c r="CC734" s="130">
        <f t="shared" ref="CC734" si="14006">U734/U746</f>
        <v>3.7735849056603772E-2</v>
      </c>
      <c r="CD734" s="131">
        <f t="shared" ref="CD734" si="14007">V734/V746</f>
        <v>7.4426297291709742E-2</v>
      </c>
      <c r="CE734" s="132">
        <f t="shared" ref="CE734" si="14008">W734/W746</f>
        <v>6.2632696390658174E-2</v>
      </c>
      <c r="CF734" s="129">
        <f t="shared" ref="CF734" si="14009">X734/X746</f>
        <v>6.012134583563155E-2</v>
      </c>
      <c r="CG734" s="130">
        <f t="shared" ref="CG734" si="14010">Y734/Y746</f>
        <v>3.9746746394653532E-2</v>
      </c>
      <c r="CH734" s="131">
        <f t="shared" ref="CH734" si="14011">Z734/Z746</f>
        <v>7.3907165389815233E-2</v>
      </c>
      <c r="CI734" s="129">
        <f t="shared" ref="CI734" si="14012">AA734/AA746</f>
        <v>6.6106906338694413E-2</v>
      </c>
      <c r="CJ734" s="135">
        <f t="shared" ref="CJ734" si="14013">AB734/AB746</f>
        <v>6.0484322732438096E-2</v>
      </c>
      <c r="CK734" s="136">
        <f t="shared" ref="CK734" si="14014">AC734/AC746</f>
        <v>5.817499037103608E-2</v>
      </c>
    </row>
    <row r="735" spans="1:89" x14ac:dyDescent="0.15">
      <c r="A735" s="137" t="s">
        <v>29</v>
      </c>
      <c r="B735" s="206">
        <v>299</v>
      </c>
      <c r="C735" s="190">
        <v>523</v>
      </c>
      <c r="D735" s="191">
        <v>254</v>
      </c>
      <c r="E735" s="192">
        <v>278</v>
      </c>
      <c r="F735" s="189">
        <v>313</v>
      </c>
      <c r="G735" s="193">
        <v>312</v>
      </c>
      <c r="H735" s="191">
        <v>610</v>
      </c>
      <c r="I735" s="192">
        <v>597</v>
      </c>
      <c r="J735" s="189">
        <v>205</v>
      </c>
      <c r="K735" s="190">
        <v>53</v>
      </c>
      <c r="L735" s="191">
        <v>340</v>
      </c>
      <c r="M735" s="189">
        <v>125</v>
      </c>
      <c r="N735" s="194">
        <v>493</v>
      </c>
      <c r="O735" s="207">
        <v>363</v>
      </c>
      <c r="P735" s="189">
        <v>348</v>
      </c>
      <c r="Q735" s="190">
        <v>260</v>
      </c>
      <c r="R735" s="191">
        <v>317</v>
      </c>
      <c r="S735" s="192">
        <v>389</v>
      </c>
      <c r="T735" s="189">
        <v>168</v>
      </c>
      <c r="U735" s="193">
        <v>32</v>
      </c>
      <c r="V735" s="191">
        <v>450</v>
      </c>
      <c r="W735" s="208">
        <v>275</v>
      </c>
      <c r="X735" s="189">
        <v>301</v>
      </c>
      <c r="Y735" s="193">
        <v>128</v>
      </c>
      <c r="Z735" s="191">
        <v>545</v>
      </c>
      <c r="AA735" s="189">
        <v>570</v>
      </c>
      <c r="AB735" s="172">
        <f t="shared" si="13685"/>
        <v>4643</v>
      </c>
      <c r="AC735" s="173">
        <f t="shared" si="13686"/>
        <v>3905</v>
      </c>
      <c r="BI735" s="137" t="s">
        <v>29</v>
      </c>
      <c r="BJ735" s="129">
        <f>B735/B746</f>
        <v>5.0626481544192345E-2</v>
      </c>
      <c r="BK735" s="130">
        <f t="shared" ref="BK735" si="14015">C735/C746</f>
        <v>8.6446280991735541E-2</v>
      </c>
      <c r="BL735" s="131">
        <f t="shared" ref="BL735" si="14016">D735/D746</f>
        <v>7.7961939840392874E-2</v>
      </c>
      <c r="BM735" s="132">
        <f t="shared" ref="BM735" si="14017">E735/E746</f>
        <v>7.0131180625630674E-2</v>
      </c>
      <c r="BN735" s="129">
        <f t="shared" ref="BN735" si="14018">F735/F746</f>
        <v>5.9213015512674994E-2</v>
      </c>
      <c r="BO735" s="130">
        <f t="shared" ref="BO735" si="14019">G735/G746</f>
        <v>6.6752246469833118E-2</v>
      </c>
      <c r="BP735" s="131">
        <f t="shared" ref="BP735" si="14020">H735/H746</f>
        <v>6.9770101795722295E-2</v>
      </c>
      <c r="BQ735" s="132">
        <f t="shared" ref="BQ735" si="14021">I735/I746</f>
        <v>7.2938301771533293E-2</v>
      </c>
      <c r="BR735" s="129">
        <f t="shared" ref="BR735" si="14022">J735/J746</f>
        <v>0.11452513966480447</v>
      </c>
      <c r="BS735" s="130">
        <f t="shared" ref="BS735" si="14023">K735/K746</f>
        <v>3.5215946843853818E-2</v>
      </c>
      <c r="BT735" s="131">
        <f t="shared" ref="BT735" si="14024">L735/L746</f>
        <v>8.8981941900026174E-2</v>
      </c>
      <c r="BU735" s="129">
        <f t="shared" ref="BU735" si="14025">M735/M746</f>
        <v>3.3738191632928474E-2</v>
      </c>
      <c r="BV735" s="133">
        <f t="shared" ref="BV735" si="14026">N735/N746</f>
        <v>6.3967821461009475E-2</v>
      </c>
      <c r="BW735" s="134">
        <f t="shared" ref="BW735" si="14027">O735/O746</f>
        <v>4.6419437340153455E-2</v>
      </c>
      <c r="BX735" s="129">
        <f t="shared" ref="BX735" si="14028">P735/P746</f>
        <v>7.7695914266577362E-2</v>
      </c>
      <c r="BY735" s="130">
        <f t="shared" ref="BY735" si="14029">Q735/Q746</f>
        <v>6.1509344688904663E-2</v>
      </c>
      <c r="BZ735" s="131">
        <f t="shared" ref="BZ735" si="14030">R735/R746</f>
        <v>6.2377016922471468E-2</v>
      </c>
      <c r="CA735" s="132">
        <f t="shared" ref="CA735" si="14031">S735/S746</f>
        <v>7.6877470355731226E-2</v>
      </c>
      <c r="CB735" s="129">
        <f t="shared" ref="CB735" si="14032">T735/T746</f>
        <v>0.13053613053613053</v>
      </c>
      <c r="CC735" s="130">
        <f t="shared" ref="CC735" si="14033">U735/U746</f>
        <v>2.8751123090745734E-2</v>
      </c>
      <c r="CD735" s="131">
        <f t="shared" ref="CD735" si="14034">V735/V746</f>
        <v>9.3032871614637178E-2</v>
      </c>
      <c r="CE735" s="132">
        <f t="shared" ref="CE735" si="14035">W735/W746</f>
        <v>5.8386411889596604E-2</v>
      </c>
      <c r="CF735" s="129">
        <f t="shared" ref="CF735" si="14036">X735/X746</f>
        <v>8.3011583011583012E-2</v>
      </c>
      <c r="CG735" s="130">
        <f t="shared" ref="CG735" si="14037">Y735/Y746</f>
        <v>4.5022863172704888E-2</v>
      </c>
      <c r="CH735" s="131">
        <f t="shared" ref="CH735" si="14038">Z735/Z746</f>
        <v>8.1868709628961991E-2</v>
      </c>
      <c r="CI735" s="129">
        <f t="shared" ref="CI735" si="14039">AA735/AA746</f>
        <v>6.7407757805108798E-2</v>
      </c>
      <c r="CJ735" s="135">
        <f t="shared" ref="CJ735" si="14040">AB735/AB746</f>
        <v>7.4312969157636966E-2</v>
      </c>
      <c r="CK735" s="136">
        <f t="shared" ref="CK735" si="14041">AC735/AC746</f>
        <v>6.2668506868660934E-2</v>
      </c>
    </row>
    <row r="736" spans="1:89" x14ac:dyDescent="0.15">
      <c r="A736" s="146" t="s">
        <v>30</v>
      </c>
      <c r="B736" s="203">
        <v>377</v>
      </c>
      <c r="C736" s="197">
        <v>503</v>
      </c>
      <c r="D736" s="198">
        <v>231</v>
      </c>
      <c r="E736" s="199">
        <v>263</v>
      </c>
      <c r="F736" s="196">
        <v>392</v>
      </c>
      <c r="G736" s="200">
        <v>407</v>
      </c>
      <c r="H736" s="198">
        <v>672</v>
      </c>
      <c r="I736" s="199">
        <v>539</v>
      </c>
      <c r="J736" s="196">
        <v>190</v>
      </c>
      <c r="K736" s="197">
        <v>41</v>
      </c>
      <c r="L736" s="198">
        <v>253</v>
      </c>
      <c r="M736" s="196">
        <v>108</v>
      </c>
      <c r="N736" s="201">
        <v>500</v>
      </c>
      <c r="O736" s="204">
        <v>446</v>
      </c>
      <c r="P736" s="196">
        <v>310</v>
      </c>
      <c r="Q736" s="197">
        <v>285</v>
      </c>
      <c r="R736" s="198">
        <v>285</v>
      </c>
      <c r="S736" s="199">
        <v>393</v>
      </c>
      <c r="T736" s="196">
        <v>128</v>
      </c>
      <c r="U736" s="200">
        <v>33</v>
      </c>
      <c r="V736" s="198">
        <v>367</v>
      </c>
      <c r="W736" s="205">
        <v>236</v>
      </c>
      <c r="X736" s="196">
        <v>297</v>
      </c>
      <c r="Y736" s="200">
        <v>193</v>
      </c>
      <c r="Z736" s="198">
        <v>386</v>
      </c>
      <c r="AA736" s="196">
        <v>672</v>
      </c>
      <c r="AB736" s="172">
        <f t="shared" si="13685"/>
        <v>4388</v>
      </c>
      <c r="AC736" s="173">
        <f t="shared" si="13686"/>
        <v>4119</v>
      </c>
      <c r="BI736" s="146" t="s">
        <v>30</v>
      </c>
      <c r="BJ736" s="129">
        <f>B736/B746</f>
        <v>6.3833389773112093E-2</v>
      </c>
      <c r="BK736" s="130">
        <f t="shared" ref="BK736" si="14042">C736/C746</f>
        <v>8.3140495867768602E-2</v>
      </c>
      <c r="BL736" s="131">
        <f t="shared" ref="BL736" si="14043">D736/D746</f>
        <v>7.0902394106813996E-2</v>
      </c>
      <c r="BM736" s="132">
        <f t="shared" ref="BM736" si="14044">E736/E746</f>
        <v>6.6347124117053485E-2</v>
      </c>
      <c r="BN736" s="129">
        <f t="shared" ref="BN736" si="14045">F736/F746</f>
        <v>7.4158153613318192E-2</v>
      </c>
      <c r="BO736" s="130">
        <f t="shared" ref="BO736" si="14046">G736/G746</f>
        <v>8.7077449721865638E-2</v>
      </c>
      <c r="BP736" s="131">
        <f t="shared" ref="BP736" si="14047">H736/H746</f>
        <v>7.6861489191353077E-2</v>
      </c>
      <c r="BQ736" s="132">
        <f t="shared" ref="BQ736" si="14048">I736/I746</f>
        <v>6.5852168601099575E-2</v>
      </c>
      <c r="BR736" s="129">
        <f t="shared" ref="BR736" si="14049">J736/J746</f>
        <v>0.10614525139664804</v>
      </c>
      <c r="BS736" s="130">
        <f t="shared" ref="BS736" si="14050">K736/K746</f>
        <v>2.7242524916943522E-2</v>
      </c>
      <c r="BT736" s="131">
        <f t="shared" ref="BT736" si="14051">L736/L746</f>
        <v>6.6213033237372418E-2</v>
      </c>
      <c r="BU736" s="129">
        <f t="shared" ref="BU736" si="14052">M736/M746</f>
        <v>2.9149797570850202E-2</v>
      </c>
      <c r="BV736" s="133">
        <f t="shared" ref="BV736" si="14053">N736/N746</f>
        <v>6.4876086674451799E-2</v>
      </c>
      <c r="BW736" s="134">
        <f t="shared" ref="BW736" si="14054">O736/O746</f>
        <v>5.7033248081841431E-2</v>
      </c>
      <c r="BX736" s="129">
        <f t="shared" ref="BX736" si="14055">P736/P746</f>
        <v>6.9211877651261439E-2</v>
      </c>
      <c r="BY736" s="130">
        <f t="shared" ref="BY736" si="14056">Q736/Q746</f>
        <v>6.7423704755145489E-2</v>
      </c>
      <c r="BZ736" s="131">
        <f t="shared" ref="BZ736" si="14057">R736/R746</f>
        <v>5.6080283353010622E-2</v>
      </c>
      <c r="CA736" s="132">
        <f t="shared" ref="CA736" si="14058">S736/S746</f>
        <v>7.7667984189723316E-2</v>
      </c>
      <c r="CB736" s="129">
        <f t="shared" ref="CB736" si="14059">T736/T746</f>
        <v>9.9456099456099456E-2</v>
      </c>
      <c r="CC736" s="130">
        <f t="shared" ref="CC736" si="14060">U736/U746</f>
        <v>2.9649595687331536E-2</v>
      </c>
      <c r="CD736" s="131">
        <f t="shared" ref="CD736" si="14061">V736/V746</f>
        <v>7.5873475294604087E-2</v>
      </c>
      <c r="CE736" s="132">
        <f t="shared" ref="CE736" si="14062">W736/W746</f>
        <v>5.0106157112526542E-2</v>
      </c>
      <c r="CF736" s="129">
        <f t="shared" ref="CF736" si="14063">X736/X746</f>
        <v>8.1908439051296189E-2</v>
      </c>
      <c r="CG736" s="130">
        <f t="shared" ref="CG736" si="14064">Y736/Y746</f>
        <v>6.7886035877594092E-2</v>
      </c>
      <c r="CH736" s="131">
        <f t="shared" ref="CH736" si="14065">Z736/Z746</f>
        <v>5.7984076911521708E-2</v>
      </c>
      <c r="CI736" s="129">
        <f t="shared" ref="CI736" si="14066">AA736/AA746</f>
        <v>7.9470198675496692E-2</v>
      </c>
      <c r="CJ736" s="135">
        <f t="shared" ref="CJ736" si="14067">AB736/AB746</f>
        <v>7.023159781686647E-2</v>
      </c>
      <c r="CK736" s="136">
        <f t="shared" ref="CK736" si="14068">AC736/AC746</f>
        <v>6.6102837334702791E-2</v>
      </c>
    </row>
    <row r="737" spans="1:89" x14ac:dyDescent="0.15">
      <c r="A737" s="137" t="s">
        <v>31</v>
      </c>
      <c r="B737" s="206">
        <v>420</v>
      </c>
      <c r="C737" s="190">
        <v>463</v>
      </c>
      <c r="D737" s="191">
        <v>207</v>
      </c>
      <c r="E737" s="192">
        <v>233</v>
      </c>
      <c r="F737" s="189">
        <v>284</v>
      </c>
      <c r="G737" s="193">
        <v>461</v>
      </c>
      <c r="H737" s="191">
        <v>684</v>
      </c>
      <c r="I737" s="192">
        <v>625</v>
      </c>
      <c r="J737" s="189">
        <v>163</v>
      </c>
      <c r="K737" s="190">
        <v>40</v>
      </c>
      <c r="L737" s="191">
        <v>298</v>
      </c>
      <c r="M737" s="189">
        <v>122</v>
      </c>
      <c r="N737" s="194">
        <v>531</v>
      </c>
      <c r="O737" s="207">
        <v>535</v>
      </c>
      <c r="P737" s="189">
        <v>326</v>
      </c>
      <c r="Q737" s="190">
        <v>398</v>
      </c>
      <c r="R737" s="191">
        <v>331</v>
      </c>
      <c r="S737" s="192">
        <v>457</v>
      </c>
      <c r="T737" s="189">
        <v>151</v>
      </c>
      <c r="U737" s="193">
        <v>25</v>
      </c>
      <c r="V737" s="191">
        <v>530</v>
      </c>
      <c r="W737" s="208">
        <v>271</v>
      </c>
      <c r="X737" s="189">
        <v>271</v>
      </c>
      <c r="Y737" s="193">
        <v>233</v>
      </c>
      <c r="Z737" s="191">
        <v>330</v>
      </c>
      <c r="AA737" s="189">
        <v>724</v>
      </c>
      <c r="AB737" s="172">
        <f t="shared" si="13685"/>
        <v>4526</v>
      </c>
      <c r="AC737" s="173">
        <f t="shared" si="13686"/>
        <v>4587</v>
      </c>
      <c r="BI737" s="137" t="s">
        <v>31</v>
      </c>
      <c r="BJ737" s="129">
        <f>B737/B746</f>
        <v>7.1114121232644767E-2</v>
      </c>
      <c r="BK737" s="130">
        <f t="shared" ref="BK737" si="14069">C737/C746</f>
        <v>7.6528925619834709E-2</v>
      </c>
      <c r="BL737" s="131">
        <f t="shared" ref="BL737" si="14070">D737/D746</f>
        <v>6.3535911602209949E-2</v>
      </c>
      <c r="BM737" s="132">
        <f t="shared" ref="BM737" si="14071">E737/E746</f>
        <v>5.8779011099899095E-2</v>
      </c>
      <c r="BN737" s="129">
        <f t="shared" ref="BN737" si="14072">F737/F746</f>
        <v>5.3726825576995839E-2</v>
      </c>
      <c r="BO737" s="130">
        <f t="shared" ref="BO737" si="14073">G737/G746</f>
        <v>9.8630723149336755E-2</v>
      </c>
      <c r="BP737" s="131">
        <f t="shared" ref="BP737" si="14074">H737/H746</f>
        <v>7.823401578405581E-2</v>
      </c>
      <c r="BQ737" s="132">
        <f t="shared" ref="BQ737" si="14075">I737/I746</f>
        <v>7.6359193646915083E-2</v>
      </c>
      <c r="BR737" s="129">
        <f t="shared" ref="BR737" si="14076">J737/J746</f>
        <v>9.1061452513966482E-2</v>
      </c>
      <c r="BS737" s="130">
        <f t="shared" ref="BS737" si="14077">K737/K746</f>
        <v>2.6578073089700997E-2</v>
      </c>
      <c r="BT737" s="131">
        <f t="shared" ref="BT737" si="14078">L737/L746</f>
        <v>7.7990054959434701E-2</v>
      </c>
      <c r="BU737" s="129">
        <f t="shared" ref="BU737" si="14079">M737/M746</f>
        <v>3.2928475033738192E-2</v>
      </c>
      <c r="BV737" s="133">
        <f t="shared" ref="BV737" si="14080">N737/N746</f>
        <v>6.8898404048267803E-2</v>
      </c>
      <c r="BW737" s="134">
        <f t="shared" ref="BW737" si="14081">O737/O746</f>
        <v>6.8414322250639384E-2</v>
      </c>
      <c r="BX737" s="129">
        <f t="shared" ref="BX737" si="14082">P737/P746</f>
        <v>7.2784103594552355E-2</v>
      </c>
      <c r="BY737" s="130">
        <f t="shared" ref="BY737" si="14083">Q737/Q746</f>
        <v>9.4156612254554059E-2</v>
      </c>
      <c r="BZ737" s="131">
        <f t="shared" ref="BZ737" si="14084">R737/R746</f>
        <v>6.5131837859110586E-2</v>
      </c>
      <c r="CA737" s="132">
        <f t="shared" ref="CA737" si="14085">S737/S746</f>
        <v>9.0316205533596844E-2</v>
      </c>
      <c r="CB737" s="129">
        <f t="shared" ref="CB737" si="14086">T737/T746</f>
        <v>0.11732711732711733</v>
      </c>
      <c r="CC737" s="130">
        <f t="shared" ref="CC737" si="14087">U737/U746</f>
        <v>2.2461814914645103E-2</v>
      </c>
      <c r="CD737" s="131">
        <f t="shared" ref="CD737" si="14088">V737/V746</f>
        <v>0.10957204879057267</v>
      </c>
      <c r="CE737" s="132">
        <f t="shared" ref="CE737" si="14089">W737/W746</f>
        <v>5.753715498938429E-2</v>
      </c>
      <c r="CF737" s="129">
        <f t="shared" ref="CF737" si="14090">X737/X746</f>
        <v>7.473800330943188E-2</v>
      </c>
      <c r="CG737" s="130">
        <f t="shared" ref="CG737" si="14091">Y737/Y746</f>
        <v>8.1955680619064372E-2</v>
      </c>
      <c r="CH737" s="131">
        <f t="shared" ref="CH737" si="14092">Z737/Z746</f>
        <v>4.9571879224876068E-2</v>
      </c>
      <c r="CI737" s="129">
        <f t="shared" ref="CI737" si="14093">AA737/AA746</f>
        <v>8.5619678334910118E-2</v>
      </c>
      <c r="CJ737" s="135">
        <f t="shared" ref="CJ737" si="14094">AB737/AB746</f>
        <v>7.2440339954224622E-2</v>
      </c>
      <c r="CK737" s="136">
        <f t="shared" ref="CK737" si="14095">AC737/AC746</f>
        <v>7.361342919501862E-2</v>
      </c>
    </row>
    <row r="738" spans="1:89" x14ac:dyDescent="0.15">
      <c r="A738" s="146" t="s">
        <v>32</v>
      </c>
      <c r="B738" s="203">
        <v>460</v>
      </c>
      <c r="C738" s="197">
        <v>523</v>
      </c>
      <c r="D738" s="198">
        <v>98</v>
      </c>
      <c r="E738" s="199">
        <v>311</v>
      </c>
      <c r="F738" s="196">
        <v>203</v>
      </c>
      <c r="G738" s="200">
        <v>614</v>
      </c>
      <c r="H738" s="198">
        <v>615</v>
      </c>
      <c r="I738" s="199">
        <v>769</v>
      </c>
      <c r="J738" s="196">
        <v>149</v>
      </c>
      <c r="K738" s="197">
        <v>43</v>
      </c>
      <c r="L738" s="198">
        <v>414</v>
      </c>
      <c r="M738" s="196">
        <v>117</v>
      </c>
      <c r="N738" s="201">
        <v>635</v>
      </c>
      <c r="O738" s="204">
        <v>489</v>
      </c>
      <c r="P738" s="196">
        <v>216</v>
      </c>
      <c r="Q738" s="197">
        <v>336</v>
      </c>
      <c r="R738" s="198">
        <v>230</v>
      </c>
      <c r="S738" s="199">
        <v>443</v>
      </c>
      <c r="T738" s="196">
        <v>74</v>
      </c>
      <c r="U738" s="200">
        <v>24</v>
      </c>
      <c r="V738" s="198">
        <v>397</v>
      </c>
      <c r="W738" s="205">
        <v>220</v>
      </c>
      <c r="X738" s="196">
        <v>246</v>
      </c>
      <c r="Y738" s="200">
        <v>154</v>
      </c>
      <c r="Z738" s="198">
        <v>270</v>
      </c>
      <c r="AA738" s="196">
        <v>622</v>
      </c>
      <c r="AB738" s="172">
        <f t="shared" si="13685"/>
        <v>4007</v>
      </c>
      <c r="AC738" s="173">
        <f t="shared" si="13686"/>
        <v>4665</v>
      </c>
      <c r="BI738" s="146" t="s">
        <v>32</v>
      </c>
      <c r="BJ738" s="129">
        <f>B738/B746</f>
        <v>7.7886894683372843E-2</v>
      </c>
      <c r="BK738" s="130">
        <f t="shared" ref="BK738" si="14096">C738/C746</f>
        <v>8.6446280991735541E-2</v>
      </c>
      <c r="BL738" s="131">
        <f t="shared" ref="BL738" si="14097">D738/D746</f>
        <v>3.0079803560466543E-2</v>
      </c>
      <c r="BM738" s="132">
        <f t="shared" ref="BM738" si="14098">E738/E746</f>
        <v>7.8456104944500504E-2</v>
      </c>
      <c r="BN738" s="129">
        <f t="shared" ref="BN738" si="14099">F738/F746</f>
        <v>3.8403329549754069E-2</v>
      </c>
      <c r="BO738" s="130">
        <f t="shared" ref="BO738" si="14100">G738/G746</f>
        <v>0.13136499786050493</v>
      </c>
      <c r="BP738" s="131">
        <f t="shared" ref="BP738" si="14101">H738/H746</f>
        <v>7.0341987876015102E-2</v>
      </c>
      <c r="BQ738" s="132">
        <f t="shared" ref="BQ738" si="14102">I738/I746</f>
        <v>9.3952351863164321E-2</v>
      </c>
      <c r="BR738" s="129">
        <f t="shared" ref="BR738" si="14103">J738/J746</f>
        <v>8.3240223463687146E-2</v>
      </c>
      <c r="BS738" s="130">
        <f t="shared" ref="BS738" si="14104">K738/K746</f>
        <v>2.8571428571428571E-2</v>
      </c>
      <c r="BT738" s="131">
        <f t="shared" ref="BT738" si="14105">L738/L746</f>
        <v>0.10834859984297304</v>
      </c>
      <c r="BU738" s="129">
        <f t="shared" ref="BU738" si="14106">M738/M746</f>
        <v>3.1578947368421054E-2</v>
      </c>
      <c r="BV738" s="133">
        <f t="shared" ref="BV738" si="14107">N738/N746</f>
        <v>8.2392630076553786E-2</v>
      </c>
      <c r="BW738" s="134">
        <f t="shared" ref="BW738" si="14108">O738/O746</f>
        <v>6.253196930946292E-2</v>
      </c>
      <c r="BX738" s="129">
        <f t="shared" ref="BX738" si="14109">P738/P746</f>
        <v>4.822505023442733E-2</v>
      </c>
      <c r="BY738" s="130">
        <f t="shared" ref="BY738" si="14110">Q738/Q746</f>
        <v>7.9488999290276793E-2</v>
      </c>
      <c r="BZ738" s="131">
        <f t="shared" ref="BZ738" si="14111">R738/R746</f>
        <v>4.5257772530499805E-2</v>
      </c>
      <c r="CA738" s="132">
        <f t="shared" ref="CA738" si="14112">S738/S746</f>
        <v>8.75494071146245E-2</v>
      </c>
      <c r="CB738" s="129">
        <f t="shared" ref="CB738" si="14113">T738/T746</f>
        <v>5.7498057498057496E-2</v>
      </c>
      <c r="CC738" s="130">
        <f t="shared" ref="CC738" si="14114">U738/U746</f>
        <v>2.15633423180593E-2</v>
      </c>
      <c r="CD738" s="131">
        <f t="shared" ref="CD738" si="14115">V738/V746</f>
        <v>8.2075666735579908E-2</v>
      </c>
      <c r="CE738" s="132">
        <f t="shared" ref="CE738" si="14116">W738/W746</f>
        <v>4.6709129511677279E-2</v>
      </c>
      <c r="CF738" s="129">
        <f t="shared" ref="CF738" si="14117">X738/X746</f>
        <v>6.7843353557639277E-2</v>
      </c>
      <c r="CG738" s="130">
        <f t="shared" ref="CG738" si="14118">Y738/Y746</f>
        <v>5.4168132254660571E-2</v>
      </c>
      <c r="CH738" s="131">
        <f t="shared" ref="CH738" si="14119">Z738/Z746</f>
        <v>4.0558810274898605E-2</v>
      </c>
      <c r="CI738" s="129">
        <f t="shared" ref="CI738" si="14120">AA738/AA746</f>
        <v>7.3557237464522238E-2</v>
      </c>
      <c r="CJ738" s="135">
        <f t="shared" ref="CJ738" si="14121">AB738/AB746</f>
        <v>6.4133548872421134E-2</v>
      </c>
      <c r="CK738" s="136">
        <f t="shared" ref="CK738" si="14122">AC738/AC746</f>
        <v>7.4865194505071259E-2</v>
      </c>
    </row>
    <row r="739" spans="1:89" x14ac:dyDescent="0.15">
      <c r="A739" s="137" t="s">
        <v>33</v>
      </c>
      <c r="B739" s="206">
        <v>217</v>
      </c>
      <c r="C739" s="190">
        <v>388</v>
      </c>
      <c r="D739" s="191">
        <v>48</v>
      </c>
      <c r="E739" s="192">
        <v>264</v>
      </c>
      <c r="F739" s="189">
        <v>137</v>
      </c>
      <c r="G739" s="193">
        <v>501</v>
      </c>
      <c r="H739" s="191">
        <v>369</v>
      </c>
      <c r="I739" s="192">
        <v>550</v>
      </c>
      <c r="J739" s="189">
        <v>39</v>
      </c>
      <c r="K739" s="190">
        <v>51</v>
      </c>
      <c r="L739" s="191">
        <v>253</v>
      </c>
      <c r="M739" s="189">
        <v>111</v>
      </c>
      <c r="N739" s="194">
        <v>423</v>
      </c>
      <c r="O739" s="207">
        <v>436</v>
      </c>
      <c r="P739" s="189">
        <v>158</v>
      </c>
      <c r="Q739" s="190">
        <v>295</v>
      </c>
      <c r="R739" s="191">
        <v>155</v>
      </c>
      <c r="S739" s="192">
        <v>335</v>
      </c>
      <c r="T739" s="189">
        <v>32</v>
      </c>
      <c r="U739" s="193">
        <v>31</v>
      </c>
      <c r="V739" s="191">
        <v>358</v>
      </c>
      <c r="W739" s="208">
        <v>156</v>
      </c>
      <c r="X739" s="189">
        <v>151</v>
      </c>
      <c r="Y739" s="193">
        <v>173</v>
      </c>
      <c r="Z739" s="191">
        <v>210</v>
      </c>
      <c r="AA739" s="189">
        <v>608</v>
      </c>
      <c r="AB739" s="172">
        <f t="shared" si="13685"/>
        <v>2550</v>
      </c>
      <c r="AC739" s="173">
        <f t="shared" si="13686"/>
        <v>3899</v>
      </c>
      <c r="BI739" s="137" t="s">
        <v>33</v>
      </c>
      <c r="BJ739" s="129">
        <f>B739/B746</f>
        <v>3.6742295970199797E-2</v>
      </c>
      <c r="BK739" s="130">
        <f t="shared" ref="BK739" si="14123">C739/C746</f>
        <v>6.4132231404958676E-2</v>
      </c>
      <c r="BL739" s="131">
        <f t="shared" ref="BL739" si="14124">D739/D746</f>
        <v>1.4732965009208104E-2</v>
      </c>
      <c r="BM739" s="132">
        <f t="shared" ref="BM739" si="14125">E739/E746</f>
        <v>6.6599394550958632E-2</v>
      </c>
      <c r="BN739" s="129">
        <f t="shared" ref="BN739" si="14126">F739/F746</f>
        <v>2.5917517972001515E-2</v>
      </c>
      <c r="BO739" s="130">
        <f t="shared" ref="BO739" si="14127">G739/G746</f>
        <v>0.10718870346598203</v>
      </c>
      <c r="BP739" s="131">
        <f t="shared" ref="BP739" si="14128">H739/H746</f>
        <v>4.2205192725609061E-2</v>
      </c>
      <c r="BQ739" s="132">
        <f t="shared" ref="BQ739" si="14129">I739/I746</f>
        <v>6.7196090409285272E-2</v>
      </c>
      <c r="BR739" s="129">
        <f t="shared" ref="BR739" si="14130">J739/J746</f>
        <v>2.1787709497206705E-2</v>
      </c>
      <c r="BS739" s="130">
        <f t="shared" ref="BS739" si="14131">K739/K746</f>
        <v>3.3887043189368769E-2</v>
      </c>
      <c r="BT739" s="131">
        <f t="shared" ref="BT739" si="14132">L739/L746</f>
        <v>6.6213033237372418E-2</v>
      </c>
      <c r="BU739" s="129">
        <f t="shared" ref="BU739" si="14133">M739/M746</f>
        <v>2.9959514170040485E-2</v>
      </c>
      <c r="BV739" s="133">
        <f t="shared" ref="BV739" si="14134">N739/N746</f>
        <v>5.4885169326586221E-2</v>
      </c>
      <c r="BW739" s="134">
        <f t="shared" ref="BW739" si="14135">O739/O746</f>
        <v>5.5754475703324806E-2</v>
      </c>
      <c r="BX739" s="129">
        <f t="shared" ref="BX739" si="14136">P739/P746</f>
        <v>3.5275731189997765E-2</v>
      </c>
      <c r="BY739" s="130">
        <f t="shared" ref="BY739" si="14137">Q739/Q746</f>
        <v>6.9789448781641825E-2</v>
      </c>
      <c r="BZ739" s="131">
        <f t="shared" ref="BZ739" si="14138">R739/R746</f>
        <v>3.0499803227075954E-2</v>
      </c>
      <c r="CA739" s="132">
        <f t="shared" ref="CA739" si="14139">S739/S746</f>
        <v>6.6205533596837951E-2</v>
      </c>
      <c r="CB739" s="129">
        <f t="shared" ref="CB739" si="14140">T739/T746</f>
        <v>2.4864024864024864E-2</v>
      </c>
      <c r="CC739" s="130">
        <f t="shared" ref="CC739" si="14141">U739/U746</f>
        <v>2.7852650494159928E-2</v>
      </c>
      <c r="CD739" s="131">
        <f t="shared" ref="CD739" si="14142">V739/V746</f>
        <v>7.4012817862311356E-2</v>
      </c>
      <c r="CE739" s="132">
        <f t="shared" ref="CE739" si="14143">W739/W746</f>
        <v>3.3121019108280254E-2</v>
      </c>
      <c r="CF739" s="129">
        <f t="shared" ref="CF739" si="14144">X739/X746</f>
        <v>4.1643684500827359E-2</v>
      </c>
      <c r="CG739" s="130">
        <f t="shared" ref="CG739" si="14145">Y739/Y746</f>
        <v>6.0851213506858952E-2</v>
      </c>
      <c r="CH739" s="131">
        <f t="shared" ref="CH739" si="14146">Z739/Z746</f>
        <v>3.1545741324921134E-2</v>
      </c>
      <c r="CI739" s="129">
        <f t="shared" ref="CI739" si="14147">AA739/AA746</f>
        <v>7.1901608325449382E-2</v>
      </c>
      <c r="CJ739" s="135">
        <f t="shared" ref="CJ739" si="14148">AB739/AB746</f>
        <v>4.0813713407704989E-2</v>
      </c>
      <c r="CK739" s="136">
        <f t="shared" ref="CK739" si="14149">AC739/AC746</f>
        <v>6.2572217229426116E-2</v>
      </c>
    </row>
    <row r="740" spans="1:89" x14ac:dyDescent="0.15">
      <c r="A740" s="146" t="s">
        <v>34</v>
      </c>
      <c r="B740" s="203">
        <v>8</v>
      </c>
      <c r="C740" s="197">
        <v>166</v>
      </c>
      <c r="D740" s="198">
        <v>12</v>
      </c>
      <c r="E740" s="199">
        <v>132</v>
      </c>
      <c r="F740" s="196">
        <v>12</v>
      </c>
      <c r="G740" s="200">
        <v>190</v>
      </c>
      <c r="H740" s="198">
        <v>54</v>
      </c>
      <c r="I740" s="199">
        <v>190</v>
      </c>
      <c r="J740" s="196">
        <v>12</v>
      </c>
      <c r="K740" s="197">
        <v>21</v>
      </c>
      <c r="L740" s="198">
        <v>97</v>
      </c>
      <c r="M740" s="196">
        <v>54</v>
      </c>
      <c r="N740" s="201">
        <v>96</v>
      </c>
      <c r="O740" s="204">
        <v>121</v>
      </c>
      <c r="P740" s="196">
        <v>41</v>
      </c>
      <c r="Q740" s="197">
        <v>84</v>
      </c>
      <c r="R740" s="198">
        <v>48</v>
      </c>
      <c r="S740" s="199">
        <v>113</v>
      </c>
      <c r="T740" s="196">
        <v>16</v>
      </c>
      <c r="U740" s="200">
        <v>33</v>
      </c>
      <c r="V740" s="198">
        <v>81</v>
      </c>
      <c r="W740" s="205">
        <v>41</v>
      </c>
      <c r="X740" s="196">
        <v>41</v>
      </c>
      <c r="Y740" s="200">
        <v>66</v>
      </c>
      <c r="Z740" s="198">
        <v>130</v>
      </c>
      <c r="AA740" s="196">
        <v>184</v>
      </c>
      <c r="AB740" s="172">
        <f t="shared" si="13685"/>
        <v>648</v>
      </c>
      <c r="AC740" s="173">
        <f t="shared" si="13686"/>
        <v>1395</v>
      </c>
      <c r="BI740" s="146" t="s">
        <v>34</v>
      </c>
      <c r="BJ740" s="129">
        <f>B740/B746</f>
        <v>1.3545546901456147E-3</v>
      </c>
      <c r="BK740" s="130">
        <f t="shared" ref="BK740" si="14150">C740/C746</f>
        <v>2.7438016528925621E-2</v>
      </c>
      <c r="BL740" s="131">
        <f t="shared" ref="BL740" si="14151">D740/D746</f>
        <v>3.6832412523020259E-3</v>
      </c>
      <c r="BM740" s="132">
        <f t="shared" ref="BM740" si="14152">E740/E746</f>
        <v>3.3299697275479316E-2</v>
      </c>
      <c r="BN740" s="129">
        <f t="shared" ref="BN740" si="14153">F740/F746</f>
        <v>2.2701475595913734E-3</v>
      </c>
      <c r="BO740" s="130">
        <f t="shared" ref="BO740" si="14154">G740/G746</f>
        <v>4.065040650406504E-2</v>
      </c>
      <c r="BP740" s="131">
        <f t="shared" ref="BP740" si="14155">H740/H746</f>
        <v>6.1763696671623012E-3</v>
      </c>
      <c r="BQ740" s="132">
        <f t="shared" ref="BQ740" si="14156">I740/I746</f>
        <v>2.3213194868662187E-2</v>
      </c>
      <c r="BR740" s="129">
        <f t="shared" ref="BR740" si="14157">J740/J746</f>
        <v>6.7039106145251395E-3</v>
      </c>
      <c r="BS740" s="130">
        <f t="shared" ref="BS740" si="14158">K740/K746</f>
        <v>1.3953488372093023E-2</v>
      </c>
      <c r="BT740" s="131">
        <f t="shared" ref="BT740" si="14159">L740/L746</f>
        <v>2.5386024600889821E-2</v>
      </c>
      <c r="BU740" s="129">
        <f t="shared" ref="BU740" si="14160">M740/M746</f>
        <v>1.4574898785425101E-2</v>
      </c>
      <c r="BV740" s="133">
        <f t="shared" ref="BV740" si="14161">N740/N746</f>
        <v>1.2456208641494744E-2</v>
      </c>
      <c r="BW740" s="134">
        <f t="shared" ref="BW740" si="14162">O740/O746</f>
        <v>1.5473145780051151E-2</v>
      </c>
      <c r="BX740" s="129">
        <f t="shared" ref="BX740" si="14163">P740/P746</f>
        <v>9.1538289796829642E-3</v>
      </c>
      <c r="BY740" s="130">
        <f t="shared" ref="BY740" si="14164">Q740/Q746</f>
        <v>1.9872249822569198E-2</v>
      </c>
      <c r="BZ740" s="131">
        <f t="shared" ref="BZ740" si="14165">R740/R746</f>
        <v>9.4451003541912628E-3</v>
      </c>
      <c r="CA740" s="132">
        <f t="shared" ref="CA740" si="14166">S740/S746</f>
        <v>2.2332015810276679E-2</v>
      </c>
      <c r="CB740" s="129">
        <f t="shared" ref="CB740" si="14167">T740/T746</f>
        <v>1.2432012432012432E-2</v>
      </c>
      <c r="CC740" s="130">
        <f t="shared" ref="CC740" si="14168">U740/U746</f>
        <v>2.9649595687331536E-2</v>
      </c>
      <c r="CD740" s="131">
        <f t="shared" ref="CD740" si="14169">V740/V746</f>
        <v>1.6745916890634691E-2</v>
      </c>
      <c r="CE740" s="132">
        <f t="shared" ref="CE740" si="14170">W740/W746</f>
        <v>8.7048832271762206E-3</v>
      </c>
      <c r="CF740" s="129">
        <f t="shared" ref="CF740" si="14171">X740/X746</f>
        <v>1.1307225592939878E-2</v>
      </c>
      <c r="CG740" s="130">
        <f t="shared" ref="CG740" si="14172">Y740/Y746</f>
        <v>2.321491382342596E-2</v>
      </c>
      <c r="CH740" s="131">
        <f t="shared" ref="CH740" si="14173">Z740/Z746</f>
        <v>1.9528316058284513E-2</v>
      </c>
      <c r="CI740" s="129">
        <f t="shared" ref="CI740" si="14174">AA740/AA746</f>
        <v>2.1759697256385997E-2</v>
      </c>
      <c r="CJ740" s="135">
        <f t="shared" ref="CJ740" si="14175">AB740/AB746</f>
        <v>1.037148481889915E-2</v>
      </c>
      <c r="CK740" s="136">
        <f t="shared" ref="CK740" si="14176">AC740/AC746</f>
        <v>2.2387341122095263E-2</v>
      </c>
    </row>
    <row r="741" spans="1:89" x14ac:dyDescent="0.15">
      <c r="A741" s="137" t="s">
        <v>35</v>
      </c>
      <c r="B741" s="206">
        <v>0</v>
      </c>
      <c r="C741" s="190">
        <v>37</v>
      </c>
      <c r="D741" s="191">
        <v>0</v>
      </c>
      <c r="E741" s="192">
        <v>40</v>
      </c>
      <c r="F741" s="189">
        <v>1</v>
      </c>
      <c r="G741" s="193">
        <v>9</v>
      </c>
      <c r="H741" s="191">
        <v>10</v>
      </c>
      <c r="I741" s="192">
        <v>24</v>
      </c>
      <c r="J741" s="189">
        <v>0</v>
      </c>
      <c r="K741" s="190">
        <v>5</v>
      </c>
      <c r="L741" s="191">
        <v>10</v>
      </c>
      <c r="M741" s="189">
        <v>5</v>
      </c>
      <c r="N741" s="194">
        <v>11</v>
      </c>
      <c r="O741" s="207">
        <v>10</v>
      </c>
      <c r="P741" s="189">
        <v>5</v>
      </c>
      <c r="Q741" s="190">
        <v>8</v>
      </c>
      <c r="R741" s="191">
        <v>6</v>
      </c>
      <c r="S741" s="192">
        <v>14</v>
      </c>
      <c r="T741" s="189">
        <v>2</v>
      </c>
      <c r="U741" s="193">
        <v>7</v>
      </c>
      <c r="V741" s="191">
        <v>9</v>
      </c>
      <c r="W741" s="208">
        <v>6</v>
      </c>
      <c r="X741" s="189">
        <v>4</v>
      </c>
      <c r="Y741" s="193">
        <v>12</v>
      </c>
      <c r="Z741" s="191">
        <v>15</v>
      </c>
      <c r="AA741" s="189">
        <v>43</v>
      </c>
      <c r="AB741" s="172">
        <f t="shared" si="13685"/>
        <v>73</v>
      </c>
      <c r="AC741" s="173">
        <f t="shared" si="13686"/>
        <v>220</v>
      </c>
      <c r="BI741" s="137" t="s">
        <v>35</v>
      </c>
      <c r="BJ741" s="129">
        <f>B741/B746</f>
        <v>0</v>
      </c>
      <c r="BK741" s="130">
        <f t="shared" ref="BK741" si="14177">C741/C746</f>
        <v>6.1157024793388427E-3</v>
      </c>
      <c r="BL741" s="131">
        <f t="shared" ref="BL741" si="14178">D741/D746</f>
        <v>0</v>
      </c>
      <c r="BM741" s="132">
        <f t="shared" ref="BM741" si="14179">E741/E746</f>
        <v>1.0090817356205853E-2</v>
      </c>
      <c r="BN741" s="129">
        <f t="shared" ref="BN741" si="14180">F741/F746</f>
        <v>1.8917896329928113E-4</v>
      </c>
      <c r="BO741" s="130">
        <f t="shared" ref="BO741" si="14181">G741/G746</f>
        <v>1.9255455712451862E-3</v>
      </c>
      <c r="BP741" s="131">
        <f t="shared" ref="BP741" si="14182">H741/H746</f>
        <v>1.1437721605856114E-3</v>
      </c>
      <c r="BQ741" s="132">
        <f t="shared" ref="BQ741" si="14183">I741/I746</f>
        <v>2.9321930360415396E-3</v>
      </c>
      <c r="BR741" s="129">
        <f t="shared" ref="BR741" si="14184">J741/J746</f>
        <v>0</v>
      </c>
      <c r="BS741" s="130">
        <f t="shared" ref="BS741" si="14185">K741/K746</f>
        <v>3.3222591362126247E-3</v>
      </c>
      <c r="BT741" s="131">
        <f t="shared" ref="BT741" si="14186">L741/L746</f>
        <v>2.6171159382360636E-3</v>
      </c>
      <c r="BU741" s="129">
        <f t="shared" ref="BU741" si="14187">M741/M746</f>
        <v>1.3495276653171389E-3</v>
      </c>
      <c r="BV741" s="133">
        <f t="shared" ref="BV741" si="14188">N741/N746</f>
        <v>1.4272739068379395E-3</v>
      </c>
      <c r="BW741" s="134">
        <f t="shared" ref="BW741" si="14189">O741/O746</f>
        <v>1.2787723785166241E-3</v>
      </c>
      <c r="BX741" s="129">
        <f t="shared" ref="BX741" si="14190">P741/P746</f>
        <v>1.1163206072784104E-3</v>
      </c>
      <c r="BY741" s="130">
        <f t="shared" ref="BY741" si="14191">Q741/Q746</f>
        <v>1.8925952211970665E-3</v>
      </c>
      <c r="BZ741" s="131">
        <f t="shared" ref="BZ741" si="14192">R741/R746</f>
        <v>1.1806375442739079E-3</v>
      </c>
      <c r="CA741" s="132">
        <f t="shared" ref="CA741" si="14193">S741/S746</f>
        <v>2.7667984189723321E-3</v>
      </c>
      <c r="CB741" s="129">
        <f t="shared" ref="CB741" si="14194">T741/T746</f>
        <v>1.554001554001554E-3</v>
      </c>
      <c r="CC741" s="130">
        <f t="shared" ref="CC741" si="14195">U741/U746</f>
        <v>6.2893081761006293E-3</v>
      </c>
      <c r="CD741" s="131">
        <f t="shared" ref="CD741" si="14196">V741/V746</f>
        <v>1.8606574322927434E-3</v>
      </c>
      <c r="CE741" s="132">
        <f t="shared" ref="CE741" si="14197">W741/W746</f>
        <v>1.2738853503184713E-3</v>
      </c>
      <c r="CF741" s="129">
        <f t="shared" ref="CF741" si="14198">X741/X746</f>
        <v>1.1031439602868175E-3</v>
      </c>
      <c r="CG741" s="130">
        <f t="shared" ref="CG741" si="14199">Y741/Y746</f>
        <v>4.2208934224410837E-3</v>
      </c>
      <c r="CH741" s="131">
        <f t="shared" ref="CH741" si="14200">Z741/Z746</f>
        <v>2.2532672374943668E-3</v>
      </c>
      <c r="CI741" s="129">
        <f t="shared" ref="CI741" si="14201">AA741/AA746</f>
        <v>5.0851466414380325E-3</v>
      </c>
      <c r="CJ741" s="135">
        <f t="shared" ref="CJ741" si="14202">AB741/AB746</f>
        <v>1.1683925799068488E-3</v>
      </c>
      <c r="CK741" s="136">
        <f t="shared" ref="CK741" si="14203">AC741/AC746</f>
        <v>3.5306201052766723E-3</v>
      </c>
    </row>
    <row r="742" spans="1:89" x14ac:dyDescent="0.15">
      <c r="A742" s="146" t="s">
        <v>36</v>
      </c>
      <c r="B742" s="203">
        <v>0</v>
      </c>
      <c r="C742" s="197">
        <v>2</v>
      </c>
      <c r="D742" s="198">
        <v>0</v>
      </c>
      <c r="E742" s="199">
        <v>0</v>
      </c>
      <c r="F742" s="196">
        <v>0</v>
      </c>
      <c r="G742" s="200">
        <v>1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5"/>
        <v>0</v>
      </c>
      <c r="AC742" s="173">
        <f t="shared" si="13686"/>
        <v>3</v>
      </c>
      <c r="BI742" s="146" t="s">
        <v>36</v>
      </c>
      <c r="BJ742" s="129">
        <f>B742/B746</f>
        <v>0</v>
      </c>
      <c r="BK742" s="130">
        <f t="shared" ref="BK742" si="14204">C742/C746</f>
        <v>3.3057851239669424E-4</v>
      </c>
      <c r="BL742" s="131">
        <f t="shared" ref="BL742" si="14205">D742/D746</f>
        <v>0</v>
      </c>
      <c r="BM742" s="132">
        <f t="shared" ref="BM742" si="14206">E742/E746</f>
        <v>0</v>
      </c>
      <c r="BN742" s="129">
        <f t="shared" ref="BN742" si="14207">F742/F746</f>
        <v>0</v>
      </c>
      <c r="BO742" s="130">
        <f t="shared" ref="BO742" si="14208">G742/G746</f>
        <v>2.139495079161318E-4</v>
      </c>
      <c r="BP742" s="131">
        <f t="shared" ref="BP742" si="14209">H742/H746</f>
        <v>0</v>
      </c>
      <c r="BQ742" s="132">
        <f t="shared" ref="BQ742" si="14210">I742/I746</f>
        <v>0</v>
      </c>
      <c r="BR742" s="129">
        <f t="shared" ref="BR742" si="14211">J742/J746</f>
        <v>0</v>
      </c>
      <c r="BS742" s="130">
        <f t="shared" ref="BS742" si="14212">K742/K746</f>
        <v>0</v>
      </c>
      <c r="BT742" s="131">
        <f t="shared" ref="BT742" si="14213">L742/L746</f>
        <v>0</v>
      </c>
      <c r="BU742" s="129">
        <f t="shared" ref="BU742" si="14214">M742/M746</f>
        <v>0</v>
      </c>
      <c r="BV742" s="133">
        <f t="shared" ref="BV742" si="14215">N742/N746</f>
        <v>0</v>
      </c>
      <c r="BW742" s="134">
        <f t="shared" ref="BW742" si="14216">O742/O746</f>
        <v>0</v>
      </c>
      <c r="BX742" s="129">
        <f t="shared" ref="BX742" si="14217">P742/P746</f>
        <v>0</v>
      </c>
      <c r="BY742" s="130">
        <f t="shared" ref="BY742" si="14218">Q742/Q746</f>
        <v>0</v>
      </c>
      <c r="BZ742" s="131">
        <f t="shared" ref="BZ742" si="14219">R742/R746</f>
        <v>0</v>
      </c>
      <c r="CA742" s="132">
        <f t="shared" ref="CA742" si="14220">S742/S746</f>
        <v>0</v>
      </c>
      <c r="CB742" s="129">
        <f t="shared" ref="CB742" si="14221">T742/T746</f>
        <v>0</v>
      </c>
      <c r="CC742" s="130">
        <f t="shared" ref="CC742" si="14222">U742/U746</f>
        <v>0</v>
      </c>
      <c r="CD742" s="131">
        <f t="shared" ref="CD742" si="14223">V742/V746</f>
        <v>0</v>
      </c>
      <c r="CE742" s="132">
        <f t="shared" ref="CE742" si="14224">W742/W746</f>
        <v>0</v>
      </c>
      <c r="CF742" s="129">
        <f t="shared" ref="CF742" si="14225">X742/X746</f>
        <v>0</v>
      </c>
      <c r="CG742" s="130">
        <f t="shared" ref="CG742" si="14226">Y742/Y746</f>
        <v>0</v>
      </c>
      <c r="CH742" s="131">
        <f t="shared" ref="CH742" si="14227">Z742/Z746</f>
        <v>0</v>
      </c>
      <c r="CI742" s="129">
        <f t="shared" ref="CI742" si="14228">AA742/AA746</f>
        <v>0</v>
      </c>
      <c r="CJ742" s="135">
        <f t="shared" ref="CJ742" si="14229">AB742/AB746</f>
        <v>0</v>
      </c>
      <c r="CK742" s="136">
        <f t="shared" ref="CK742" si="14230">AC742/AC746</f>
        <v>4.8144819617409165E-5</v>
      </c>
    </row>
    <row r="743" spans="1:89" x14ac:dyDescent="0.15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si="13685"/>
        <v>0</v>
      </c>
      <c r="AC743" s="173">
        <f t="shared" si="13686"/>
        <v>0</v>
      </c>
      <c r="BI743" s="137" t="s">
        <v>37</v>
      </c>
      <c r="BJ743" s="129">
        <f>B743/B746</f>
        <v>0</v>
      </c>
      <c r="BK743" s="130">
        <f t="shared" ref="BK743" si="14231">C743/C746</f>
        <v>0</v>
      </c>
      <c r="BL743" s="131">
        <f t="shared" ref="BL743" si="14232">D743/D746</f>
        <v>0</v>
      </c>
      <c r="BM743" s="132">
        <f t="shared" ref="BM743" si="14233">E743/E746</f>
        <v>0</v>
      </c>
      <c r="BN743" s="129">
        <f t="shared" ref="BN743" si="14234">F743/F746</f>
        <v>0</v>
      </c>
      <c r="BO743" s="130">
        <f t="shared" ref="BO743" si="14235">G743/G746</f>
        <v>0</v>
      </c>
      <c r="BP743" s="131">
        <f t="shared" ref="BP743" si="14236">H743/H746</f>
        <v>0</v>
      </c>
      <c r="BQ743" s="132">
        <f t="shared" ref="BQ743" si="14237">I743/I746</f>
        <v>0</v>
      </c>
      <c r="BR743" s="129">
        <f t="shared" ref="BR743" si="14238">J743/J746</f>
        <v>0</v>
      </c>
      <c r="BS743" s="130">
        <f t="shared" ref="BS743" si="14239">K743/K746</f>
        <v>0</v>
      </c>
      <c r="BT743" s="131">
        <f t="shared" ref="BT743" si="14240">L743/L746</f>
        <v>0</v>
      </c>
      <c r="BU743" s="129">
        <f t="shared" ref="BU743" si="14241">M743/M746</f>
        <v>0</v>
      </c>
      <c r="BV743" s="133">
        <f t="shared" ref="BV743" si="14242">N743/N746</f>
        <v>0</v>
      </c>
      <c r="BW743" s="134">
        <f t="shared" ref="BW743" si="14243">O743/O746</f>
        <v>0</v>
      </c>
      <c r="BX743" s="129">
        <f t="shared" ref="BX743" si="14244">P743/P746</f>
        <v>0</v>
      </c>
      <c r="BY743" s="130">
        <f t="shared" ref="BY743" si="14245">Q743/Q746</f>
        <v>0</v>
      </c>
      <c r="BZ743" s="131">
        <f t="shared" ref="BZ743" si="14246">R743/R746</f>
        <v>0</v>
      </c>
      <c r="CA743" s="132">
        <f t="shared" ref="CA743" si="14247">S743/S746</f>
        <v>0</v>
      </c>
      <c r="CB743" s="129">
        <f t="shared" ref="CB743" si="14248">T743/T746</f>
        <v>0</v>
      </c>
      <c r="CC743" s="130">
        <f t="shared" ref="CC743" si="14249">U743/U746</f>
        <v>0</v>
      </c>
      <c r="CD743" s="131">
        <f t="shared" ref="CD743" si="14250">V743/V746</f>
        <v>0</v>
      </c>
      <c r="CE743" s="132">
        <f t="shared" ref="CE743" si="14251">W743/W746</f>
        <v>0</v>
      </c>
      <c r="CF743" s="129">
        <f t="shared" ref="CF743" si="14252">X743/X746</f>
        <v>0</v>
      </c>
      <c r="CG743" s="130">
        <f t="shared" ref="CG743" si="14253">Y743/Y746</f>
        <v>0</v>
      </c>
      <c r="CH743" s="131">
        <f t="shared" ref="CH743" si="14254">Z743/Z746</f>
        <v>0</v>
      </c>
      <c r="CI743" s="129">
        <f t="shared" ref="CI743" si="14255">AA743/AA746</f>
        <v>0</v>
      </c>
      <c r="CJ743" s="135">
        <f t="shared" ref="CJ743" si="14256">AB743/AB746</f>
        <v>0</v>
      </c>
      <c r="CK743" s="136">
        <f t="shared" ref="CK743" si="14257">AC743/AC746</f>
        <v>0</v>
      </c>
    </row>
    <row r="744" spans="1:89" x14ac:dyDescent="0.15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5"/>
        <v>0</v>
      </c>
      <c r="AC744" s="173">
        <f t="shared" si="13686"/>
        <v>0</v>
      </c>
      <c r="BI744" s="146" t="s">
        <v>38</v>
      </c>
      <c r="BJ744" s="129">
        <f>B744/B746</f>
        <v>0</v>
      </c>
      <c r="BK744" s="130">
        <f t="shared" ref="BK744" si="14258">C744/C746</f>
        <v>0</v>
      </c>
      <c r="BL744" s="131">
        <f t="shared" ref="BL744" si="14259">D744/D746</f>
        <v>0</v>
      </c>
      <c r="BM744" s="132">
        <f t="shared" ref="BM744" si="14260">E744/E746</f>
        <v>0</v>
      </c>
      <c r="BN744" s="129">
        <f t="shared" ref="BN744" si="14261">F744/F746</f>
        <v>0</v>
      </c>
      <c r="BO744" s="130">
        <f t="shared" ref="BO744" si="14262">G744/G746</f>
        <v>0</v>
      </c>
      <c r="BP744" s="131">
        <f t="shared" ref="BP744" si="14263">H744/H746</f>
        <v>0</v>
      </c>
      <c r="BQ744" s="132">
        <f t="shared" ref="BQ744" si="14264">I744/I746</f>
        <v>0</v>
      </c>
      <c r="BR744" s="129">
        <f t="shared" ref="BR744" si="14265">J744/J746</f>
        <v>0</v>
      </c>
      <c r="BS744" s="130">
        <f t="shared" ref="BS744" si="14266">K744/K746</f>
        <v>0</v>
      </c>
      <c r="BT744" s="131">
        <f t="shared" ref="BT744" si="14267">L744/L746</f>
        <v>0</v>
      </c>
      <c r="BU744" s="129">
        <f t="shared" ref="BU744" si="14268">M744/M746</f>
        <v>0</v>
      </c>
      <c r="BV744" s="133">
        <f t="shared" ref="BV744" si="14269">N744/N746</f>
        <v>0</v>
      </c>
      <c r="BW744" s="134">
        <f t="shared" ref="BW744" si="14270">O744/O746</f>
        <v>0</v>
      </c>
      <c r="BX744" s="129">
        <f t="shared" ref="BX744" si="14271">P744/P746</f>
        <v>0</v>
      </c>
      <c r="BY744" s="130">
        <f t="shared" ref="BY744" si="14272">Q744/Q746</f>
        <v>0</v>
      </c>
      <c r="BZ744" s="131">
        <f t="shared" ref="BZ744" si="14273">R744/R746</f>
        <v>0</v>
      </c>
      <c r="CA744" s="132">
        <f t="shared" ref="CA744" si="14274">S744/S746</f>
        <v>0</v>
      </c>
      <c r="CB744" s="129">
        <f t="shared" ref="CB744" si="14275">T744/T746</f>
        <v>0</v>
      </c>
      <c r="CC744" s="130">
        <f t="shared" ref="CC744" si="14276">U744/U746</f>
        <v>0</v>
      </c>
      <c r="CD744" s="131">
        <f t="shared" ref="CD744" si="14277">V744/V746</f>
        <v>0</v>
      </c>
      <c r="CE744" s="132">
        <f t="shared" ref="CE744" si="14278">W744/W746</f>
        <v>0</v>
      </c>
      <c r="CF744" s="129">
        <f t="shared" ref="CF744" si="14279">X744/X746</f>
        <v>0</v>
      </c>
      <c r="CG744" s="130">
        <f t="shared" ref="CG744" si="14280">Y744/Y746</f>
        <v>0</v>
      </c>
      <c r="CH744" s="131">
        <f t="shared" ref="CH744" si="14281">Z744/Z746</f>
        <v>0</v>
      </c>
      <c r="CI744" s="129">
        <f t="shared" ref="CI744" si="14282">AA744/AA746</f>
        <v>0</v>
      </c>
      <c r="CJ744" s="135">
        <f t="shared" ref="CJ744" si="14283">AB744/AB746</f>
        <v>0</v>
      </c>
      <c r="CK744" s="136">
        <f t="shared" ref="CK744" si="14284">AC744/AC746</f>
        <v>0</v>
      </c>
    </row>
    <row r="745" spans="1:89" ht="14" thickBot="1" x14ac:dyDescent="0.2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5"/>
        <v>0</v>
      </c>
      <c r="AC745" s="173">
        <f t="shared" si="13686"/>
        <v>0</v>
      </c>
      <c r="BI745" s="137" t="s">
        <v>39</v>
      </c>
      <c r="BJ745" s="129">
        <f>B745/B746</f>
        <v>0</v>
      </c>
      <c r="BK745" s="130">
        <f t="shared" ref="BK745" si="14285">C745/C746</f>
        <v>0</v>
      </c>
      <c r="BL745" s="131">
        <f t="shared" ref="BL745" si="14286">D745/D746</f>
        <v>0</v>
      </c>
      <c r="BM745" s="132">
        <f t="shared" ref="BM745" si="14287">E745/E746</f>
        <v>0</v>
      </c>
      <c r="BN745" s="129">
        <f t="shared" ref="BN745" si="14288">F745/F746</f>
        <v>0</v>
      </c>
      <c r="BO745" s="130">
        <f t="shared" ref="BO745" si="14289">G745/G746</f>
        <v>0</v>
      </c>
      <c r="BP745" s="131">
        <f t="shared" ref="BP745" si="14290">H745/H746</f>
        <v>0</v>
      </c>
      <c r="BQ745" s="132">
        <f t="shared" ref="BQ745" si="14291">I745/I746</f>
        <v>0</v>
      </c>
      <c r="BR745" s="129">
        <f t="shared" ref="BR745" si="14292">J745/J746</f>
        <v>0</v>
      </c>
      <c r="BS745" s="130">
        <f t="shared" ref="BS745" si="14293">K745/K746</f>
        <v>0</v>
      </c>
      <c r="BT745" s="131">
        <f t="shared" ref="BT745" si="14294">L745/L746</f>
        <v>0</v>
      </c>
      <c r="BU745" s="129">
        <f t="shared" ref="BU745" si="14295">M745/M746</f>
        <v>0</v>
      </c>
      <c r="BV745" s="133">
        <f t="shared" ref="BV745" si="14296">N745/N746</f>
        <v>0</v>
      </c>
      <c r="BW745" s="134">
        <f t="shared" ref="BW745" si="14297">O745/O746</f>
        <v>0</v>
      </c>
      <c r="BX745" s="129">
        <f t="shared" ref="BX745" si="14298">P745/P746</f>
        <v>0</v>
      </c>
      <c r="BY745" s="130">
        <f t="shared" ref="BY745" si="14299">Q745/Q746</f>
        <v>0</v>
      </c>
      <c r="BZ745" s="131">
        <f t="shared" ref="BZ745" si="14300">R745/R746</f>
        <v>0</v>
      </c>
      <c r="CA745" s="132">
        <f t="shared" ref="CA745" si="14301">S745/S746</f>
        <v>0</v>
      </c>
      <c r="CB745" s="129">
        <f t="shared" ref="CB745" si="14302">T745/T746</f>
        <v>0</v>
      </c>
      <c r="CC745" s="130">
        <f t="shared" ref="CC745" si="14303">U745/U746</f>
        <v>0</v>
      </c>
      <c r="CD745" s="131">
        <f t="shared" ref="CD745" si="14304">V745/V746</f>
        <v>0</v>
      </c>
      <c r="CE745" s="132">
        <f t="shared" ref="CE745" si="14305">W745/W746</f>
        <v>0</v>
      </c>
      <c r="CF745" s="129">
        <f t="shared" ref="CF745" si="14306">X745/X746</f>
        <v>0</v>
      </c>
      <c r="CG745" s="130">
        <f t="shared" ref="CG745" si="14307">Y745/Y746</f>
        <v>0</v>
      </c>
      <c r="CH745" s="131">
        <f t="shared" ref="CH745" si="14308">Z745/Z746</f>
        <v>0</v>
      </c>
      <c r="CI745" s="129">
        <f t="shared" ref="CI745" si="14309">AA745/AA746</f>
        <v>0</v>
      </c>
      <c r="CJ745" s="135">
        <f t="shared" ref="CJ745" si="14310">AB745/AB746</f>
        <v>0</v>
      </c>
      <c r="CK745" s="136">
        <f t="shared" ref="CK745" si="14311">AC745/AC746</f>
        <v>0</v>
      </c>
    </row>
    <row r="746" spans="1:89" ht="15" thickTop="1" thickBot="1" x14ac:dyDescent="0.2">
      <c r="A746" s="269" t="s">
        <v>13</v>
      </c>
      <c r="B746" s="20">
        <f t="shared" ref="B746:AA746" si="14312">SUM(B723:B745)</f>
        <v>5906</v>
      </c>
      <c r="C746" s="21">
        <f t="shared" si="14312"/>
        <v>6050</v>
      </c>
      <c r="D746" s="20">
        <f t="shared" si="14312"/>
        <v>3258</v>
      </c>
      <c r="E746" s="21">
        <f t="shared" si="14312"/>
        <v>3964</v>
      </c>
      <c r="F746" s="20">
        <f t="shared" si="14312"/>
        <v>5286</v>
      </c>
      <c r="G746" s="21">
        <f t="shared" si="14312"/>
        <v>4674</v>
      </c>
      <c r="H746" s="20">
        <f t="shared" si="14312"/>
        <v>8743</v>
      </c>
      <c r="I746" s="21">
        <f t="shared" si="14312"/>
        <v>8185</v>
      </c>
      <c r="J746" s="20">
        <f t="shared" si="14312"/>
        <v>1790</v>
      </c>
      <c r="K746" s="21">
        <f t="shared" si="14312"/>
        <v>1505</v>
      </c>
      <c r="L746" s="20">
        <f t="shared" si="14312"/>
        <v>3821</v>
      </c>
      <c r="M746" s="21">
        <f t="shared" si="14312"/>
        <v>3705</v>
      </c>
      <c r="N746" s="20">
        <f t="shared" si="14312"/>
        <v>7707</v>
      </c>
      <c r="O746" s="21">
        <f t="shared" si="14312"/>
        <v>7820</v>
      </c>
      <c r="P746" s="20">
        <f t="shared" si="14312"/>
        <v>4479</v>
      </c>
      <c r="Q746" s="21">
        <f t="shared" si="14312"/>
        <v>4227</v>
      </c>
      <c r="R746" s="20">
        <f t="shared" si="14312"/>
        <v>5082</v>
      </c>
      <c r="S746" s="21">
        <f t="shared" si="14312"/>
        <v>5060</v>
      </c>
      <c r="T746" s="20">
        <f t="shared" si="14312"/>
        <v>1287</v>
      </c>
      <c r="U746" s="21">
        <f t="shared" si="14312"/>
        <v>1113</v>
      </c>
      <c r="V746" s="20">
        <f t="shared" si="14312"/>
        <v>4837</v>
      </c>
      <c r="W746" s="21">
        <f t="shared" si="14312"/>
        <v>4710</v>
      </c>
      <c r="X746" s="20">
        <f t="shared" si="14312"/>
        <v>3626</v>
      </c>
      <c r="Y746" s="21">
        <f t="shared" si="14312"/>
        <v>2843</v>
      </c>
      <c r="Z746" s="20">
        <f t="shared" si="14312"/>
        <v>6657</v>
      </c>
      <c r="AA746" s="21">
        <f t="shared" si="14312"/>
        <v>8456</v>
      </c>
      <c r="AB746" s="174">
        <f>SUM(AB722:AB745)</f>
        <v>62479</v>
      </c>
      <c r="AC746" s="175">
        <f t="shared" ref="AC746" si="14313">SUM(AC722:AC745)</f>
        <v>62312</v>
      </c>
      <c r="BI746" s="269" t="s">
        <v>13</v>
      </c>
      <c r="BJ746" s="155">
        <f>SUM(BJ722:BJ745)</f>
        <v>1</v>
      </c>
      <c r="BK746" s="156">
        <f t="shared" ref="BK746:CK746" si="14314">SUM(BK722:BK745)</f>
        <v>1</v>
      </c>
      <c r="BL746" s="155">
        <f t="shared" si="14314"/>
        <v>1</v>
      </c>
      <c r="BM746" s="156">
        <f t="shared" si="14314"/>
        <v>0.99999999999999989</v>
      </c>
      <c r="BN746" s="155">
        <f t="shared" si="14314"/>
        <v>1</v>
      </c>
      <c r="BO746" s="156">
        <f t="shared" si="14314"/>
        <v>0.99999999999999978</v>
      </c>
      <c r="BP746" s="155">
        <f t="shared" si="14314"/>
        <v>1</v>
      </c>
      <c r="BQ746" s="156">
        <f t="shared" si="14314"/>
        <v>1</v>
      </c>
      <c r="BR746" s="155">
        <f t="shared" si="14314"/>
        <v>1</v>
      </c>
      <c r="BS746" s="156">
        <f t="shared" si="14314"/>
        <v>0.99999999999999978</v>
      </c>
      <c r="BT746" s="155">
        <f t="shared" si="14314"/>
        <v>0.99999999999999989</v>
      </c>
      <c r="BU746" s="156">
        <f t="shared" si="14314"/>
        <v>0.99999999999999989</v>
      </c>
      <c r="BV746" s="155">
        <f t="shared" si="14314"/>
        <v>1</v>
      </c>
      <c r="BW746" s="156">
        <f t="shared" si="14314"/>
        <v>0.99999999999999978</v>
      </c>
      <c r="BX746" s="155">
        <f t="shared" si="14314"/>
        <v>1</v>
      </c>
      <c r="BY746" s="156">
        <f t="shared" si="14314"/>
        <v>0.99999999999999989</v>
      </c>
      <c r="BZ746" s="155">
        <f t="shared" si="14314"/>
        <v>0.99999999999999989</v>
      </c>
      <c r="CA746" s="156">
        <f t="shared" si="14314"/>
        <v>0.99999999999999978</v>
      </c>
      <c r="CB746" s="155">
        <f t="shared" si="14314"/>
        <v>0.99999999999999989</v>
      </c>
      <c r="CC746" s="156">
        <f t="shared" si="14314"/>
        <v>0.99999999999999989</v>
      </c>
      <c r="CD746" s="155">
        <f t="shared" si="14314"/>
        <v>1</v>
      </c>
      <c r="CE746" s="156">
        <f t="shared" si="14314"/>
        <v>0.99999999999999989</v>
      </c>
      <c r="CF746" s="155">
        <f t="shared" si="14314"/>
        <v>1</v>
      </c>
      <c r="CG746" s="156">
        <f t="shared" si="14314"/>
        <v>1</v>
      </c>
      <c r="CH746" s="155">
        <f t="shared" si="14314"/>
        <v>1</v>
      </c>
      <c r="CI746" s="156">
        <f t="shared" si="14314"/>
        <v>0.99999999999999989</v>
      </c>
      <c r="CJ746" s="155">
        <f t="shared" si="14314"/>
        <v>1</v>
      </c>
      <c r="CK746" s="156">
        <f t="shared" si="14314"/>
        <v>1</v>
      </c>
    </row>
    <row r="747" spans="1:89" ht="14" thickTop="1" x14ac:dyDescent="0.15">
      <c r="A747" s="187"/>
    </row>
    <row r="749" spans="1:89" x14ac:dyDescent="0.15">
      <c r="A749" s="296">
        <f>+A718+1</f>
        <v>44099</v>
      </c>
      <c r="B749" s="296"/>
      <c r="C749" s="296"/>
      <c r="D749" s="296"/>
      <c r="BI749" s="301">
        <f>+BI687+2</f>
        <v>44099</v>
      </c>
      <c r="BJ749" s="301"/>
      <c r="BK749" s="301"/>
      <c r="BL749" s="301"/>
    </row>
    <row r="750" spans="1:89" ht="14" thickBot="1" x14ac:dyDescent="0.2">
      <c r="AE750" s="272" t="s">
        <v>84</v>
      </c>
    </row>
    <row r="751" spans="1:89" ht="15" thickTop="1" thickBot="1" x14ac:dyDescent="0.2">
      <c r="A751" s="292" t="s">
        <v>0</v>
      </c>
      <c r="B751" s="294" t="s">
        <v>1</v>
      </c>
      <c r="C751" s="295"/>
      <c r="D751" s="294" t="s">
        <v>2</v>
      </c>
      <c r="E751" s="295"/>
      <c r="F751" s="294" t="s">
        <v>3</v>
      </c>
      <c r="G751" s="295"/>
      <c r="H751" s="294" t="s">
        <v>4</v>
      </c>
      <c r="I751" s="295"/>
      <c r="J751" s="294" t="s">
        <v>5</v>
      </c>
      <c r="K751" s="295"/>
      <c r="L751" s="294" t="s">
        <v>6</v>
      </c>
      <c r="M751" s="295"/>
      <c r="N751" s="294" t="s">
        <v>7</v>
      </c>
      <c r="O751" s="295"/>
      <c r="P751" s="294" t="s">
        <v>8</v>
      </c>
      <c r="Q751" s="295"/>
      <c r="R751" s="294" t="s">
        <v>9</v>
      </c>
      <c r="S751" s="295"/>
      <c r="T751" s="294" t="s">
        <v>10</v>
      </c>
      <c r="U751" s="295"/>
      <c r="V751" s="294" t="s">
        <v>11</v>
      </c>
      <c r="W751" s="295"/>
      <c r="X751" s="294" t="s">
        <v>12</v>
      </c>
      <c r="Y751" s="295"/>
      <c r="Z751" s="297" t="s">
        <v>40</v>
      </c>
      <c r="AA751" s="298"/>
      <c r="AB751" s="299" t="s">
        <v>41</v>
      </c>
      <c r="AC751" s="300"/>
      <c r="AE751" s="292" t="s">
        <v>0</v>
      </c>
      <c r="AF751" s="294" t="s">
        <v>1</v>
      </c>
      <c r="AG751" s="295"/>
      <c r="AH751" s="294" t="s">
        <v>2</v>
      </c>
      <c r="AI751" s="295"/>
      <c r="AJ751" s="294" t="s">
        <v>3</v>
      </c>
      <c r="AK751" s="295"/>
      <c r="AL751" s="294" t="s">
        <v>4</v>
      </c>
      <c r="AM751" s="295"/>
      <c r="AN751" s="294" t="s">
        <v>5</v>
      </c>
      <c r="AO751" s="295"/>
      <c r="AP751" s="294" t="s">
        <v>6</v>
      </c>
      <c r="AQ751" s="295"/>
      <c r="AR751" s="294" t="s">
        <v>7</v>
      </c>
      <c r="AS751" s="295"/>
      <c r="AT751" s="294" t="s">
        <v>8</v>
      </c>
      <c r="AU751" s="295"/>
      <c r="AV751" s="294" t="s">
        <v>9</v>
      </c>
      <c r="AW751" s="295"/>
      <c r="AX751" s="294" t="s">
        <v>10</v>
      </c>
      <c r="AY751" s="295"/>
      <c r="AZ751" s="294" t="s">
        <v>11</v>
      </c>
      <c r="BA751" s="295"/>
      <c r="BB751" s="294" t="s">
        <v>12</v>
      </c>
      <c r="BC751" s="295"/>
      <c r="BD751" s="297" t="s">
        <v>40</v>
      </c>
      <c r="BE751" s="298"/>
      <c r="BF751" s="299" t="s">
        <v>41</v>
      </c>
      <c r="BG751" s="300"/>
      <c r="BI751" s="292" t="s">
        <v>0</v>
      </c>
      <c r="BJ751" s="294" t="s">
        <v>1</v>
      </c>
      <c r="BK751" s="295"/>
      <c r="BL751" s="294" t="s">
        <v>2</v>
      </c>
      <c r="BM751" s="295"/>
      <c r="BN751" s="294" t="s">
        <v>3</v>
      </c>
      <c r="BO751" s="295"/>
      <c r="BP751" s="294" t="s">
        <v>4</v>
      </c>
      <c r="BQ751" s="295"/>
      <c r="BR751" s="294" t="s">
        <v>5</v>
      </c>
      <c r="BS751" s="295"/>
      <c r="BT751" s="294" t="s">
        <v>6</v>
      </c>
      <c r="BU751" s="295"/>
      <c r="BV751" s="294" t="s">
        <v>7</v>
      </c>
      <c r="BW751" s="295"/>
      <c r="BX751" s="294" t="s">
        <v>8</v>
      </c>
      <c r="BY751" s="295"/>
      <c r="BZ751" s="294" t="s">
        <v>9</v>
      </c>
      <c r="CA751" s="295"/>
      <c r="CB751" s="294" t="s">
        <v>10</v>
      </c>
      <c r="CC751" s="295"/>
      <c r="CD751" s="294" t="s">
        <v>11</v>
      </c>
      <c r="CE751" s="295"/>
      <c r="CF751" s="294" t="s">
        <v>12</v>
      </c>
      <c r="CG751" s="295"/>
      <c r="CH751" s="297" t="s">
        <v>40</v>
      </c>
      <c r="CI751" s="298"/>
      <c r="CJ751" s="294" t="s">
        <v>41</v>
      </c>
      <c r="CK751" s="295"/>
    </row>
    <row r="752" spans="1:89" ht="15" thickTop="1" thickBot="1" x14ac:dyDescent="0.2">
      <c r="A752" s="293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3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3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4" thickTop="1" x14ac:dyDescent="0.15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581</v>
      </c>
      <c r="AG753" s="186">
        <f t="shared" ref="AG753:AV755" si="14315">SUMIF($A$9:$A$32,$AE753,C$753:C$776)</f>
        <v>333</v>
      </c>
      <c r="AH753" s="127">
        <f t="shared" si="14315"/>
        <v>229</v>
      </c>
      <c r="AI753" s="180">
        <f t="shared" si="14315"/>
        <v>310</v>
      </c>
      <c r="AJ753" s="126">
        <f t="shared" si="14315"/>
        <v>333</v>
      </c>
      <c r="AK753" s="128">
        <f t="shared" si="14315"/>
        <v>284</v>
      </c>
      <c r="AL753" s="127">
        <f t="shared" si="14315"/>
        <v>616</v>
      </c>
      <c r="AM753" s="180">
        <f t="shared" si="14315"/>
        <v>553</v>
      </c>
      <c r="AN753" s="126">
        <f t="shared" si="14315"/>
        <v>95</v>
      </c>
      <c r="AO753" s="128">
        <f t="shared" si="14315"/>
        <v>200</v>
      </c>
      <c r="AP753" s="127">
        <f t="shared" si="14315"/>
        <v>207</v>
      </c>
      <c r="AQ753" s="126">
        <f t="shared" si="14315"/>
        <v>421</v>
      </c>
      <c r="AR753" s="179">
        <f t="shared" si="14315"/>
        <v>630</v>
      </c>
      <c r="AS753" s="181">
        <f t="shared" si="14315"/>
        <v>643</v>
      </c>
      <c r="AT753" s="126">
        <f t="shared" si="14315"/>
        <v>429</v>
      </c>
      <c r="AU753" s="128">
        <f t="shared" si="14315"/>
        <v>310</v>
      </c>
      <c r="AV753" s="127">
        <f t="shared" si="14315"/>
        <v>439</v>
      </c>
      <c r="AW753" s="180">
        <f t="shared" ref="AW753:BE755" si="14316">SUMIF($A$9:$A$32,$AE753,S$753:S$776)</f>
        <v>232</v>
      </c>
      <c r="AX753" s="126">
        <f t="shared" si="14316"/>
        <v>79</v>
      </c>
      <c r="AY753" s="128">
        <f t="shared" si="14316"/>
        <v>156</v>
      </c>
      <c r="AZ753" s="127">
        <f t="shared" si="14316"/>
        <v>247</v>
      </c>
      <c r="BA753" s="180">
        <f t="shared" si="14316"/>
        <v>318</v>
      </c>
      <c r="BB753" s="126">
        <f t="shared" si="14316"/>
        <v>283</v>
      </c>
      <c r="BC753" s="128">
        <f t="shared" si="14316"/>
        <v>319</v>
      </c>
      <c r="BD753" s="184">
        <f t="shared" si="14316"/>
        <v>543</v>
      </c>
      <c r="BE753" s="185">
        <f t="shared" si="14316"/>
        <v>464</v>
      </c>
      <c r="BF753" s="170">
        <f>AF753+AH753+AJ753+AL753+AN753+AP753+AR753+AT753+AV753+AX753+AZ753+BB753+BD753</f>
        <v>4711</v>
      </c>
      <c r="BG753" s="171">
        <f>AG753+AI753+AK753+AM753+AO753+AQ753+AS753+AU753+AW753+AY753+BA753+BC753+BE753</f>
        <v>4543</v>
      </c>
      <c r="BI753" s="125" t="s">
        <v>16</v>
      </c>
      <c r="BJ753" s="129">
        <f>B753/B777</f>
        <v>0</v>
      </c>
      <c r="BK753" s="130">
        <f t="shared" ref="BK753" si="14317">C753/C777</f>
        <v>0</v>
      </c>
      <c r="BL753" s="131">
        <f t="shared" ref="BL753" si="14318">D753/D777</f>
        <v>0</v>
      </c>
      <c r="BM753" s="132">
        <f t="shared" ref="BM753" si="14319">E753/E777</f>
        <v>0</v>
      </c>
      <c r="BN753" s="129">
        <f t="shared" ref="BN753" si="14320">F753/F777</f>
        <v>0</v>
      </c>
      <c r="BO753" s="130">
        <f t="shared" ref="BO753" si="14321">G753/G777</f>
        <v>0</v>
      </c>
      <c r="BP753" s="131">
        <f t="shared" ref="BP753" si="14322">H753/H777</f>
        <v>0</v>
      </c>
      <c r="BQ753" s="132">
        <f t="shared" ref="BQ753" si="14323">I753/I777</f>
        <v>0</v>
      </c>
      <c r="BR753" s="129">
        <f t="shared" ref="BR753" si="14324">J753/J777</f>
        <v>0</v>
      </c>
      <c r="BS753" s="130">
        <f t="shared" ref="BS753" si="14325">K753/K777</f>
        <v>0</v>
      </c>
      <c r="BT753" s="131">
        <f t="shared" ref="BT753" si="14326">L753/L777</f>
        <v>0</v>
      </c>
      <c r="BU753" s="129">
        <f t="shared" ref="BU753" si="14327">M753/M777</f>
        <v>0</v>
      </c>
      <c r="BV753" s="133">
        <f t="shared" ref="BV753" si="14328">N753/N777</f>
        <v>0</v>
      </c>
      <c r="BW753" s="134">
        <f t="shared" ref="BW753" si="14329">O753/O777</f>
        <v>0</v>
      </c>
      <c r="BX753" s="129">
        <f t="shared" ref="BX753" si="14330">P753/P777</f>
        <v>0</v>
      </c>
      <c r="BY753" s="130">
        <f t="shared" ref="BY753" si="14331">Q753/Q777</f>
        <v>0</v>
      </c>
      <c r="BZ753" s="131">
        <f t="shared" ref="BZ753" si="14332">R753/R777</f>
        <v>0</v>
      </c>
      <c r="CA753" s="132">
        <f t="shared" ref="CA753" si="14333">S753/S777</f>
        <v>0</v>
      </c>
      <c r="CB753" s="129">
        <f t="shared" ref="CB753" si="14334">T753/T777</f>
        <v>0</v>
      </c>
      <c r="CC753" s="130">
        <f t="shared" ref="CC753" si="14335">U753/U777</f>
        <v>0</v>
      </c>
      <c r="CD753" s="131">
        <f t="shared" ref="CD753" si="14336">V753/V777</f>
        <v>0</v>
      </c>
      <c r="CE753" s="132">
        <f t="shared" ref="CE753" si="14337">W753/W777</f>
        <v>0</v>
      </c>
      <c r="CF753" s="129">
        <f t="shared" ref="CF753" si="14338">X753/X777</f>
        <v>0</v>
      </c>
      <c r="CG753" s="130">
        <f t="shared" ref="CG753" si="14339">Y753/Y777</f>
        <v>0</v>
      </c>
      <c r="CH753" s="131">
        <f t="shared" ref="CH753" si="14340">Z753/Z777</f>
        <v>0</v>
      </c>
      <c r="CI753" s="129">
        <f t="shared" ref="CI753" si="14341">AA753/AA777</f>
        <v>0</v>
      </c>
      <c r="CJ753" s="135">
        <f t="shared" ref="CJ753" si="14342">AB753/AB777</f>
        <v>0</v>
      </c>
      <c r="CK753" s="136">
        <f t="shared" ref="CK753" si="14343">AC753/AC777</f>
        <v>0</v>
      </c>
    </row>
    <row r="754" spans="1:89" x14ac:dyDescent="0.15">
      <c r="A754" s="137" t="s">
        <v>17</v>
      </c>
      <c r="B754" s="189">
        <v>77</v>
      </c>
      <c r="C754" s="190">
        <v>0</v>
      </c>
      <c r="D754" s="191">
        <v>84</v>
      </c>
      <c r="E754" s="192">
        <v>0</v>
      </c>
      <c r="F754" s="189">
        <v>146</v>
      </c>
      <c r="G754" s="193">
        <v>3</v>
      </c>
      <c r="H754" s="191">
        <v>121</v>
      </c>
      <c r="I754" s="192">
        <v>15</v>
      </c>
      <c r="J754" s="189">
        <v>3</v>
      </c>
      <c r="K754" s="193">
        <v>7</v>
      </c>
      <c r="L754" s="191">
        <v>6</v>
      </c>
      <c r="M754" s="189">
        <v>27</v>
      </c>
      <c r="N754" s="194">
        <v>39</v>
      </c>
      <c r="O754" s="195">
        <v>30</v>
      </c>
      <c r="P754" s="189">
        <v>17</v>
      </c>
      <c r="Q754" s="193">
        <v>36</v>
      </c>
      <c r="R754" s="191">
        <v>6</v>
      </c>
      <c r="S754" s="192">
        <v>16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6" si="14344">SUM(B754,D754,F754,H754,J754,L754,N754,P754,R754,T754,V754,X754,Z754)</f>
        <v>499</v>
      </c>
      <c r="AC754" s="173">
        <f t="shared" ref="AC754:AC776" si="14345">SUM(C754,E754,G754,I754,K754,M754,O754,Q754,S754,U754,W754,Y754,AA754)</f>
        <v>134</v>
      </c>
      <c r="AE754" s="277" t="str">
        <f>$AE$10</f>
        <v>08:00 - 08:59</v>
      </c>
      <c r="AF754" s="126">
        <f>SUMIF($A$9:$A$32,$AE754,B$753:B$776)</f>
        <v>491</v>
      </c>
      <c r="AG754" s="190">
        <f t="shared" si="14315"/>
        <v>433</v>
      </c>
      <c r="AH754" s="191">
        <f t="shared" si="14315"/>
        <v>201</v>
      </c>
      <c r="AI754" s="192">
        <f t="shared" si="14315"/>
        <v>263</v>
      </c>
      <c r="AJ754" s="278">
        <f t="shared" si="14315"/>
        <v>328</v>
      </c>
      <c r="AK754" s="193">
        <f t="shared" si="14315"/>
        <v>258</v>
      </c>
      <c r="AL754" s="191">
        <f t="shared" si="14315"/>
        <v>670</v>
      </c>
      <c r="AM754" s="192">
        <f t="shared" si="14315"/>
        <v>381</v>
      </c>
      <c r="AN754" s="278">
        <f t="shared" si="14315"/>
        <v>95</v>
      </c>
      <c r="AO754" s="193">
        <f t="shared" si="14315"/>
        <v>163</v>
      </c>
      <c r="AP754" s="191">
        <f t="shared" si="14315"/>
        <v>188</v>
      </c>
      <c r="AQ754" s="278">
        <f t="shared" si="14315"/>
        <v>339</v>
      </c>
      <c r="AR754" s="194">
        <f t="shared" si="14315"/>
        <v>513</v>
      </c>
      <c r="AS754" s="195">
        <f t="shared" si="14315"/>
        <v>657</v>
      </c>
      <c r="AT754" s="278">
        <f t="shared" si="14315"/>
        <v>372</v>
      </c>
      <c r="AU754" s="193">
        <f t="shared" si="14315"/>
        <v>270</v>
      </c>
      <c r="AV754" s="191">
        <f t="shared" si="14315"/>
        <v>428</v>
      </c>
      <c r="AW754" s="192">
        <f t="shared" si="14316"/>
        <v>295</v>
      </c>
      <c r="AX754" s="278">
        <f t="shared" si="14316"/>
        <v>68</v>
      </c>
      <c r="AY754" s="193">
        <f t="shared" si="14316"/>
        <v>115</v>
      </c>
      <c r="AZ754" s="191">
        <f t="shared" si="14316"/>
        <v>252</v>
      </c>
      <c r="BA754" s="192">
        <f t="shared" si="14316"/>
        <v>405</v>
      </c>
      <c r="BB754" s="278">
        <f t="shared" si="14316"/>
        <v>259</v>
      </c>
      <c r="BC754" s="193">
        <f t="shared" si="14316"/>
        <v>222</v>
      </c>
      <c r="BD754" s="191">
        <f t="shared" si="14316"/>
        <v>502</v>
      </c>
      <c r="BE754" s="278">
        <f t="shared" si="14316"/>
        <v>454</v>
      </c>
      <c r="BF754" s="172">
        <f>SUM(AF754,AH754,AJ754,AL754,AN754,AP754,AR754,AT754,AV754,AX754,AZ754,BB754,BD754)</f>
        <v>4367</v>
      </c>
      <c r="BG754" s="173">
        <f>SUM(AG754,AI754,AK754,AM754,AO754,AQ754,AS754,AU754,AW754,AY754,BA754,BC754,BE754)</f>
        <v>4255</v>
      </c>
      <c r="BI754" s="137" t="s">
        <v>17</v>
      </c>
      <c r="BJ754" s="129">
        <f>B754/B777</f>
        <v>1.2218343383052999E-2</v>
      </c>
      <c r="BK754" s="130">
        <f t="shared" ref="BK754" si="14346">C754/C777</f>
        <v>0</v>
      </c>
      <c r="BL754" s="131">
        <f t="shared" ref="BL754" si="14347">D754/D777</f>
        <v>2.5278362925067709E-2</v>
      </c>
      <c r="BM754" s="132">
        <f t="shared" ref="BM754" si="14348">E754/E777</f>
        <v>0</v>
      </c>
      <c r="BN754" s="129">
        <f t="shared" ref="BN754" si="14349">F754/F777</f>
        <v>2.6006412540078374E-2</v>
      </c>
      <c r="BO754" s="130">
        <f t="shared" ref="BO754" si="14350">G754/G777</f>
        <v>5.8685446009389673E-4</v>
      </c>
      <c r="BP754" s="131">
        <f t="shared" ref="BP754" si="14351">H754/H777</f>
        <v>1.2868233542486441E-2</v>
      </c>
      <c r="BQ754" s="132">
        <f t="shared" ref="BQ754" si="14352">I754/I777</f>
        <v>1.7603567656378359E-3</v>
      </c>
      <c r="BR754" s="129">
        <f t="shared" ref="BR754" si="14353">J754/J777</f>
        <v>1.5657620041753654E-3</v>
      </c>
      <c r="BS754" s="130">
        <f t="shared" ref="BS754" si="14354">K754/K777</f>
        <v>4.5161290322580649E-3</v>
      </c>
      <c r="BT754" s="131">
        <f t="shared" ref="BT754" si="14355">L754/L777</f>
        <v>1.4517299782240503E-3</v>
      </c>
      <c r="BU754" s="129">
        <f t="shared" ref="BU754" si="14356">M754/M777</f>
        <v>6.8614993646759848E-3</v>
      </c>
      <c r="BV754" s="133">
        <f t="shared" ref="BV754" si="14357">N754/N777</f>
        <v>4.8555776892430279E-3</v>
      </c>
      <c r="BW754" s="134">
        <f t="shared" ref="BW754" si="14358">O754/O777</f>
        <v>3.6253776435045317E-3</v>
      </c>
      <c r="BX754" s="129">
        <f t="shared" ref="BX754" si="14359">P754/P777</f>
        <v>3.6085756739545746E-3</v>
      </c>
      <c r="BY754" s="130">
        <f t="shared" ref="BY754" si="14360">Q754/Q777</f>
        <v>8.5449798243531928E-3</v>
      </c>
      <c r="BZ754" s="131">
        <f t="shared" ref="BZ754" si="14361">R754/R777</f>
        <v>1.1137924633376648E-3</v>
      </c>
      <c r="CA754" s="132">
        <f t="shared" ref="CA754" si="14362">S754/S777</f>
        <v>3.153952296471516E-3</v>
      </c>
      <c r="CB754" s="129">
        <f t="shared" ref="CB754" si="14363">T754/T777</f>
        <v>0</v>
      </c>
      <c r="CC754" s="130">
        <f t="shared" ref="CC754" si="14364">U754/U777</f>
        <v>0</v>
      </c>
      <c r="CD754" s="131">
        <f t="shared" ref="CD754" si="14365">V754/V777</f>
        <v>0</v>
      </c>
      <c r="CE754" s="132">
        <f t="shared" ref="CE754" si="14366">W754/W777</f>
        <v>0</v>
      </c>
      <c r="CF754" s="129">
        <f t="shared" ref="CF754" si="14367">X754/X777</f>
        <v>0</v>
      </c>
      <c r="CG754" s="130">
        <f t="shared" ref="CG754" si="14368">Y754/Y777</f>
        <v>0</v>
      </c>
      <c r="CH754" s="131">
        <f t="shared" ref="CH754" si="14369">Z754/Z777</f>
        <v>0</v>
      </c>
      <c r="CI754" s="129">
        <f t="shared" ref="CI754" si="14370">AA754/AA777</f>
        <v>0</v>
      </c>
      <c r="CJ754" s="135">
        <f t="shared" ref="CJ754" si="14371">AB754/AB777</f>
        <v>7.5463137996219284E-3</v>
      </c>
      <c r="CK754" s="136">
        <f t="shared" ref="CK754" si="14372">AC754/AC777</f>
        <v>2.0317498824920779E-3</v>
      </c>
    </row>
    <row r="755" spans="1:89" ht="14" thickBot="1" x14ac:dyDescent="0.2">
      <c r="A755" s="146" t="s">
        <v>18</v>
      </c>
      <c r="B755" s="196">
        <v>363</v>
      </c>
      <c r="C755" s="197">
        <v>0</v>
      </c>
      <c r="D755" s="198">
        <v>203</v>
      </c>
      <c r="E755" s="199">
        <v>0</v>
      </c>
      <c r="F755" s="196">
        <v>399</v>
      </c>
      <c r="G755" s="200">
        <v>8</v>
      </c>
      <c r="H755" s="198">
        <v>360</v>
      </c>
      <c r="I755" s="199">
        <v>126</v>
      </c>
      <c r="J755" s="196">
        <v>29</v>
      </c>
      <c r="K755" s="200">
        <v>43</v>
      </c>
      <c r="L755" s="198">
        <v>67</v>
      </c>
      <c r="M755" s="196">
        <v>121</v>
      </c>
      <c r="N755" s="201">
        <v>336</v>
      </c>
      <c r="O755" s="202">
        <v>288</v>
      </c>
      <c r="P755" s="196">
        <v>174</v>
      </c>
      <c r="Q755" s="200">
        <v>162</v>
      </c>
      <c r="R755" s="198">
        <v>159</v>
      </c>
      <c r="S755" s="199">
        <v>114</v>
      </c>
      <c r="T755" s="196">
        <v>19</v>
      </c>
      <c r="U755" s="200">
        <v>53</v>
      </c>
      <c r="V755" s="198">
        <v>113</v>
      </c>
      <c r="W755" s="199">
        <v>182</v>
      </c>
      <c r="X755" s="196">
        <v>156</v>
      </c>
      <c r="Y755" s="200">
        <v>115</v>
      </c>
      <c r="Z755" s="198">
        <v>316</v>
      </c>
      <c r="AA755" s="196">
        <v>220</v>
      </c>
      <c r="AB755" s="172">
        <f t="shared" si="14344"/>
        <v>2694</v>
      </c>
      <c r="AC755" s="173">
        <f t="shared" si="14345"/>
        <v>1432</v>
      </c>
      <c r="AE755" s="275">
        <f>$AE$11</f>
        <v>0</v>
      </c>
      <c r="AF755" s="126">
        <f>SUMIF($A$9:$A$32,$AE755,B$753:B$776)</f>
        <v>0</v>
      </c>
      <c r="AG755" s="197">
        <f t="shared" si="14315"/>
        <v>0</v>
      </c>
      <c r="AH755" s="198">
        <f t="shared" si="14315"/>
        <v>0</v>
      </c>
      <c r="AI755" s="199">
        <f t="shared" si="14315"/>
        <v>0</v>
      </c>
      <c r="AJ755" s="196">
        <f t="shared" si="14315"/>
        <v>0</v>
      </c>
      <c r="AK755" s="200">
        <f t="shared" si="14315"/>
        <v>0</v>
      </c>
      <c r="AL755" s="198">
        <f t="shared" si="14315"/>
        <v>0</v>
      </c>
      <c r="AM755" s="199">
        <f t="shared" si="14315"/>
        <v>0</v>
      </c>
      <c r="AN755" s="196">
        <f t="shared" si="14315"/>
        <v>0</v>
      </c>
      <c r="AO755" s="200">
        <f t="shared" si="14315"/>
        <v>0</v>
      </c>
      <c r="AP755" s="198">
        <f t="shared" si="14315"/>
        <v>0</v>
      </c>
      <c r="AQ755" s="196">
        <f t="shared" si="14315"/>
        <v>0</v>
      </c>
      <c r="AR755" s="201">
        <f t="shared" si="14315"/>
        <v>0</v>
      </c>
      <c r="AS755" s="202">
        <f t="shared" si="14315"/>
        <v>0</v>
      </c>
      <c r="AT755" s="196">
        <f t="shared" si="14315"/>
        <v>0</v>
      </c>
      <c r="AU755" s="200">
        <f t="shared" si="14315"/>
        <v>0</v>
      </c>
      <c r="AV755" s="198">
        <f t="shared" si="14315"/>
        <v>0</v>
      </c>
      <c r="AW755" s="199">
        <f t="shared" si="14316"/>
        <v>0</v>
      </c>
      <c r="AX755" s="196">
        <f t="shared" si="14316"/>
        <v>0</v>
      </c>
      <c r="AY755" s="200">
        <f t="shared" si="14316"/>
        <v>0</v>
      </c>
      <c r="AZ755" s="198">
        <f t="shared" si="14316"/>
        <v>0</v>
      </c>
      <c r="BA755" s="199">
        <f t="shared" si="14316"/>
        <v>0</v>
      </c>
      <c r="BB755" s="196">
        <f t="shared" si="14316"/>
        <v>0</v>
      </c>
      <c r="BC755" s="200">
        <f t="shared" si="14316"/>
        <v>0</v>
      </c>
      <c r="BD755" s="198">
        <f t="shared" si="14316"/>
        <v>0</v>
      </c>
      <c r="BE755" s="196">
        <f t="shared" si="14316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5.7600761662964135E-2</v>
      </c>
      <c r="BK755" s="130">
        <f t="shared" ref="BK755" si="14373">C755/C777</f>
        <v>0</v>
      </c>
      <c r="BL755" s="131">
        <f t="shared" ref="BL755" si="14374">D755/D777</f>
        <v>6.1089377068913632E-2</v>
      </c>
      <c r="BM755" s="132">
        <f t="shared" ref="BM755" si="14375">E755/E777</f>
        <v>0</v>
      </c>
      <c r="BN755" s="129">
        <f t="shared" ref="BN755" si="14376">F755/F777</f>
        <v>7.1072319201995013E-2</v>
      </c>
      <c r="BO755" s="130">
        <f t="shared" ref="BO755" si="14377">G755/G777</f>
        <v>1.5649452269170579E-3</v>
      </c>
      <c r="BP755" s="131">
        <f t="shared" ref="BP755" si="14378">H755/H777</f>
        <v>3.8285653514835691E-2</v>
      </c>
      <c r="BQ755" s="132">
        <f t="shared" ref="BQ755" si="14379">I755/I777</f>
        <v>1.4786996831357821E-2</v>
      </c>
      <c r="BR755" s="129">
        <f t="shared" ref="BR755" si="14380">J755/J777</f>
        <v>1.5135699373695199E-2</v>
      </c>
      <c r="BS755" s="130">
        <f t="shared" ref="BS755" si="14381">K755/K777</f>
        <v>2.7741935483870966E-2</v>
      </c>
      <c r="BT755" s="131">
        <f t="shared" ref="BT755" si="14382">L755/L777</f>
        <v>1.6210984756835228E-2</v>
      </c>
      <c r="BU755" s="129">
        <f t="shared" ref="BU755" si="14383">M755/M777</f>
        <v>3.0749682337992378E-2</v>
      </c>
      <c r="BV755" s="133">
        <f t="shared" ref="BV755" si="14384">N755/N777</f>
        <v>4.1832669322709161E-2</v>
      </c>
      <c r="BW755" s="134">
        <f t="shared" ref="BW755" si="14385">O755/O777</f>
        <v>3.4803625377643505E-2</v>
      </c>
      <c r="BX755" s="129">
        <f t="shared" ref="BX755" si="14386">P755/P777</f>
        <v>3.6934833368711527E-2</v>
      </c>
      <c r="BY755" s="130">
        <f t="shared" ref="BY755" si="14387">Q755/Q777</f>
        <v>3.8452409209589367E-2</v>
      </c>
      <c r="BZ755" s="131">
        <f t="shared" ref="BZ755" si="14388">R755/R777</f>
        <v>2.9515500278448115E-2</v>
      </c>
      <c r="CA755" s="132">
        <f t="shared" ref="CA755" si="14389">S755/S777</f>
        <v>2.247191011235955E-2</v>
      </c>
      <c r="CB755" s="129">
        <f t="shared" ref="CB755" si="14390">T755/T777</f>
        <v>1.3878743608473338E-2</v>
      </c>
      <c r="CC755" s="130">
        <f t="shared" ref="CC755" si="14391">U755/U777</f>
        <v>4.732142857142857E-2</v>
      </c>
      <c r="CD755" s="131">
        <f t="shared" ref="CD755" si="14392">V755/V777</f>
        <v>2.1577238877219782E-2</v>
      </c>
      <c r="CE755" s="132">
        <f t="shared" ref="CE755" si="14393">W755/W777</f>
        <v>3.712770297837617E-2</v>
      </c>
      <c r="CF755" s="129">
        <f t="shared" ref="CF755" si="14394">X755/X777</f>
        <v>4.0330920372285417E-2</v>
      </c>
      <c r="CG755" s="130">
        <f t="shared" ref="CG755" si="14395">Y755/Y777</f>
        <v>4.0492957746478875E-2</v>
      </c>
      <c r="CH755" s="131">
        <f t="shared" ref="CH755" si="14396">Z755/Z777</f>
        <v>4.6266471449487555E-2</v>
      </c>
      <c r="CI755" s="129">
        <f t="shared" ref="CI755" si="14397">AA755/AA777</f>
        <v>2.3691578720654749E-2</v>
      </c>
      <c r="CJ755" s="135">
        <f t="shared" ref="CJ755" si="14398">AB755/AB777</f>
        <v>4.0741020793950852E-2</v>
      </c>
      <c r="CK755" s="136">
        <f t="shared" ref="CK755" si="14399">AC755/AC777</f>
        <v>2.1712431580064591E-2</v>
      </c>
    </row>
    <row r="756" spans="1:89" ht="15" thickTop="1" thickBot="1" x14ac:dyDescent="0.2">
      <c r="A756" s="137" t="s">
        <v>19</v>
      </c>
      <c r="B756" s="189">
        <v>562</v>
      </c>
      <c r="C756" s="190">
        <v>134</v>
      </c>
      <c r="D756" s="191">
        <v>289</v>
      </c>
      <c r="E756" s="192">
        <v>158</v>
      </c>
      <c r="F756" s="189">
        <v>428</v>
      </c>
      <c r="G756" s="193">
        <v>209</v>
      </c>
      <c r="H756" s="191">
        <v>579</v>
      </c>
      <c r="I756" s="192">
        <v>379</v>
      </c>
      <c r="J756" s="189">
        <v>68</v>
      </c>
      <c r="K756" s="193">
        <v>146</v>
      </c>
      <c r="L756" s="191">
        <v>180</v>
      </c>
      <c r="M756" s="189">
        <v>338</v>
      </c>
      <c r="N756" s="194">
        <v>553</v>
      </c>
      <c r="O756" s="195">
        <v>627</v>
      </c>
      <c r="P756" s="189">
        <v>378</v>
      </c>
      <c r="Q756" s="193">
        <v>310</v>
      </c>
      <c r="R756" s="191">
        <v>406</v>
      </c>
      <c r="S756" s="192">
        <v>281</v>
      </c>
      <c r="T756" s="189">
        <v>53</v>
      </c>
      <c r="U756" s="193">
        <v>135</v>
      </c>
      <c r="V756" s="191">
        <v>237</v>
      </c>
      <c r="W756" s="192">
        <v>355</v>
      </c>
      <c r="X756" s="189">
        <v>234</v>
      </c>
      <c r="Y756" s="193">
        <v>228</v>
      </c>
      <c r="Z756" s="191">
        <v>493</v>
      </c>
      <c r="AA756" s="189">
        <v>393</v>
      </c>
      <c r="AB756" s="172">
        <f t="shared" si="14344"/>
        <v>4460</v>
      </c>
      <c r="AC756" s="173">
        <f t="shared" si="14345"/>
        <v>3693</v>
      </c>
      <c r="AE756" s="269" t="s">
        <v>13</v>
      </c>
      <c r="AF756" s="20">
        <f t="shared" ref="AF756:BG756" si="14400">SUM(AF753:AF755)</f>
        <v>1072</v>
      </c>
      <c r="AG756" s="21">
        <f t="shared" si="14400"/>
        <v>766</v>
      </c>
      <c r="AH756" s="20">
        <f t="shared" si="14400"/>
        <v>430</v>
      </c>
      <c r="AI756" s="21">
        <f t="shared" si="14400"/>
        <v>573</v>
      </c>
      <c r="AJ756" s="20">
        <f t="shared" si="14400"/>
        <v>661</v>
      </c>
      <c r="AK756" s="21">
        <f t="shared" si="14400"/>
        <v>542</v>
      </c>
      <c r="AL756" s="20">
        <f t="shared" si="14400"/>
        <v>1286</v>
      </c>
      <c r="AM756" s="21">
        <f t="shared" si="14400"/>
        <v>934</v>
      </c>
      <c r="AN756" s="20">
        <f t="shared" si="14400"/>
        <v>190</v>
      </c>
      <c r="AO756" s="21">
        <f t="shared" si="14400"/>
        <v>363</v>
      </c>
      <c r="AP756" s="20">
        <f t="shared" si="14400"/>
        <v>395</v>
      </c>
      <c r="AQ756" s="21">
        <f t="shared" si="14400"/>
        <v>760</v>
      </c>
      <c r="AR756" s="20">
        <f t="shared" si="14400"/>
        <v>1143</v>
      </c>
      <c r="AS756" s="21">
        <f t="shared" si="14400"/>
        <v>1300</v>
      </c>
      <c r="AT756" s="20">
        <f t="shared" si="14400"/>
        <v>801</v>
      </c>
      <c r="AU756" s="21">
        <f t="shared" si="14400"/>
        <v>580</v>
      </c>
      <c r="AV756" s="20">
        <f t="shared" si="14400"/>
        <v>867</v>
      </c>
      <c r="AW756" s="21">
        <f t="shared" si="14400"/>
        <v>527</v>
      </c>
      <c r="AX756" s="20">
        <f t="shared" si="14400"/>
        <v>147</v>
      </c>
      <c r="AY756" s="21">
        <f t="shared" si="14400"/>
        <v>271</v>
      </c>
      <c r="AZ756" s="20">
        <f t="shared" si="14400"/>
        <v>499</v>
      </c>
      <c r="BA756" s="21">
        <f t="shared" si="14400"/>
        <v>723</v>
      </c>
      <c r="BB756" s="20">
        <f t="shared" si="14400"/>
        <v>542</v>
      </c>
      <c r="BC756" s="21">
        <f t="shared" si="14400"/>
        <v>541</v>
      </c>
      <c r="BD756" s="20">
        <f t="shared" si="14400"/>
        <v>1045</v>
      </c>
      <c r="BE756" s="21">
        <f t="shared" si="14400"/>
        <v>918</v>
      </c>
      <c r="BF756" s="174">
        <f t="shared" si="14400"/>
        <v>9078</v>
      </c>
      <c r="BG756" s="175">
        <f t="shared" si="14400"/>
        <v>8798</v>
      </c>
      <c r="BI756" s="137" t="s">
        <v>19</v>
      </c>
      <c r="BJ756" s="129">
        <f>B756/B777</f>
        <v>8.917803871786735E-2</v>
      </c>
      <c r="BK756" s="130">
        <f t="shared" ref="BK756" si="14401">C756/C777</f>
        <v>1.9313923320841742E-2</v>
      </c>
      <c r="BL756" s="131">
        <f t="shared" ref="BL756" si="14402">D756/D777</f>
        <v>8.6969605777911532E-2</v>
      </c>
      <c r="BM756" s="132">
        <f t="shared" ref="BM756" si="14403">E756/E777</f>
        <v>3.7726838586437439E-2</v>
      </c>
      <c r="BN756" s="129">
        <f t="shared" ref="BN756" si="14404">F756/F777</f>
        <v>7.6237976487353046E-2</v>
      </c>
      <c r="BO756" s="130">
        <f t="shared" ref="BO756" si="14405">G756/G777</f>
        <v>4.0884194053208138E-2</v>
      </c>
      <c r="BP756" s="131">
        <f t="shared" ref="BP756" si="14406">H756/H777</f>
        <v>6.1576092736360735E-2</v>
      </c>
      <c r="BQ756" s="132">
        <f t="shared" ref="BQ756" si="14407">I756/I777</f>
        <v>4.4478347611782654E-2</v>
      </c>
      <c r="BR756" s="129">
        <f t="shared" ref="BR756" si="14408">J756/J777</f>
        <v>3.5490605427974949E-2</v>
      </c>
      <c r="BS756" s="130">
        <f t="shared" ref="BS756" si="14409">K756/K777</f>
        <v>9.4193548387096773E-2</v>
      </c>
      <c r="BT756" s="131">
        <f t="shared" ref="BT756" si="14410">L756/L777</f>
        <v>4.3551899346721511E-2</v>
      </c>
      <c r="BU756" s="129">
        <f t="shared" ref="BU756" si="14411">M756/M777</f>
        <v>8.5895806861499363E-2</v>
      </c>
      <c r="BV756" s="133">
        <f t="shared" ref="BV756" si="14412">N756/N777</f>
        <v>6.8849601593625492E-2</v>
      </c>
      <c r="BW756" s="134">
        <f t="shared" ref="BW756" si="14413">O756/O777</f>
        <v>7.5770392749244714E-2</v>
      </c>
      <c r="BX756" s="129">
        <f t="shared" ref="BX756" si="14414">P756/P777</f>
        <v>8.0237741456166425E-2</v>
      </c>
      <c r="BY756" s="130">
        <f t="shared" ref="BY756" si="14415">Q756/Q777</f>
        <v>7.3581770709708047E-2</v>
      </c>
      <c r="BZ756" s="131">
        <f t="shared" ref="BZ756" si="14416">R756/R777</f>
        <v>7.5366623352515316E-2</v>
      </c>
      <c r="CA756" s="132">
        <f t="shared" ref="CA756" si="14417">S756/S777</f>
        <v>5.5391287206780999E-2</v>
      </c>
      <c r="CB756" s="129">
        <f t="shared" ref="CB756" si="14418">T756/T777</f>
        <v>3.8714390065741421E-2</v>
      </c>
      <c r="CC756" s="130">
        <f t="shared" ref="CC756" si="14419">U756/U777</f>
        <v>0.12053571428571429</v>
      </c>
      <c r="CD756" s="131">
        <f t="shared" ref="CD756" si="14420">V756/V777</f>
        <v>4.5254916937177772E-2</v>
      </c>
      <c r="CE756" s="132">
        <f t="shared" ref="CE756" si="14421">W756/W777</f>
        <v>7.2419420644634844E-2</v>
      </c>
      <c r="CF756" s="129">
        <f t="shared" ref="CF756" si="14422">X756/X777</f>
        <v>6.0496380558428126E-2</v>
      </c>
      <c r="CG756" s="130">
        <f t="shared" ref="CG756" si="14423">Y756/Y777</f>
        <v>8.0281690140845074E-2</v>
      </c>
      <c r="CH756" s="131">
        <f t="shared" ref="CH756" si="14424">Z756/Z777</f>
        <v>7.2181551976573943E-2</v>
      </c>
      <c r="CI756" s="129">
        <f t="shared" ref="CI756" si="14425">AA756/AA777</f>
        <v>4.2321774714624165E-2</v>
      </c>
      <c r="CJ756" s="135">
        <f t="shared" ref="CJ756" si="14426">AB756/AB777</f>
        <v>6.744801512287335E-2</v>
      </c>
      <c r="CK756" s="136">
        <f t="shared" ref="CK756" si="14427">AC756/AC777</f>
        <v>5.5994420268979425E-2</v>
      </c>
    </row>
    <row r="757" spans="1:89" ht="14" thickTop="1" x14ac:dyDescent="0.15">
      <c r="A757" s="146" t="s">
        <v>20</v>
      </c>
      <c r="B757" s="196">
        <v>581</v>
      </c>
      <c r="C757" s="197">
        <v>333</v>
      </c>
      <c r="D757" s="198">
        <v>229</v>
      </c>
      <c r="E757" s="199">
        <v>310</v>
      </c>
      <c r="F757" s="196">
        <v>333</v>
      </c>
      <c r="G757" s="200">
        <v>284</v>
      </c>
      <c r="H757" s="198">
        <v>616</v>
      </c>
      <c r="I757" s="199">
        <v>553</v>
      </c>
      <c r="J757" s="196">
        <v>95</v>
      </c>
      <c r="K757" s="200">
        <v>200</v>
      </c>
      <c r="L757" s="198">
        <v>207</v>
      </c>
      <c r="M757" s="196">
        <v>421</v>
      </c>
      <c r="N757" s="201">
        <v>630</v>
      </c>
      <c r="O757" s="202">
        <v>643</v>
      </c>
      <c r="P757" s="196">
        <v>429</v>
      </c>
      <c r="Q757" s="200">
        <v>310</v>
      </c>
      <c r="R757" s="198">
        <v>439</v>
      </c>
      <c r="S757" s="199">
        <v>232</v>
      </c>
      <c r="T757" s="196">
        <v>79</v>
      </c>
      <c r="U757" s="200">
        <v>156</v>
      </c>
      <c r="V757" s="198">
        <v>247</v>
      </c>
      <c r="W757" s="199">
        <v>318</v>
      </c>
      <c r="X757" s="196">
        <v>283</v>
      </c>
      <c r="Y757" s="200">
        <v>319</v>
      </c>
      <c r="Z757" s="198">
        <v>543</v>
      </c>
      <c r="AA757" s="196">
        <v>464</v>
      </c>
      <c r="AB757" s="172">
        <f t="shared" si="14344"/>
        <v>4711</v>
      </c>
      <c r="AC757" s="173">
        <f t="shared" si="14345"/>
        <v>4543</v>
      </c>
      <c r="BI757" s="146" t="s">
        <v>20</v>
      </c>
      <c r="BJ757" s="129">
        <f>B757/B777</f>
        <v>9.2192954617581716E-2</v>
      </c>
      <c r="BK757" s="130">
        <f t="shared" ref="BK757" si="14428">C757/C777</f>
        <v>4.7996540789852986E-2</v>
      </c>
      <c r="BL757" s="131">
        <f t="shared" ref="BL757" si="14429">D757/D777</f>
        <v>6.8913632260006019E-2</v>
      </c>
      <c r="BM757" s="132">
        <f t="shared" ref="BM757" si="14430">E757/E777</f>
        <v>7.4021012416427889E-2</v>
      </c>
      <c r="BN757" s="129">
        <f t="shared" ref="BN757" si="14431">F757/F777</f>
        <v>5.9315995724973279E-2</v>
      </c>
      <c r="BO757" s="130">
        <f t="shared" ref="BO757" si="14432">G757/G777</f>
        <v>5.5555555555555552E-2</v>
      </c>
      <c r="BP757" s="131">
        <f t="shared" ref="BP757" si="14433">H757/H777</f>
        <v>6.5511007125385518E-2</v>
      </c>
      <c r="BQ757" s="132">
        <f t="shared" ref="BQ757" si="14434">I757/I777</f>
        <v>6.4898486093181551E-2</v>
      </c>
      <c r="BR757" s="129">
        <f t="shared" ref="BR757" si="14435">J757/J777</f>
        <v>4.9582463465553235E-2</v>
      </c>
      <c r="BS757" s="130">
        <f t="shared" ref="BS757" si="14436">K757/K777</f>
        <v>0.12903225806451613</v>
      </c>
      <c r="BT757" s="131">
        <f t="shared" ref="BT757" si="14437">L757/L777</f>
        <v>5.0084684248729736E-2</v>
      </c>
      <c r="BU757" s="129">
        <f t="shared" ref="BU757" si="14438">M757/M777</f>
        <v>0.10698856416772554</v>
      </c>
      <c r="BV757" s="133">
        <f t="shared" ref="BV757" si="14439">N757/N777</f>
        <v>7.8436254980079681E-2</v>
      </c>
      <c r="BW757" s="134">
        <f t="shared" ref="BW757" si="14440">O757/O777</f>
        <v>7.7703927492447131E-2</v>
      </c>
      <c r="BX757" s="129">
        <f t="shared" ref="BX757" si="14441">P757/P777</f>
        <v>9.1063468478030138E-2</v>
      </c>
      <c r="BY757" s="130">
        <f t="shared" ref="BY757" si="14442">Q757/Q777</f>
        <v>7.3581770709708047E-2</v>
      </c>
      <c r="BZ757" s="131">
        <f t="shared" ref="BZ757" si="14443">R757/R777</f>
        <v>8.1492481900872465E-2</v>
      </c>
      <c r="CA757" s="132">
        <f t="shared" ref="CA757" si="14444">S757/S777</f>
        <v>4.5732308298836982E-2</v>
      </c>
      <c r="CB757" s="129">
        <f t="shared" ref="CB757" si="14445">T757/T777</f>
        <v>5.7706355003652302E-2</v>
      </c>
      <c r="CC757" s="130">
        <f t="shared" ref="CC757" si="14446">U757/U777</f>
        <v>0.13928571428571429</v>
      </c>
      <c r="CD757" s="131">
        <f t="shared" ref="CD757" si="14447">V757/V777</f>
        <v>4.716440710330342E-2</v>
      </c>
      <c r="CE757" s="132">
        <f t="shared" ref="CE757" si="14448">W757/W777</f>
        <v>6.4871481028151781E-2</v>
      </c>
      <c r="CF757" s="129">
        <f t="shared" ref="CF757" si="14449">X757/X777</f>
        <v>7.3164426059979318E-2</v>
      </c>
      <c r="CG757" s="130">
        <f t="shared" ref="CG757" si="14450">Y757/Y777</f>
        <v>0.11232394366197183</v>
      </c>
      <c r="CH757" s="131">
        <f t="shared" ref="CH757" si="14451">Z757/Z777</f>
        <v>7.9502196193265012E-2</v>
      </c>
      <c r="CI757" s="129">
        <f t="shared" ref="CI757" si="14452">AA757/AA777</f>
        <v>4.996769330174456E-2</v>
      </c>
      <c r="CJ757" s="135">
        <f t="shared" ref="CJ757" si="14453">AB757/AB777</f>
        <v>7.124385633270322E-2</v>
      </c>
      <c r="CK757" s="136">
        <f t="shared" ref="CK757" si="14454">AC757/AC777</f>
        <v>6.8882385941503796E-2</v>
      </c>
    </row>
    <row r="758" spans="1:89" ht="14" thickBot="1" x14ac:dyDescent="0.2">
      <c r="A758" s="137" t="s">
        <v>21</v>
      </c>
      <c r="B758" s="189">
        <v>491</v>
      </c>
      <c r="C758" s="190">
        <v>433</v>
      </c>
      <c r="D758" s="191">
        <v>201</v>
      </c>
      <c r="E758" s="192">
        <v>263</v>
      </c>
      <c r="F758" s="189">
        <v>328</v>
      </c>
      <c r="G758" s="193">
        <v>258</v>
      </c>
      <c r="H758" s="191">
        <v>670</v>
      </c>
      <c r="I758" s="192">
        <v>381</v>
      </c>
      <c r="J758" s="189">
        <v>95</v>
      </c>
      <c r="K758" s="193">
        <v>163</v>
      </c>
      <c r="L758" s="191">
        <v>188</v>
      </c>
      <c r="M758" s="189">
        <v>339</v>
      </c>
      <c r="N758" s="194">
        <v>513</v>
      </c>
      <c r="O758" s="195">
        <v>657</v>
      </c>
      <c r="P758" s="189">
        <v>372</v>
      </c>
      <c r="Q758" s="193">
        <v>270</v>
      </c>
      <c r="R758" s="191">
        <v>428</v>
      </c>
      <c r="S758" s="192">
        <v>295</v>
      </c>
      <c r="T758" s="189">
        <v>68</v>
      </c>
      <c r="U758" s="193">
        <v>115</v>
      </c>
      <c r="V758" s="191">
        <v>252</v>
      </c>
      <c r="W758" s="192">
        <v>405</v>
      </c>
      <c r="X758" s="189">
        <v>259</v>
      </c>
      <c r="Y758" s="193">
        <v>222</v>
      </c>
      <c r="Z758" s="191">
        <v>502</v>
      </c>
      <c r="AA758" s="189">
        <v>454</v>
      </c>
      <c r="AB758" s="172">
        <f t="shared" si="14344"/>
        <v>4367</v>
      </c>
      <c r="AC758" s="173">
        <f t="shared" si="14345"/>
        <v>4255</v>
      </c>
      <c r="AE758" s="272" t="s">
        <v>85</v>
      </c>
      <c r="BI758" s="137" t="s">
        <v>21</v>
      </c>
      <c r="BJ758" s="129">
        <f>B758/B777</f>
        <v>7.7911774039987308E-2</v>
      </c>
      <c r="BK758" s="130">
        <f t="shared" ref="BK758" si="14455">C758/C777</f>
        <v>6.2409916402421446E-2</v>
      </c>
      <c r="BL758" s="131">
        <f t="shared" ref="BL758" si="14456">D758/D777</f>
        <v>6.0487511284983447E-2</v>
      </c>
      <c r="BM758" s="132">
        <f t="shared" ref="BM758" si="14457">E758/E777</f>
        <v>6.2798471824259794E-2</v>
      </c>
      <c r="BN758" s="129">
        <f t="shared" ref="BN758" si="14458">F758/F777</f>
        <v>5.8425365158532243E-2</v>
      </c>
      <c r="BO758" s="130">
        <f t="shared" ref="BO758" si="14459">G758/G777</f>
        <v>5.0469483568075117E-2</v>
      </c>
      <c r="BP758" s="131">
        <f t="shared" ref="BP758" si="14460">H758/H777</f>
        <v>7.1253855152610873E-2</v>
      </c>
      <c r="BQ758" s="132">
        <f t="shared" ref="BQ758" si="14461">I758/I777</f>
        <v>4.471306184720103E-2</v>
      </c>
      <c r="BR758" s="129">
        <f t="shared" ref="BR758" si="14462">J758/J777</f>
        <v>4.9582463465553235E-2</v>
      </c>
      <c r="BS758" s="130">
        <f t="shared" ref="BS758" si="14463">K758/K777</f>
        <v>0.10516129032258065</v>
      </c>
      <c r="BT758" s="131">
        <f t="shared" ref="BT758" si="14464">L758/L777</f>
        <v>4.5487539317686912E-2</v>
      </c>
      <c r="BU758" s="129">
        <f t="shared" ref="BU758" si="14465">M758/M777</f>
        <v>8.614993646759847E-2</v>
      </c>
      <c r="BV758" s="133">
        <f t="shared" ref="BV758" si="14466">N758/N777</f>
        <v>6.3869521912350596E-2</v>
      </c>
      <c r="BW758" s="134">
        <f t="shared" ref="BW758" si="14467">O758/O777</f>
        <v>7.939577039274924E-2</v>
      </c>
      <c r="BX758" s="129">
        <f t="shared" ref="BX758" si="14468">P758/P777</f>
        <v>7.8964126512417743E-2</v>
      </c>
      <c r="BY758" s="130">
        <f t="shared" ref="BY758" si="14469">Q758/Q777</f>
        <v>6.408734868264894E-2</v>
      </c>
      <c r="BZ758" s="131">
        <f t="shared" ref="BZ758" si="14470">R758/R777</f>
        <v>7.9450529051420082E-2</v>
      </c>
      <c r="CA758" s="132">
        <f t="shared" ref="CA758" si="14471">S758/S777</f>
        <v>5.8150995466193574E-2</v>
      </c>
      <c r="CB758" s="129">
        <f t="shared" ref="CB758" si="14472">T758/T777</f>
        <v>4.9671292914536161E-2</v>
      </c>
      <c r="CC758" s="130">
        <f t="shared" ref="CC758" si="14473">U758/U777</f>
        <v>0.10267857142857142</v>
      </c>
      <c r="CD758" s="131">
        <f t="shared" ref="CD758" si="14474">V758/V777</f>
        <v>4.811915218636624E-2</v>
      </c>
      <c r="CE758" s="132">
        <f t="shared" ref="CE758" si="14475">W758/W777</f>
        <v>8.2619339045287635E-2</v>
      </c>
      <c r="CF758" s="129">
        <f t="shared" ref="CF758" si="14476">X758/X777</f>
        <v>6.6959669079627721E-2</v>
      </c>
      <c r="CG758" s="130">
        <f t="shared" ref="CG758" si="14477">Y758/Y777</f>
        <v>7.8169014084507049E-2</v>
      </c>
      <c r="CH758" s="131">
        <f t="shared" ref="CH758" si="14478">Z758/Z777</f>
        <v>7.349926793557833E-2</v>
      </c>
      <c r="CI758" s="129">
        <f t="shared" ref="CI758" si="14479">AA758/AA777</f>
        <v>4.8890803359896616E-2</v>
      </c>
      <c r="CJ758" s="135">
        <f t="shared" ref="CJ758" si="14480">AB758/AB777</f>
        <v>6.6041587901701324E-2</v>
      </c>
      <c r="CK758" s="136">
        <f t="shared" ref="CK758" si="14481">AC758/AC777</f>
        <v>6.4515639925401422E-2</v>
      </c>
    </row>
    <row r="759" spans="1:89" ht="15" thickTop="1" thickBot="1" x14ac:dyDescent="0.2">
      <c r="A759" s="146" t="s">
        <v>22</v>
      </c>
      <c r="B759" s="196">
        <v>416</v>
      </c>
      <c r="C759" s="197">
        <v>534</v>
      </c>
      <c r="D759" s="198">
        <v>243</v>
      </c>
      <c r="E759" s="199">
        <v>197</v>
      </c>
      <c r="F759" s="196">
        <v>460</v>
      </c>
      <c r="G759" s="200">
        <v>177</v>
      </c>
      <c r="H759" s="198">
        <v>581</v>
      </c>
      <c r="I759" s="199">
        <v>533</v>
      </c>
      <c r="J759" s="196">
        <v>134</v>
      </c>
      <c r="K759" s="200">
        <v>189</v>
      </c>
      <c r="L759" s="198">
        <v>200</v>
      </c>
      <c r="M759" s="196">
        <v>427</v>
      </c>
      <c r="N759" s="201">
        <v>552</v>
      </c>
      <c r="O759" s="202">
        <v>711</v>
      </c>
      <c r="P759" s="196">
        <v>360</v>
      </c>
      <c r="Q759" s="200">
        <v>222</v>
      </c>
      <c r="R759" s="198">
        <v>488</v>
      </c>
      <c r="S759" s="199">
        <v>282</v>
      </c>
      <c r="T759" s="196">
        <v>38</v>
      </c>
      <c r="U759" s="200">
        <v>101</v>
      </c>
      <c r="V759" s="198">
        <v>227</v>
      </c>
      <c r="W759" s="199">
        <v>481</v>
      </c>
      <c r="X759" s="196">
        <v>235</v>
      </c>
      <c r="Y759" s="200">
        <v>190</v>
      </c>
      <c r="Z759" s="198">
        <v>405</v>
      </c>
      <c r="AA759" s="196">
        <v>513</v>
      </c>
      <c r="AB759" s="172">
        <f t="shared" si="14344"/>
        <v>4339</v>
      </c>
      <c r="AC759" s="173">
        <f t="shared" si="14345"/>
        <v>4557</v>
      </c>
      <c r="AE759" s="292" t="s">
        <v>0</v>
      </c>
      <c r="AF759" s="294" t="s">
        <v>1</v>
      </c>
      <c r="AG759" s="295"/>
      <c r="AH759" s="294" t="s">
        <v>2</v>
      </c>
      <c r="AI759" s="295"/>
      <c r="AJ759" s="294" t="s">
        <v>3</v>
      </c>
      <c r="AK759" s="295"/>
      <c r="AL759" s="294" t="s">
        <v>4</v>
      </c>
      <c r="AM759" s="295"/>
      <c r="AN759" s="294" t="s">
        <v>5</v>
      </c>
      <c r="AO759" s="295"/>
      <c r="AP759" s="294" t="s">
        <v>6</v>
      </c>
      <c r="AQ759" s="295"/>
      <c r="AR759" s="294" t="s">
        <v>7</v>
      </c>
      <c r="AS759" s="295"/>
      <c r="AT759" s="294" t="s">
        <v>8</v>
      </c>
      <c r="AU759" s="295"/>
      <c r="AV759" s="294" t="s">
        <v>9</v>
      </c>
      <c r="AW759" s="295"/>
      <c r="AX759" s="294" t="s">
        <v>10</v>
      </c>
      <c r="AY759" s="295"/>
      <c r="AZ759" s="294" t="s">
        <v>11</v>
      </c>
      <c r="BA759" s="295"/>
      <c r="BB759" s="294" t="s">
        <v>12</v>
      </c>
      <c r="BC759" s="295"/>
      <c r="BD759" s="297" t="s">
        <v>40</v>
      </c>
      <c r="BE759" s="298"/>
      <c r="BF759" s="299" t="s">
        <v>41</v>
      </c>
      <c r="BG759" s="300"/>
      <c r="BI759" s="146" t="s">
        <v>22</v>
      </c>
      <c r="BJ759" s="129">
        <f>B759/B777</f>
        <v>6.60107902253253E-2</v>
      </c>
      <c r="BK759" s="130">
        <f t="shared" ref="BK759" si="14482">C759/C777</f>
        <v>7.6967425771115594E-2</v>
      </c>
      <c r="BL759" s="131">
        <f t="shared" ref="BL759" si="14483">D759/D777</f>
        <v>7.3126692747517305E-2</v>
      </c>
      <c r="BM759" s="132">
        <f t="shared" ref="BM759" si="14484">E759/E777</f>
        <v>4.7039159503342885E-2</v>
      </c>
      <c r="BN759" s="129">
        <f t="shared" ref="BN759" si="14485">F759/F777</f>
        <v>8.1938012112575703E-2</v>
      </c>
      <c r="BO759" s="130">
        <f t="shared" ref="BO759" si="14486">G759/G777</f>
        <v>3.4624413145539906E-2</v>
      </c>
      <c r="BP759" s="131">
        <f t="shared" ref="BP759" si="14487">H759/H777</f>
        <v>6.1788790811443159E-2</v>
      </c>
      <c r="BQ759" s="132">
        <f t="shared" ref="BQ759" si="14488">I759/I777</f>
        <v>6.2551343738997775E-2</v>
      </c>
      <c r="BR759" s="129">
        <f t="shared" ref="BR759" si="14489">J759/J777</f>
        <v>6.9937369519832981E-2</v>
      </c>
      <c r="BS759" s="130">
        <f t="shared" ref="BS759" si="14490">K759/K777</f>
        <v>0.12193548387096774</v>
      </c>
      <c r="BT759" s="131">
        <f t="shared" ref="BT759" si="14491">L759/L777</f>
        <v>4.839099927413501E-2</v>
      </c>
      <c r="BU759" s="129">
        <f t="shared" ref="BU759" si="14492">M759/M777</f>
        <v>0.10851334180432021</v>
      </c>
      <c r="BV759" s="133">
        <f t="shared" ref="BV759" si="14493">N759/N777</f>
        <v>6.872509960159362E-2</v>
      </c>
      <c r="BW759" s="134">
        <f t="shared" ref="BW759" si="14494">O759/O777</f>
        <v>8.5921450151057399E-2</v>
      </c>
      <c r="BX759" s="129">
        <f t="shared" ref="BX759" si="14495">P759/P777</f>
        <v>7.6416896624920405E-2</v>
      </c>
      <c r="BY759" s="130">
        <f t="shared" ref="BY759" si="14496">Q759/Q777</f>
        <v>5.2694042250178021E-2</v>
      </c>
      <c r="BZ759" s="131">
        <f t="shared" ref="BZ759" si="14497">R759/R777</f>
        <v>9.0588453684796733E-2</v>
      </c>
      <c r="CA759" s="132">
        <f t="shared" ref="CA759" si="14498">S759/S777</f>
        <v>5.558840922531047E-2</v>
      </c>
      <c r="CB759" s="129">
        <f t="shared" ref="CB759" si="14499">T759/T777</f>
        <v>2.7757487216946677E-2</v>
      </c>
      <c r="CC759" s="130">
        <f t="shared" ref="CC759" si="14500">U759/U777</f>
        <v>9.0178571428571427E-2</v>
      </c>
      <c r="CD759" s="131">
        <f t="shared" ref="CD759" si="14501">V759/V777</f>
        <v>4.3345426771052131E-2</v>
      </c>
      <c r="CE759" s="132">
        <f t="shared" ref="CE759" si="14502">W759/W777</f>
        <v>9.8123215014279883E-2</v>
      </c>
      <c r="CF759" s="129">
        <f t="shared" ref="CF759" si="14503">X759/X777</f>
        <v>6.0754912099276109E-2</v>
      </c>
      <c r="CG759" s="130">
        <f t="shared" ref="CG759" si="14504">Y759/Y777</f>
        <v>6.6901408450704219E-2</v>
      </c>
      <c r="CH759" s="131">
        <f t="shared" ref="CH759" si="14505">Z759/Z777</f>
        <v>5.9297218155197659E-2</v>
      </c>
      <c r="CI759" s="129">
        <f t="shared" ref="CI759" si="14506">AA759/AA777</f>
        <v>5.5244454016799484E-2</v>
      </c>
      <c r="CJ759" s="135">
        <f t="shared" ref="CJ759" si="14507">AB759/AB777</f>
        <v>6.5618147448015127E-2</v>
      </c>
      <c r="CK759" s="136">
        <f t="shared" ref="CK759" si="14508">AC759/AC777</f>
        <v>6.9094658317286547E-2</v>
      </c>
    </row>
    <row r="760" spans="1:89" ht="15" thickTop="1" thickBot="1" x14ac:dyDescent="0.2">
      <c r="A760" s="137" t="s">
        <v>23</v>
      </c>
      <c r="B760" s="189">
        <v>443</v>
      </c>
      <c r="C760" s="190">
        <v>364</v>
      </c>
      <c r="D760" s="191">
        <v>248</v>
      </c>
      <c r="E760" s="192">
        <v>208</v>
      </c>
      <c r="F760" s="189">
        <v>364</v>
      </c>
      <c r="G760" s="193">
        <v>207</v>
      </c>
      <c r="H760" s="191">
        <v>508</v>
      </c>
      <c r="I760" s="192">
        <v>544</v>
      </c>
      <c r="J760" s="189">
        <v>121</v>
      </c>
      <c r="K760" s="193">
        <v>137</v>
      </c>
      <c r="L760" s="191">
        <v>196</v>
      </c>
      <c r="M760" s="189">
        <v>334</v>
      </c>
      <c r="N760" s="194">
        <v>459</v>
      </c>
      <c r="O760" s="195">
        <v>670</v>
      </c>
      <c r="P760" s="189">
        <v>245</v>
      </c>
      <c r="Q760" s="193">
        <v>244</v>
      </c>
      <c r="R760" s="191">
        <v>387</v>
      </c>
      <c r="S760" s="192">
        <v>271</v>
      </c>
      <c r="T760" s="189">
        <v>75</v>
      </c>
      <c r="U760" s="193">
        <v>87</v>
      </c>
      <c r="V760" s="191">
        <v>225</v>
      </c>
      <c r="W760" s="192">
        <v>401</v>
      </c>
      <c r="X760" s="189">
        <v>251</v>
      </c>
      <c r="Y760" s="193">
        <v>157</v>
      </c>
      <c r="Z760" s="191">
        <v>441</v>
      </c>
      <c r="AA760" s="189">
        <v>497</v>
      </c>
      <c r="AB760" s="172">
        <f t="shared" si="14344"/>
        <v>3963</v>
      </c>
      <c r="AC760" s="173">
        <f t="shared" si="14345"/>
        <v>4121</v>
      </c>
      <c r="AE760" s="293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7.0295144398603612E-2</v>
      </c>
      <c r="BK760" s="130">
        <f t="shared" ref="BK760" si="14509">C760/C777</f>
        <v>5.2464687229749209E-2</v>
      </c>
      <c r="BL760" s="131">
        <f t="shared" ref="BL760" si="14510">D760/D777</f>
        <v>7.4631357207342763E-2</v>
      </c>
      <c r="BM760" s="132">
        <f t="shared" ref="BM760" si="14511">E760/E777</f>
        <v>4.9665711556829036E-2</v>
      </c>
      <c r="BN760" s="129">
        <f t="shared" ref="BN760" si="14512">F760/F777</f>
        <v>6.4837905236907731E-2</v>
      </c>
      <c r="BO760" s="130">
        <f t="shared" ref="BO760" si="14513">G760/G777</f>
        <v>4.0492957746478875E-2</v>
      </c>
      <c r="BP760" s="131">
        <f t="shared" ref="BP760" si="14514">H760/H777</f>
        <v>5.4025311070934806E-2</v>
      </c>
      <c r="BQ760" s="132">
        <f t="shared" ref="BQ760" si="14515">I760/I777</f>
        <v>6.3842272033798844E-2</v>
      </c>
      <c r="BR760" s="129">
        <f t="shared" ref="BR760" si="14516">J760/J777</f>
        <v>6.3152400835073064E-2</v>
      </c>
      <c r="BS760" s="130">
        <f t="shared" ref="BS760" si="14517">K760/K777</f>
        <v>8.8387096774193555E-2</v>
      </c>
      <c r="BT760" s="131">
        <f t="shared" ref="BT760" si="14518">L760/L777</f>
        <v>4.7423179288652313E-2</v>
      </c>
      <c r="BU760" s="129">
        <f t="shared" ref="BU760" si="14519">M760/M777</f>
        <v>8.487928843710292E-2</v>
      </c>
      <c r="BV760" s="133">
        <f t="shared" ref="BV760" si="14520">N760/N777</f>
        <v>5.714641434262948E-2</v>
      </c>
      <c r="BW760" s="134">
        <f t="shared" ref="BW760" si="14521">O760/O777</f>
        <v>8.0966767371601203E-2</v>
      </c>
      <c r="BX760" s="129">
        <f t="shared" ref="BX760" si="14522">P760/P777</f>
        <v>5.2005943536404163E-2</v>
      </c>
      <c r="BY760" s="130">
        <f t="shared" ref="BY760" si="14523">Q760/Q777</f>
        <v>5.7915974365060525E-2</v>
      </c>
      <c r="BZ760" s="131">
        <f t="shared" ref="BZ760" si="14524">R760/R777</f>
        <v>7.1839613885279374E-2</v>
      </c>
      <c r="CA760" s="132">
        <f t="shared" ref="CA760" si="14525">S760/S777</f>
        <v>5.34200670214863E-2</v>
      </c>
      <c r="CB760" s="129">
        <f t="shared" ref="CB760" si="14526">T760/T777</f>
        <v>5.4784514243973702E-2</v>
      </c>
      <c r="CC760" s="130">
        <f t="shared" ref="CC760" si="14527">U760/U777</f>
        <v>7.767857142857143E-2</v>
      </c>
      <c r="CD760" s="131">
        <f t="shared" ref="CD760" si="14528">V760/V777</f>
        <v>4.2963528737827002E-2</v>
      </c>
      <c r="CE760" s="132">
        <f t="shared" ref="CE760" si="14529">W760/W777</f>
        <v>8.1803345573235417E-2</v>
      </c>
      <c r="CF760" s="129">
        <f t="shared" ref="CF760" si="14530">X760/X777</f>
        <v>6.489141675284385E-2</v>
      </c>
      <c r="CG760" s="130">
        <f t="shared" ref="CG760" si="14531">Y760/Y777</f>
        <v>5.5281690140845073E-2</v>
      </c>
      <c r="CH760" s="131">
        <f t="shared" ref="CH760" si="14532">Z760/Z777</f>
        <v>6.456808199121522E-2</v>
      </c>
      <c r="CI760" s="129">
        <f t="shared" ref="CI760" si="14533">AA760/AA777</f>
        <v>5.3521430109842776E-2</v>
      </c>
      <c r="CJ760" s="135">
        <f t="shared" ref="CJ760" si="14534">AB760/AB777</f>
        <v>5.9931947069943287E-2</v>
      </c>
      <c r="CK760" s="136">
        <f t="shared" ref="CK760" si="14535">AC760/AC777</f>
        <v>6.2483890042909343E-2</v>
      </c>
    </row>
    <row r="761" spans="1:89" ht="14" thickTop="1" x14ac:dyDescent="0.15">
      <c r="A761" s="146" t="s">
        <v>24</v>
      </c>
      <c r="B761" s="203">
        <v>359</v>
      </c>
      <c r="C761" s="197">
        <v>383</v>
      </c>
      <c r="D761" s="198">
        <v>222</v>
      </c>
      <c r="E761" s="199">
        <v>221</v>
      </c>
      <c r="F761" s="196">
        <v>373</v>
      </c>
      <c r="G761" s="200">
        <v>194</v>
      </c>
      <c r="H761" s="198">
        <v>495</v>
      </c>
      <c r="I761" s="199">
        <v>465</v>
      </c>
      <c r="J761" s="196">
        <v>115</v>
      </c>
      <c r="K761" s="200">
        <v>125</v>
      </c>
      <c r="L761" s="198">
        <v>185</v>
      </c>
      <c r="M761" s="196">
        <v>316</v>
      </c>
      <c r="N761" s="201">
        <v>407</v>
      </c>
      <c r="O761" s="204">
        <v>529</v>
      </c>
      <c r="P761" s="196">
        <v>266</v>
      </c>
      <c r="Q761" s="200">
        <v>210</v>
      </c>
      <c r="R761" s="198">
        <v>362</v>
      </c>
      <c r="S761" s="199">
        <v>272</v>
      </c>
      <c r="T761" s="196">
        <v>86</v>
      </c>
      <c r="U761" s="200">
        <v>66</v>
      </c>
      <c r="V761" s="198">
        <v>230</v>
      </c>
      <c r="W761" s="205">
        <v>349</v>
      </c>
      <c r="X761" s="196">
        <v>170</v>
      </c>
      <c r="Y761" s="200">
        <v>153</v>
      </c>
      <c r="Z761" s="198">
        <v>435</v>
      </c>
      <c r="AA761" s="196">
        <v>573</v>
      </c>
      <c r="AB761" s="172">
        <f t="shared" si="14344"/>
        <v>3705</v>
      </c>
      <c r="AC761" s="173">
        <f t="shared" si="14345"/>
        <v>3856</v>
      </c>
      <c r="AE761" s="275" t="str">
        <f>$AE$17</f>
        <v>17:00 - 17:59</v>
      </c>
      <c r="AF761" s="126">
        <f t="shared" ref="AF761:AU763" si="14536">SUMIF($A$9:$A$32,$AE761,B$753:B$776)</f>
        <v>393</v>
      </c>
      <c r="AG761" s="186">
        <f t="shared" si="14536"/>
        <v>395</v>
      </c>
      <c r="AH761" s="127">
        <f t="shared" si="14536"/>
        <v>239</v>
      </c>
      <c r="AI761" s="180">
        <f t="shared" si="14536"/>
        <v>238</v>
      </c>
      <c r="AJ761" s="126">
        <f t="shared" si="14536"/>
        <v>354</v>
      </c>
      <c r="AK761" s="128">
        <f t="shared" si="14536"/>
        <v>335</v>
      </c>
      <c r="AL761" s="127">
        <f t="shared" si="14536"/>
        <v>771</v>
      </c>
      <c r="AM761" s="180">
        <f t="shared" si="14536"/>
        <v>566</v>
      </c>
      <c r="AN761" s="126">
        <f t="shared" si="14536"/>
        <v>198</v>
      </c>
      <c r="AO761" s="128">
        <f t="shared" si="14536"/>
        <v>32</v>
      </c>
      <c r="AP761" s="127">
        <f t="shared" si="14536"/>
        <v>213</v>
      </c>
      <c r="AQ761" s="126">
        <f t="shared" si="14536"/>
        <v>107</v>
      </c>
      <c r="AR761" s="179">
        <f t="shared" si="14536"/>
        <v>435</v>
      </c>
      <c r="AS761" s="181">
        <f t="shared" si="14536"/>
        <v>430</v>
      </c>
      <c r="AT761" s="126">
        <f t="shared" si="14536"/>
        <v>283</v>
      </c>
      <c r="AU761" s="128">
        <f t="shared" si="14536"/>
        <v>255</v>
      </c>
      <c r="AV761" s="127">
        <f t="shared" ref="AP761:BE763" si="14537">SUMIF($A$9:$A$32,$AE761,R$753:R$776)</f>
        <v>282</v>
      </c>
      <c r="AW761" s="180">
        <f t="shared" si="14537"/>
        <v>356</v>
      </c>
      <c r="AX761" s="126">
        <f t="shared" si="14537"/>
        <v>146</v>
      </c>
      <c r="AY761" s="128">
        <f t="shared" si="14537"/>
        <v>30</v>
      </c>
      <c r="AZ761" s="127">
        <f t="shared" si="14537"/>
        <v>520</v>
      </c>
      <c r="BA761" s="180">
        <f t="shared" si="14537"/>
        <v>255</v>
      </c>
      <c r="BB761" s="126">
        <f t="shared" si="14537"/>
        <v>272</v>
      </c>
      <c r="BC761" s="128">
        <f t="shared" si="14537"/>
        <v>158</v>
      </c>
      <c r="BD761" s="184">
        <f t="shared" si="14537"/>
        <v>262</v>
      </c>
      <c r="BE761" s="185">
        <f t="shared" si="14537"/>
        <v>707</v>
      </c>
      <c r="BF761" s="170">
        <f>AF761+AH761+AJ761+AL761+AN761+AP761+AR761+AT761+AV761+AX761+AZ761+BB761+BD761</f>
        <v>4368</v>
      </c>
      <c r="BG761" s="171">
        <f>AG761+AI761+AK761+AM761+AO761+AQ761+AS761+AU761+AW761+AY761+BA761+BC761+BE761</f>
        <v>3864</v>
      </c>
      <c r="BI761" s="146" t="s">
        <v>24</v>
      </c>
      <c r="BJ761" s="129">
        <f>B761/B777</f>
        <v>5.6966042526182162E-2</v>
      </c>
      <c r="BK761" s="130">
        <f t="shared" ref="BK761" si="14538">C761/C777</f>
        <v>5.5203228596137216E-2</v>
      </c>
      <c r="BL761" s="131">
        <f t="shared" ref="BL761" si="14539">D761/D777</f>
        <v>6.6807102016250369E-2</v>
      </c>
      <c r="BM761" s="132">
        <f t="shared" ref="BM761" si="14540">E761/E777</f>
        <v>5.2769818529130853E-2</v>
      </c>
      <c r="BN761" s="129">
        <f t="shared" ref="BN761" si="14541">F761/F777</f>
        <v>6.6441040256501604E-2</v>
      </c>
      <c r="BO761" s="130">
        <f t="shared" ref="BO761" si="14542">G761/G777</f>
        <v>3.7949921752738654E-2</v>
      </c>
      <c r="BP761" s="131">
        <f t="shared" ref="BP761" si="14543">H761/H777</f>
        <v>5.2642773582899073E-2</v>
      </c>
      <c r="BQ761" s="132">
        <f t="shared" ref="BQ761" si="14544">I761/I777</f>
        <v>5.4571059734772914E-2</v>
      </c>
      <c r="BR761" s="129">
        <f t="shared" ref="BR761" si="14545">J761/J777</f>
        <v>6.0020876826722337E-2</v>
      </c>
      <c r="BS761" s="130">
        <f t="shared" ref="BS761" si="14546">K761/K777</f>
        <v>8.0645161290322578E-2</v>
      </c>
      <c r="BT761" s="131">
        <f t="shared" ref="BT761" si="14547">L761/L777</f>
        <v>4.4761674328574884E-2</v>
      </c>
      <c r="BU761" s="129">
        <f t="shared" ref="BU761" si="14548">M761/M777</f>
        <v>8.0304955527318936E-2</v>
      </c>
      <c r="BV761" s="133">
        <f t="shared" ref="BV761" si="14549">N761/N777</f>
        <v>5.0672310756972108E-2</v>
      </c>
      <c r="BW761" s="134">
        <f t="shared" ref="BW761" si="14550">O761/O777</f>
        <v>6.3927492447129905E-2</v>
      </c>
      <c r="BX761" s="129">
        <f t="shared" ref="BX761" si="14551">P761/P777</f>
        <v>5.6463595839524518E-2</v>
      </c>
      <c r="BY761" s="130">
        <f t="shared" ref="BY761" si="14552">Q761/Q777</f>
        <v>4.9845715642060293E-2</v>
      </c>
      <c r="BZ761" s="131">
        <f t="shared" ref="BZ761" si="14553">R761/R777</f>
        <v>6.719881195470577E-2</v>
      </c>
      <c r="CA761" s="132">
        <f t="shared" ref="CA761" si="14554">S761/S777</f>
        <v>5.3617189040015771E-2</v>
      </c>
      <c r="CB761" s="129">
        <f t="shared" ref="CB761" si="14555">T761/T777</f>
        <v>6.2819576333089849E-2</v>
      </c>
      <c r="CC761" s="130">
        <f t="shared" ref="CC761" si="14556">U761/U777</f>
        <v>5.8928571428571427E-2</v>
      </c>
      <c r="CD761" s="131">
        <f t="shared" ref="CD761" si="14557">V761/V777</f>
        <v>4.3918273820889822E-2</v>
      </c>
      <c r="CE761" s="132">
        <f t="shared" ref="CE761" si="14558">W761/W777</f>
        <v>7.1195430436556503E-2</v>
      </c>
      <c r="CF761" s="129">
        <f t="shared" ref="CF761" si="14559">X761/X777</f>
        <v>4.395036194415719E-2</v>
      </c>
      <c r="CG761" s="130">
        <f t="shared" ref="CG761" si="14560">Y761/Y777</f>
        <v>5.3873239436619716E-2</v>
      </c>
      <c r="CH761" s="131">
        <f t="shared" ref="CH761" si="14561">Z761/Z777</f>
        <v>6.36896046852123E-2</v>
      </c>
      <c r="CI761" s="129">
        <f t="shared" ref="CI761" si="14562">AA761/AA777</f>
        <v>6.1705793667887143E-2</v>
      </c>
      <c r="CJ761" s="135">
        <f t="shared" ref="CJ761" si="14563">AB761/AB777</f>
        <v>5.6030245746691874E-2</v>
      </c>
      <c r="CK761" s="136">
        <f t="shared" ref="CK761" si="14564">AC761/AC777</f>
        <v>5.8465877215592925E-2</v>
      </c>
    </row>
    <row r="762" spans="1:89" x14ac:dyDescent="0.15">
      <c r="A762" s="137" t="s">
        <v>25</v>
      </c>
      <c r="B762" s="206">
        <v>332</v>
      </c>
      <c r="C762" s="190">
        <v>370</v>
      </c>
      <c r="D762" s="191">
        <v>200</v>
      </c>
      <c r="E762" s="192">
        <v>246</v>
      </c>
      <c r="F762" s="189">
        <v>335</v>
      </c>
      <c r="G762" s="193">
        <v>208</v>
      </c>
      <c r="H762" s="191">
        <v>469</v>
      </c>
      <c r="I762" s="192">
        <v>519</v>
      </c>
      <c r="J762" s="189">
        <v>105</v>
      </c>
      <c r="K762" s="190">
        <v>83</v>
      </c>
      <c r="L762" s="191">
        <v>229</v>
      </c>
      <c r="M762" s="189">
        <v>265</v>
      </c>
      <c r="N762" s="194">
        <v>434</v>
      </c>
      <c r="O762" s="207">
        <v>437</v>
      </c>
      <c r="P762" s="189">
        <v>257</v>
      </c>
      <c r="Q762" s="190">
        <v>211</v>
      </c>
      <c r="R762" s="191">
        <v>336</v>
      </c>
      <c r="S762" s="192">
        <v>298</v>
      </c>
      <c r="T762" s="198">
        <v>49</v>
      </c>
      <c r="U762" s="189">
        <v>67</v>
      </c>
      <c r="V762" s="191">
        <v>297</v>
      </c>
      <c r="W762" s="208">
        <v>328</v>
      </c>
      <c r="X762" s="189">
        <v>211</v>
      </c>
      <c r="Y762" s="193">
        <v>153</v>
      </c>
      <c r="Z762" s="191">
        <v>460</v>
      </c>
      <c r="AA762" s="189">
        <v>547</v>
      </c>
      <c r="AB762" s="172">
        <f t="shared" si="14344"/>
        <v>3714</v>
      </c>
      <c r="AC762" s="173">
        <f t="shared" si="14345"/>
        <v>3732</v>
      </c>
      <c r="AE762" s="277" t="str">
        <f>$AE$18</f>
        <v>18:00 - 18:59</v>
      </c>
      <c r="AF762" s="126">
        <f t="shared" si="14536"/>
        <v>462</v>
      </c>
      <c r="AG762" s="190">
        <f t="shared" si="14536"/>
        <v>646</v>
      </c>
      <c r="AH762" s="191">
        <f t="shared" si="14536"/>
        <v>235</v>
      </c>
      <c r="AI762" s="192">
        <f t="shared" si="14536"/>
        <v>278</v>
      </c>
      <c r="AJ762" s="278">
        <f t="shared" si="14536"/>
        <v>293</v>
      </c>
      <c r="AK762" s="193">
        <f t="shared" si="14536"/>
        <v>545</v>
      </c>
      <c r="AL762" s="191">
        <f t="shared" si="14536"/>
        <v>750</v>
      </c>
      <c r="AM762" s="192">
        <f t="shared" si="14536"/>
        <v>707</v>
      </c>
      <c r="AN762" s="278">
        <f t="shared" si="14536"/>
        <v>138</v>
      </c>
      <c r="AO762" s="193">
        <f t="shared" si="14536"/>
        <v>36</v>
      </c>
      <c r="AP762" s="191">
        <f t="shared" si="14537"/>
        <v>309</v>
      </c>
      <c r="AQ762" s="278">
        <f t="shared" si="14537"/>
        <v>141</v>
      </c>
      <c r="AR762" s="194">
        <f t="shared" si="14537"/>
        <v>515</v>
      </c>
      <c r="AS762" s="195">
        <f t="shared" si="14537"/>
        <v>492</v>
      </c>
      <c r="AT762" s="278">
        <f t="shared" si="14537"/>
        <v>312</v>
      </c>
      <c r="AU762" s="193">
        <f t="shared" si="14537"/>
        <v>305</v>
      </c>
      <c r="AV762" s="191">
        <f t="shared" si="14537"/>
        <v>280</v>
      </c>
      <c r="AW762" s="192">
        <f t="shared" si="14537"/>
        <v>410</v>
      </c>
      <c r="AX762" s="278">
        <f t="shared" si="14537"/>
        <v>135</v>
      </c>
      <c r="AY762" s="193">
        <f t="shared" si="14537"/>
        <v>20</v>
      </c>
      <c r="AZ762" s="191">
        <f t="shared" si="14537"/>
        <v>527</v>
      </c>
      <c r="BA762" s="192">
        <f t="shared" si="14537"/>
        <v>263</v>
      </c>
      <c r="BB762" s="278">
        <f t="shared" si="14537"/>
        <v>293</v>
      </c>
      <c r="BC762" s="193">
        <f t="shared" si="14537"/>
        <v>200</v>
      </c>
      <c r="BD762" s="191">
        <f t="shared" si="14537"/>
        <v>296</v>
      </c>
      <c r="BE762" s="278">
        <f t="shared" si="14537"/>
        <v>698</v>
      </c>
      <c r="BF762" s="172">
        <f>SUM(AF762,AH762,AJ762,AL762,AN762,AP762,AR762,AT762,AV762,AX762,AZ762,BB762,BD762)</f>
        <v>4545</v>
      </c>
      <c r="BG762" s="173">
        <f>SUM(AG762,AI762,AK762,AM762,AO762,AQ762,AS762,AU762,AW762,AY762,BA762,BC762,BE762)</f>
        <v>4741</v>
      </c>
      <c r="BI762" s="137" t="s">
        <v>25</v>
      </c>
      <c r="BJ762" s="129">
        <f>B762/B777</f>
        <v>5.2681688352903842E-2</v>
      </c>
      <c r="BK762" s="130">
        <f t="shared" ref="BK762" si="14565">C762/C777</f>
        <v>5.3329489766503313E-2</v>
      </c>
      <c r="BL762" s="131">
        <f t="shared" ref="BL762" si="14566">D762/D777</f>
        <v>6.0186578393018358E-2</v>
      </c>
      <c r="BM762" s="132">
        <f t="shared" ref="BM762" si="14567">E762/E777</f>
        <v>5.8739255014326648E-2</v>
      </c>
      <c r="BN762" s="129">
        <f t="shared" ref="BN762" si="14568">F762/F777</f>
        <v>5.9672247951549698E-2</v>
      </c>
      <c r="BO762" s="130">
        <f t="shared" ref="BO762" si="14569">G762/G777</f>
        <v>4.0688575899843503E-2</v>
      </c>
      <c r="BP762" s="131">
        <f t="shared" ref="BP762" si="14570">H762/H777</f>
        <v>4.9877698606827607E-2</v>
      </c>
      <c r="BQ762" s="132">
        <f t="shared" ref="BQ762" si="14571">I762/I777</f>
        <v>6.0908344091069121E-2</v>
      </c>
      <c r="BR762" s="129">
        <f t="shared" ref="BR762" si="14572">J762/J777</f>
        <v>5.4801670146137786E-2</v>
      </c>
      <c r="BS762" s="130">
        <f t="shared" ref="BS762" si="14573">K762/K777</f>
        <v>5.3548387096774196E-2</v>
      </c>
      <c r="BT762" s="131">
        <f t="shared" ref="BT762" si="14574">L762/L777</f>
        <v>5.5407694168884587E-2</v>
      </c>
      <c r="BU762" s="129">
        <f t="shared" ref="BU762" si="14575">M762/M777</f>
        <v>6.734434561626429E-2</v>
      </c>
      <c r="BV762" s="133">
        <f t="shared" ref="BV762" si="14576">N762/N777</f>
        <v>5.403386454183267E-2</v>
      </c>
      <c r="BW762" s="134">
        <f t="shared" ref="BW762" si="14577">O762/O777</f>
        <v>5.2809667673716011E-2</v>
      </c>
      <c r="BX762" s="129">
        <f t="shared" ref="BX762" si="14578">P762/P777</f>
        <v>5.4553173423901508E-2</v>
      </c>
      <c r="BY762" s="130">
        <f t="shared" ref="BY762" si="14579">Q762/Q777</f>
        <v>5.0083076192736768E-2</v>
      </c>
      <c r="BZ762" s="131">
        <f t="shared" ref="BZ762" si="14580">R762/R777</f>
        <v>6.2372377946909224E-2</v>
      </c>
      <c r="CA762" s="132">
        <f t="shared" ref="CA762" si="14581">S762/S777</f>
        <v>5.8742361521781986E-2</v>
      </c>
      <c r="CB762" s="129">
        <f t="shared" ref="CB762" si="14582">T762/T777</f>
        <v>3.5792549306062821E-2</v>
      </c>
      <c r="CC762" s="130">
        <f t="shared" ref="CC762" si="14583">U762/U777</f>
        <v>5.9821428571428574E-2</v>
      </c>
      <c r="CD762" s="131">
        <f t="shared" ref="CD762" si="14584">V762/V777</f>
        <v>5.6711857933931638E-2</v>
      </c>
      <c r="CE762" s="132">
        <f t="shared" ref="CE762" si="14585">W762/W777</f>
        <v>6.6911464708282339E-2</v>
      </c>
      <c r="CF762" s="129">
        <f t="shared" ref="CF762" si="14586">X762/X777</f>
        <v>5.4550155118924512E-2</v>
      </c>
      <c r="CG762" s="130">
        <f t="shared" ref="CG762" si="14587">Y762/Y777</f>
        <v>5.3873239436619716E-2</v>
      </c>
      <c r="CH762" s="131">
        <f t="shared" ref="CH762" si="14588">Z762/Z777</f>
        <v>6.7349926793557835E-2</v>
      </c>
      <c r="CI762" s="129">
        <f t="shared" ref="CI762" si="14589">AA762/AA777</f>
        <v>5.8905879819082491E-2</v>
      </c>
      <c r="CJ762" s="135">
        <f t="shared" ref="CJ762" si="14590">AB762/AB777</f>
        <v>5.616635160680529E-2</v>
      </c>
      <c r="CK762" s="136">
        <f t="shared" ref="CK762" si="14591">AC762/AC777</f>
        <v>5.6585750458659954E-2</v>
      </c>
    </row>
    <row r="763" spans="1:89" ht="14" thickBot="1" x14ac:dyDescent="0.2">
      <c r="A763" s="146" t="s">
        <v>26</v>
      </c>
      <c r="B763" s="203">
        <v>255</v>
      </c>
      <c r="C763" s="197">
        <v>360</v>
      </c>
      <c r="D763" s="198">
        <v>183</v>
      </c>
      <c r="E763" s="199">
        <v>240</v>
      </c>
      <c r="F763" s="196">
        <v>393</v>
      </c>
      <c r="G763" s="200">
        <v>195</v>
      </c>
      <c r="H763" s="198">
        <v>523</v>
      </c>
      <c r="I763" s="199">
        <v>460</v>
      </c>
      <c r="J763" s="196">
        <v>106</v>
      </c>
      <c r="K763" s="197">
        <v>97</v>
      </c>
      <c r="L763" s="198">
        <v>193</v>
      </c>
      <c r="M763" s="196">
        <v>243</v>
      </c>
      <c r="N763" s="201">
        <v>401</v>
      </c>
      <c r="O763" s="204">
        <v>426</v>
      </c>
      <c r="P763" s="196">
        <v>221</v>
      </c>
      <c r="Q763" s="197">
        <v>220</v>
      </c>
      <c r="R763" s="198">
        <v>316</v>
      </c>
      <c r="S763" s="199">
        <v>251</v>
      </c>
      <c r="T763" s="196">
        <v>54</v>
      </c>
      <c r="U763" s="200">
        <v>54</v>
      </c>
      <c r="V763" s="198">
        <v>250</v>
      </c>
      <c r="W763" s="205">
        <v>261</v>
      </c>
      <c r="X763" s="196">
        <v>204</v>
      </c>
      <c r="Y763" s="200">
        <v>142</v>
      </c>
      <c r="Z763" s="198">
        <v>437</v>
      </c>
      <c r="AA763" s="196">
        <v>495</v>
      </c>
      <c r="AB763" s="172">
        <f t="shared" si="14344"/>
        <v>3536</v>
      </c>
      <c r="AC763" s="173">
        <f t="shared" si="14345"/>
        <v>3444</v>
      </c>
      <c r="AE763" s="275">
        <f>$AE$19</f>
        <v>0</v>
      </c>
      <c r="AF763" s="126">
        <f t="shared" si="14536"/>
        <v>0</v>
      </c>
      <c r="AG763" s="197">
        <f t="shared" si="14536"/>
        <v>0</v>
      </c>
      <c r="AH763" s="198">
        <f t="shared" si="14536"/>
        <v>0</v>
      </c>
      <c r="AI763" s="199">
        <f t="shared" si="14536"/>
        <v>0</v>
      </c>
      <c r="AJ763" s="196">
        <f t="shared" si="14536"/>
        <v>0</v>
      </c>
      <c r="AK763" s="200">
        <f t="shared" si="14536"/>
        <v>0</v>
      </c>
      <c r="AL763" s="198">
        <f t="shared" si="14536"/>
        <v>0</v>
      </c>
      <c r="AM763" s="199">
        <f t="shared" si="14536"/>
        <v>0</v>
      </c>
      <c r="AN763" s="196">
        <f t="shared" si="14536"/>
        <v>0</v>
      </c>
      <c r="AO763" s="200">
        <f t="shared" si="14536"/>
        <v>0</v>
      </c>
      <c r="AP763" s="198">
        <f t="shared" si="14537"/>
        <v>0</v>
      </c>
      <c r="AQ763" s="196">
        <f t="shared" si="14537"/>
        <v>0</v>
      </c>
      <c r="AR763" s="201">
        <f t="shared" si="14537"/>
        <v>0</v>
      </c>
      <c r="AS763" s="202">
        <f t="shared" si="14537"/>
        <v>0</v>
      </c>
      <c r="AT763" s="196">
        <f t="shared" si="14537"/>
        <v>0</v>
      </c>
      <c r="AU763" s="200">
        <f t="shared" si="14537"/>
        <v>0</v>
      </c>
      <c r="AV763" s="198">
        <f t="shared" si="14537"/>
        <v>0</v>
      </c>
      <c r="AW763" s="199">
        <f t="shared" si="14537"/>
        <v>0</v>
      </c>
      <c r="AX763" s="196">
        <f t="shared" si="14537"/>
        <v>0</v>
      </c>
      <c r="AY763" s="200">
        <f t="shared" si="14537"/>
        <v>0</v>
      </c>
      <c r="AZ763" s="198">
        <f t="shared" si="14537"/>
        <v>0</v>
      </c>
      <c r="BA763" s="199">
        <f t="shared" si="14537"/>
        <v>0</v>
      </c>
      <c r="BB763" s="196">
        <f t="shared" si="14537"/>
        <v>0</v>
      </c>
      <c r="BC763" s="200">
        <f t="shared" si="14537"/>
        <v>0</v>
      </c>
      <c r="BD763" s="198">
        <f t="shared" si="14537"/>
        <v>0</v>
      </c>
      <c r="BE763" s="196">
        <f t="shared" si="14537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4.0463344969850844E-2</v>
      </c>
      <c r="BK763" s="130">
        <f t="shared" ref="BK763" si="14592">C763/C777</f>
        <v>5.1888152205246466E-2</v>
      </c>
      <c r="BL763" s="131">
        <f t="shared" ref="BL763" si="14593">D763/D777</f>
        <v>5.5070719229611799E-2</v>
      </c>
      <c r="BM763" s="132">
        <f t="shared" ref="BM763" si="14594">E763/E777</f>
        <v>5.730659025787966E-2</v>
      </c>
      <c r="BN763" s="129">
        <f t="shared" ref="BN763" si="14595">F763/F777</f>
        <v>7.0003562522265764E-2</v>
      </c>
      <c r="BO763" s="130">
        <f t="shared" ref="BO763" si="14596">G763/G777</f>
        <v>3.8145539906103289E-2</v>
      </c>
      <c r="BP763" s="131">
        <f t="shared" ref="BP763" si="14597">H763/H777</f>
        <v>5.5620546634052963E-2</v>
      </c>
      <c r="BQ763" s="132">
        <f t="shared" ref="BQ763" si="14598">I763/I777</f>
        <v>5.3984274146226967E-2</v>
      </c>
      <c r="BR763" s="129">
        <f t="shared" ref="BR763" si="14599">J763/J777</f>
        <v>5.5323590814196244E-2</v>
      </c>
      <c r="BS763" s="130">
        <f t="shared" ref="BS763" si="14600">K763/K777</f>
        <v>6.2580645161290319E-2</v>
      </c>
      <c r="BT763" s="131">
        <f t="shared" ref="BT763" si="14601">L763/L777</f>
        <v>4.6697314299540285E-2</v>
      </c>
      <c r="BU763" s="129">
        <f t="shared" ref="BU763" si="14602">M763/M777</f>
        <v>6.1753494282083862E-2</v>
      </c>
      <c r="BV763" s="133">
        <f t="shared" ref="BV763" si="14603">N763/N777</f>
        <v>4.9925298804780874E-2</v>
      </c>
      <c r="BW763" s="134">
        <f t="shared" ref="BW763" si="14604">O763/O777</f>
        <v>5.1480362537764349E-2</v>
      </c>
      <c r="BX763" s="129">
        <f t="shared" ref="BX763" si="14605">P763/P777</f>
        <v>4.6911483761409467E-2</v>
      </c>
      <c r="BY763" s="130">
        <f t="shared" ref="BY763" si="14606">Q763/Q777</f>
        <v>5.2219321148825062E-2</v>
      </c>
      <c r="BZ763" s="131">
        <f t="shared" ref="BZ763" si="14607">R763/R777</f>
        <v>5.8659736402450341E-2</v>
      </c>
      <c r="CA763" s="132">
        <f t="shared" ref="CA763" si="14608">S763/S777</f>
        <v>4.9477626650896903E-2</v>
      </c>
      <c r="CB763" s="129">
        <f t="shared" ref="CB763" si="14609">T763/T777</f>
        <v>3.9444850255661065E-2</v>
      </c>
      <c r="CC763" s="130">
        <f t="shared" ref="CC763" si="14610">U763/U777</f>
        <v>4.8214285714285716E-2</v>
      </c>
      <c r="CD763" s="131">
        <f t="shared" ref="CD763" si="14611">V763/V777</f>
        <v>4.7737254153141111E-2</v>
      </c>
      <c r="CE763" s="132">
        <f t="shared" ref="CE763" si="14612">W763/W777</f>
        <v>5.3243574051407588E-2</v>
      </c>
      <c r="CF763" s="129">
        <f t="shared" ref="CF763" si="14613">X763/X777</f>
        <v>5.2740434332988625E-2</v>
      </c>
      <c r="CG763" s="130">
        <f t="shared" ref="CG763" si="14614">Y763/Y777</f>
        <v>0.05</v>
      </c>
      <c r="CH763" s="131">
        <f t="shared" ref="CH763" si="14615">Z763/Z777</f>
        <v>6.398243045387994E-2</v>
      </c>
      <c r="CI763" s="129">
        <f t="shared" ref="CI763" si="14616">AA763/AA777</f>
        <v>5.3306052121473185E-2</v>
      </c>
      <c r="CJ763" s="135">
        <f t="shared" ref="CJ763" si="14617">AB763/AB777</f>
        <v>5.3474480151228736E-2</v>
      </c>
      <c r="CK763" s="136">
        <f t="shared" ref="CK763" si="14618">AC763/AC777</f>
        <v>5.221900444255758E-2</v>
      </c>
    </row>
    <row r="764" spans="1:89" ht="15" thickTop="1" thickBot="1" x14ac:dyDescent="0.2">
      <c r="A764" s="137" t="s">
        <v>27</v>
      </c>
      <c r="B764" s="206">
        <v>231</v>
      </c>
      <c r="C764" s="190">
        <v>471</v>
      </c>
      <c r="D764" s="191">
        <v>161</v>
      </c>
      <c r="E764" s="192">
        <v>309</v>
      </c>
      <c r="F764" s="189">
        <v>328</v>
      </c>
      <c r="G764" s="193">
        <v>251</v>
      </c>
      <c r="H764" s="191">
        <v>543</v>
      </c>
      <c r="I764" s="192">
        <v>557</v>
      </c>
      <c r="J764" s="189">
        <v>142</v>
      </c>
      <c r="K764" s="190">
        <v>98</v>
      </c>
      <c r="L764" s="191">
        <v>321</v>
      </c>
      <c r="M764" s="189">
        <v>208</v>
      </c>
      <c r="N764" s="194">
        <v>559</v>
      </c>
      <c r="O764" s="207">
        <v>414</v>
      </c>
      <c r="P764" s="189">
        <v>295</v>
      </c>
      <c r="Q764" s="190">
        <v>224</v>
      </c>
      <c r="R764" s="191">
        <v>360</v>
      </c>
      <c r="S764" s="192">
        <v>344</v>
      </c>
      <c r="T764" s="189">
        <v>90</v>
      </c>
      <c r="U764" s="193">
        <v>71</v>
      </c>
      <c r="V764" s="191">
        <v>317</v>
      </c>
      <c r="W764" s="208">
        <v>328</v>
      </c>
      <c r="X764" s="189">
        <v>239</v>
      </c>
      <c r="Y764" s="193">
        <v>138</v>
      </c>
      <c r="Z764" s="191">
        <v>502</v>
      </c>
      <c r="AA764" s="189">
        <v>678</v>
      </c>
      <c r="AB764" s="172">
        <f t="shared" si="14344"/>
        <v>4088</v>
      </c>
      <c r="AC764" s="173">
        <f t="shared" si="14345"/>
        <v>4091</v>
      </c>
      <c r="AE764" s="269" t="s">
        <v>13</v>
      </c>
      <c r="AF764" s="20">
        <f t="shared" ref="AF764:BG764" si="14619">SUM(AF761:AF763)</f>
        <v>855</v>
      </c>
      <c r="AG764" s="21">
        <f t="shared" si="14619"/>
        <v>1041</v>
      </c>
      <c r="AH764" s="20">
        <f t="shared" si="14619"/>
        <v>474</v>
      </c>
      <c r="AI764" s="21">
        <f t="shared" si="14619"/>
        <v>516</v>
      </c>
      <c r="AJ764" s="20">
        <f t="shared" si="14619"/>
        <v>647</v>
      </c>
      <c r="AK764" s="21">
        <f t="shared" si="14619"/>
        <v>880</v>
      </c>
      <c r="AL764" s="20">
        <f t="shared" si="14619"/>
        <v>1521</v>
      </c>
      <c r="AM764" s="21">
        <f t="shared" si="14619"/>
        <v>1273</v>
      </c>
      <c r="AN764" s="20">
        <f t="shared" si="14619"/>
        <v>336</v>
      </c>
      <c r="AO764" s="21">
        <f t="shared" si="14619"/>
        <v>68</v>
      </c>
      <c r="AP764" s="20">
        <f t="shared" si="14619"/>
        <v>522</v>
      </c>
      <c r="AQ764" s="21">
        <f t="shared" si="14619"/>
        <v>248</v>
      </c>
      <c r="AR764" s="20">
        <f t="shared" si="14619"/>
        <v>950</v>
      </c>
      <c r="AS764" s="21">
        <f t="shared" si="14619"/>
        <v>922</v>
      </c>
      <c r="AT764" s="20">
        <f t="shared" si="14619"/>
        <v>595</v>
      </c>
      <c r="AU764" s="21">
        <f t="shared" si="14619"/>
        <v>560</v>
      </c>
      <c r="AV764" s="20">
        <f t="shared" si="14619"/>
        <v>562</v>
      </c>
      <c r="AW764" s="21">
        <f t="shared" si="14619"/>
        <v>766</v>
      </c>
      <c r="AX764" s="20">
        <f t="shared" si="14619"/>
        <v>281</v>
      </c>
      <c r="AY764" s="21">
        <f t="shared" si="14619"/>
        <v>50</v>
      </c>
      <c r="AZ764" s="20">
        <f t="shared" si="14619"/>
        <v>1047</v>
      </c>
      <c r="BA764" s="21">
        <f t="shared" si="14619"/>
        <v>518</v>
      </c>
      <c r="BB764" s="20">
        <f t="shared" si="14619"/>
        <v>565</v>
      </c>
      <c r="BC764" s="21">
        <f t="shared" si="14619"/>
        <v>358</v>
      </c>
      <c r="BD764" s="20">
        <f t="shared" si="14619"/>
        <v>558</v>
      </c>
      <c r="BE764" s="21">
        <f t="shared" si="14619"/>
        <v>1405</v>
      </c>
      <c r="BF764" s="174">
        <f t="shared" si="14619"/>
        <v>8913</v>
      </c>
      <c r="BG764" s="175">
        <f t="shared" si="14619"/>
        <v>8605</v>
      </c>
      <c r="BI764" s="137" t="s">
        <v>27</v>
      </c>
      <c r="BJ764" s="129">
        <f>B764/B777</f>
        <v>3.6655030149158996E-2</v>
      </c>
      <c r="BK764" s="130">
        <f t="shared" ref="BK764" si="14620">C764/C777</f>
        <v>6.7886999135197468E-2</v>
      </c>
      <c r="BL764" s="131">
        <f t="shared" ref="BL764" si="14621">D764/D777</f>
        <v>4.8450195606379774E-2</v>
      </c>
      <c r="BM764" s="132">
        <f t="shared" ref="BM764" si="14622">E764/E777</f>
        <v>7.3782234957020063E-2</v>
      </c>
      <c r="BN764" s="129">
        <f t="shared" ref="BN764" si="14623">F764/F777</f>
        <v>5.8425365158532243E-2</v>
      </c>
      <c r="BO764" s="130">
        <f t="shared" ref="BO764" si="14624">G764/G777</f>
        <v>4.9100156494522693E-2</v>
      </c>
      <c r="BP764" s="131">
        <f t="shared" ref="BP764" si="14625">H764/H777</f>
        <v>5.7747527384877165E-2</v>
      </c>
      <c r="BQ764" s="132">
        <f t="shared" ref="BQ764" si="14626">I764/I777</f>
        <v>6.5367914564018303E-2</v>
      </c>
      <c r="BR764" s="129">
        <f t="shared" ref="BR764" si="14627">J764/J777</f>
        <v>7.4112734864300631E-2</v>
      </c>
      <c r="BS764" s="130">
        <f t="shared" ref="BS764" si="14628">K764/K777</f>
        <v>6.3225806451612909E-2</v>
      </c>
      <c r="BT764" s="131">
        <f t="shared" ref="BT764" si="14629">L764/L777</f>
        <v>7.7667553834986691E-2</v>
      </c>
      <c r="BU764" s="129">
        <f t="shared" ref="BU764" si="14630">M764/M777</f>
        <v>5.2858958068614993E-2</v>
      </c>
      <c r="BV764" s="133">
        <f t="shared" ref="BV764" si="14631">N764/N777</f>
        <v>6.9596613545816727E-2</v>
      </c>
      <c r="BW764" s="134">
        <f t="shared" ref="BW764" si="14632">O764/O777</f>
        <v>5.0030211480362539E-2</v>
      </c>
      <c r="BX764" s="129">
        <f t="shared" ref="BX764" si="14633">P764/P777</f>
        <v>6.2619401400976438E-2</v>
      </c>
      <c r="BY764" s="130">
        <f t="shared" ref="BY764" si="14634">Q764/Q777</f>
        <v>5.3168763351530979E-2</v>
      </c>
      <c r="BZ764" s="131">
        <f t="shared" ref="BZ764" si="14635">R764/R777</f>
        <v>6.6827547800259887E-2</v>
      </c>
      <c r="CA764" s="132">
        <f t="shared" ref="CA764" si="14636">S764/S777</f>
        <v>6.7809974374137591E-2</v>
      </c>
      <c r="CB764" s="129">
        <f t="shared" ref="CB764" si="14637">T764/T777</f>
        <v>6.5741417092768442E-2</v>
      </c>
      <c r="CC764" s="130">
        <f t="shared" ref="CC764" si="14638">U764/U777</f>
        <v>6.339285714285714E-2</v>
      </c>
      <c r="CD764" s="131">
        <f t="shared" ref="CD764" si="14639">V764/V777</f>
        <v>6.0530838266182926E-2</v>
      </c>
      <c r="CE764" s="132">
        <f t="shared" ref="CE764" si="14640">W764/W777</f>
        <v>6.6911464708282339E-2</v>
      </c>
      <c r="CF764" s="129">
        <f t="shared" ref="CF764" si="14641">X764/X777</f>
        <v>6.1789038262668045E-2</v>
      </c>
      <c r="CG764" s="130">
        <f t="shared" ref="CG764" si="14642">Y764/Y777</f>
        <v>4.8591549295774646E-2</v>
      </c>
      <c r="CH764" s="131">
        <f t="shared" ref="CH764" si="14643">Z764/Z777</f>
        <v>7.349926793557833E-2</v>
      </c>
      <c r="CI764" s="129">
        <f t="shared" ref="CI764" si="14644">AA764/AA777</f>
        <v>7.3013138057290539E-2</v>
      </c>
      <c r="CJ764" s="135">
        <f t="shared" ref="CJ764" si="14645">AB764/AB777</f>
        <v>6.1822306238185257E-2</v>
      </c>
      <c r="CK764" s="136">
        <f t="shared" ref="CK764" si="14646">AC764/AC777</f>
        <v>6.2029020666232011E-2</v>
      </c>
    </row>
    <row r="765" spans="1:89" ht="14" thickTop="1" x14ac:dyDescent="0.15">
      <c r="A765" s="146" t="s">
        <v>28</v>
      </c>
      <c r="B765" s="203">
        <v>314</v>
      </c>
      <c r="C765" s="197">
        <v>458</v>
      </c>
      <c r="D765" s="198">
        <v>190</v>
      </c>
      <c r="E765" s="199">
        <v>341</v>
      </c>
      <c r="F765" s="196">
        <v>317</v>
      </c>
      <c r="G765" s="200">
        <v>275</v>
      </c>
      <c r="H765" s="198">
        <v>595</v>
      </c>
      <c r="I765" s="199">
        <v>557</v>
      </c>
      <c r="J765" s="196">
        <v>131</v>
      </c>
      <c r="K765" s="197">
        <v>33</v>
      </c>
      <c r="L765" s="198">
        <v>367</v>
      </c>
      <c r="M765" s="196">
        <v>176</v>
      </c>
      <c r="N765" s="201">
        <v>479</v>
      </c>
      <c r="O765" s="204">
        <v>386</v>
      </c>
      <c r="P765" s="196">
        <v>246</v>
      </c>
      <c r="Q765" s="197">
        <v>215</v>
      </c>
      <c r="R765" s="198">
        <v>254</v>
      </c>
      <c r="S765" s="199">
        <v>279</v>
      </c>
      <c r="T765" s="196">
        <v>155</v>
      </c>
      <c r="U765" s="200">
        <v>37</v>
      </c>
      <c r="V765" s="198">
        <v>412</v>
      </c>
      <c r="W765" s="205">
        <v>250</v>
      </c>
      <c r="X765" s="196">
        <v>244</v>
      </c>
      <c r="Y765" s="200">
        <v>111</v>
      </c>
      <c r="Z765" s="198">
        <v>518</v>
      </c>
      <c r="AA765" s="196">
        <v>629</v>
      </c>
      <c r="AB765" s="172">
        <f t="shared" si="14344"/>
        <v>4222</v>
      </c>
      <c r="AC765" s="173">
        <f t="shared" si="14345"/>
        <v>3747</v>
      </c>
      <c r="BI765" s="146" t="s">
        <v>28</v>
      </c>
      <c r="BJ765" s="129">
        <f>B765/B777</f>
        <v>4.9825452237384958E-2</v>
      </c>
      <c r="BK765" s="130">
        <f t="shared" ref="BK765" si="14647">C765/C777</f>
        <v>6.6013260305563565E-2</v>
      </c>
      <c r="BL765" s="131">
        <f t="shared" ref="BL765" si="14648">D765/D777</f>
        <v>5.7177249473367442E-2</v>
      </c>
      <c r="BM765" s="132">
        <f t="shared" ref="BM765" si="14649">E765/E777</f>
        <v>8.1423113658070673E-2</v>
      </c>
      <c r="BN765" s="129">
        <f t="shared" ref="BN765" si="14650">F765/F777</f>
        <v>5.646597791236195E-2</v>
      </c>
      <c r="BO765" s="130">
        <f t="shared" ref="BO765" si="14651">G765/G777</f>
        <v>5.3794992175273865E-2</v>
      </c>
      <c r="BP765" s="131">
        <f t="shared" ref="BP765" si="14652">H765/H777</f>
        <v>6.3277677337020097E-2</v>
      </c>
      <c r="BQ765" s="132">
        <f t="shared" ref="BQ765" si="14653">I765/I777</f>
        <v>6.5367914564018303E-2</v>
      </c>
      <c r="BR765" s="129">
        <f t="shared" ref="BR765" si="14654">J765/J777</f>
        <v>6.8371607515657615E-2</v>
      </c>
      <c r="BS765" s="130">
        <f t="shared" ref="BS765" si="14655">K765/K777</f>
        <v>2.1290322580645161E-2</v>
      </c>
      <c r="BT765" s="131">
        <f t="shared" ref="BT765" si="14656">L765/L777</f>
        <v>8.8797483668037747E-2</v>
      </c>
      <c r="BU765" s="129">
        <f t="shared" ref="BU765" si="14657">M765/M777</f>
        <v>4.472681067344346E-2</v>
      </c>
      <c r="BV765" s="133">
        <f t="shared" ref="BV765" si="14658">N765/N777</f>
        <v>5.9636454183266935E-2</v>
      </c>
      <c r="BW765" s="134">
        <f t="shared" ref="BW765" si="14659">O765/O777</f>
        <v>4.6646525679758306E-2</v>
      </c>
      <c r="BX765" s="129">
        <f t="shared" ref="BX765" si="14660">P765/P777</f>
        <v>5.2218212693695608E-2</v>
      </c>
      <c r="BY765" s="130">
        <f t="shared" ref="BY765" si="14661">Q765/Q777</f>
        <v>5.1032518395442678E-2</v>
      </c>
      <c r="BZ765" s="131">
        <f t="shared" ref="BZ765" si="14662">R765/R777</f>
        <v>4.7150547614627808E-2</v>
      </c>
      <c r="CA765" s="132">
        <f t="shared" ref="CA765" si="14663">S765/S777</f>
        <v>5.4997043169722058E-2</v>
      </c>
      <c r="CB765" s="129">
        <f t="shared" ref="CB765" si="14664">T765/T777</f>
        <v>0.11322132943754565</v>
      </c>
      <c r="CC765" s="130">
        <f t="shared" ref="CC765" si="14665">U765/U777</f>
        <v>3.3035714285714286E-2</v>
      </c>
      <c r="CD765" s="131">
        <f t="shared" ref="CD765" si="14666">V765/V777</f>
        <v>7.8670994844376549E-2</v>
      </c>
      <c r="CE765" s="132">
        <f t="shared" ref="CE765" si="14667">W765/W777</f>
        <v>5.0999592003263976E-2</v>
      </c>
      <c r="CF765" s="129">
        <f t="shared" ref="CF765" si="14668">X765/X777</f>
        <v>6.3081695966907964E-2</v>
      </c>
      <c r="CG765" s="130">
        <f t="shared" ref="CG765" si="14669">Y765/Y777</f>
        <v>3.9084507042253525E-2</v>
      </c>
      <c r="CH765" s="131">
        <f t="shared" ref="CH765" si="14670">Z765/Z777</f>
        <v>7.5841874084919478E-2</v>
      </c>
      <c r="CI765" s="129">
        <f t="shared" ref="CI765" si="14671">AA765/AA777</f>
        <v>6.7736377342235629E-2</v>
      </c>
      <c r="CJ765" s="135">
        <f t="shared" ref="CJ765" si="14672">AB765/AB777</f>
        <v>6.3848771266540649E-2</v>
      </c>
      <c r="CK765" s="136">
        <f t="shared" ref="CK765" si="14673">AC765/AC777</f>
        <v>5.6813185146998617E-2</v>
      </c>
    </row>
    <row r="766" spans="1:89" x14ac:dyDescent="0.15">
      <c r="A766" s="137" t="s">
        <v>29</v>
      </c>
      <c r="B766" s="206">
        <v>304</v>
      </c>
      <c r="C766" s="190">
        <v>536</v>
      </c>
      <c r="D766" s="191">
        <v>201</v>
      </c>
      <c r="E766" s="192">
        <v>283</v>
      </c>
      <c r="F766" s="189">
        <v>391</v>
      </c>
      <c r="G766" s="193">
        <v>318</v>
      </c>
      <c r="H766" s="191">
        <v>634</v>
      </c>
      <c r="I766" s="192">
        <v>465</v>
      </c>
      <c r="J766" s="189">
        <v>194</v>
      </c>
      <c r="K766" s="190">
        <v>39</v>
      </c>
      <c r="L766" s="191">
        <v>300</v>
      </c>
      <c r="M766" s="189">
        <v>168</v>
      </c>
      <c r="N766" s="194">
        <v>433</v>
      </c>
      <c r="O766" s="207">
        <v>375</v>
      </c>
      <c r="P766" s="189">
        <v>309</v>
      </c>
      <c r="Q766" s="190">
        <v>213</v>
      </c>
      <c r="R766" s="191">
        <v>292</v>
      </c>
      <c r="S766" s="192">
        <v>353</v>
      </c>
      <c r="T766" s="189">
        <v>143</v>
      </c>
      <c r="U766" s="193">
        <v>36</v>
      </c>
      <c r="V766" s="191">
        <v>304</v>
      </c>
      <c r="W766" s="208">
        <v>249</v>
      </c>
      <c r="X766" s="189">
        <v>217</v>
      </c>
      <c r="Y766" s="193">
        <v>114</v>
      </c>
      <c r="Z766" s="191">
        <v>481</v>
      </c>
      <c r="AA766" s="189">
        <v>530</v>
      </c>
      <c r="AB766" s="172">
        <f t="shared" si="14344"/>
        <v>4203</v>
      </c>
      <c r="AC766" s="173">
        <f t="shared" si="14345"/>
        <v>3679</v>
      </c>
      <c r="BI766" s="137" t="s">
        <v>29</v>
      </c>
      <c r="BJ766" s="129">
        <f>B766/B777</f>
        <v>4.8238654395430021E-2</v>
      </c>
      <c r="BK766" s="130">
        <f t="shared" ref="BK766" si="14674">C766/C777</f>
        <v>7.7255693283366969E-2</v>
      </c>
      <c r="BL766" s="131">
        <f t="shared" ref="BL766" si="14675">D766/D777</f>
        <v>6.0487511284983447E-2</v>
      </c>
      <c r="BM766" s="132">
        <f t="shared" ref="BM766" si="14676">E766/E777</f>
        <v>6.7574021012416427E-2</v>
      </c>
      <c r="BN766" s="129">
        <f t="shared" ref="BN766" si="14677">F766/F777</f>
        <v>6.9647310295689352E-2</v>
      </c>
      <c r="BO766" s="130">
        <f t="shared" ref="BO766" si="14678">G766/G777</f>
        <v>6.2206572769953054E-2</v>
      </c>
      <c r="BP766" s="131">
        <f t="shared" ref="BP766" si="14679">H766/H777</f>
        <v>6.7425289801127303E-2</v>
      </c>
      <c r="BQ766" s="132">
        <f t="shared" ref="BQ766" si="14680">I766/I777</f>
        <v>5.4571059734772914E-2</v>
      </c>
      <c r="BR766" s="129">
        <f t="shared" ref="BR766" si="14681">J766/J777</f>
        <v>0.10125260960334029</v>
      </c>
      <c r="BS766" s="130">
        <f t="shared" ref="BS766" si="14682">K766/K777</f>
        <v>2.5161290322580646E-2</v>
      </c>
      <c r="BT766" s="131">
        <f t="shared" ref="BT766" si="14683">L766/L777</f>
        <v>7.2586498911202516E-2</v>
      </c>
      <c r="BU766" s="129">
        <f t="shared" ref="BU766" si="14684">M766/M777</f>
        <v>4.2693773824650574E-2</v>
      </c>
      <c r="BV766" s="133">
        <f t="shared" ref="BV766" si="14685">N766/N777</f>
        <v>5.3909362549800798E-2</v>
      </c>
      <c r="BW766" s="134">
        <f t="shared" ref="BW766" si="14686">O766/O777</f>
        <v>4.5317220543806644E-2</v>
      </c>
      <c r="BX766" s="129">
        <f t="shared" ref="BX766" si="14687">P766/P777</f>
        <v>6.5591169603056679E-2</v>
      </c>
      <c r="BY766" s="130">
        <f t="shared" ref="BY766" si="14688">Q766/Q777</f>
        <v>5.0557797294089719E-2</v>
      </c>
      <c r="BZ766" s="131">
        <f t="shared" ref="BZ766" si="14689">R766/R777</f>
        <v>5.4204566549099685E-2</v>
      </c>
      <c r="CA766" s="132">
        <f t="shared" ref="CA766" si="14690">S766/S777</f>
        <v>6.9584072540902819E-2</v>
      </c>
      <c r="CB766" s="129">
        <f t="shared" ref="CB766" si="14691">T766/T777</f>
        <v>0.10445580715850986</v>
      </c>
      <c r="CC766" s="130">
        <f t="shared" ref="CC766" si="14692">U766/U777</f>
        <v>3.214285714285714E-2</v>
      </c>
      <c r="CD766" s="131">
        <f t="shared" ref="CD766" si="14693">V766/V777</f>
        <v>5.8048501050219595E-2</v>
      </c>
      <c r="CE766" s="132">
        <f t="shared" ref="CE766" si="14694">W766/W777</f>
        <v>5.0795593635250921E-2</v>
      </c>
      <c r="CF766" s="129">
        <f t="shared" ref="CF766" si="14695">X766/X777</f>
        <v>5.6101344364012408E-2</v>
      </c>
      <c r="CG766" s="130">
        <f t="shared" ref="CG766" si="14696">Y766/Y777</f>
        <v>4.0140845070422537E-2</v>
      </c>
      <c r="CH766" s="131">
        <f t="shared" ref="CH766" si="14697">Z766/Z777</f>
        <v>7.0424597364568076E-2</v>
      </c>
      <c r="CI766" s="129">
        <f t="shared" ref="CI766" si="14698">AA766/AA777</f>
        <v>5.7075166917940984E-2</v>
      </c>
      <c r="CJ766" s="135">
        <f t="shared" ref="CJ766" si="14699">AB766/AB777</f>
        <v>6.3561436672967861E-2</v>
      </c>
      <c r="CK766" s="136">
        <f t="shared" ref="CK766" si="14700">AC766/AC777</f>
        <v>5.5782147893196674E-2</v>
      </c>
    </row>
    <row r="767" spans="1:89" x14ac:dyDescent="0.15">
      <c r="A767" s="146" t="s">
        <v>30</v>
      </c>
      <c r="B767" s="203">
        <v>393</v>
      </c>
      <c r="C767" s="197">
        <v>395</v>
      </c>
      <c r="D767" s="198">
        <v>239</v>
      </c>
      <c r="E767" s="199">
        <v>238</v>
      </c>
      <c r="F767" s="196">
        <v>354</v>
      </c>
      <c r="G767" s="200">
        <v>335</v>
      </c>
      <c r="H767" s="198">
        <v>771</v>
      </c>
      <c r="I767" s="199">
        <v>566</v>
      </c>
      <c r="J767" s="196">
        <v>198</v>
      </c>
      <c r="K767" s="197">
        <v>32</v>
      </c>
      <c r="L767" s="198">
        <v>213</v>
      </c>
      <c r="M767" s="196">
        <v>107</v>
      </c>
      <c r="N767" s="201">
        <v>435</v>
      </c>
      <c r="O767" s="204">
        <v>430</v>
      </c>
      <c r="P767" s="196">
        <v>283</v>
      </c>
      <c r="Q767" s="197">
        <v>255</v>
      </c>
      <c r="R767" s="198">
        <v>282</v>
      </c>
      <c r="S767" s="199">
        <v>356</v>
      </c>
      <c r="T767" s="196">
        <v>146</v>
      </c>
      <c r="U767" s="200">
        <v>30</v>
      </c>
      <c r="V767" s="198">
        <v>520</v>
      </c>
      <c r="W767" s="205">
        <v>255</v>
      </c>
      <c r="X767" s="196">
        <v>272</v>
      </c>
      <c r="Y767" s="200">
        <v>158</v>
      </c>
      <c r="Z767" s="198">
        <v>262</v>
      </c>
      <c r="AA767" s="196">
        <v>707</v>
      </c>
      <c r="AB767" s="172">
        <f t="shared" si="14344"/>
        <v>4368</v>
      </c>
      <c r="AC767" s="173">
        <f t="shared" si="14345"/>
        <v>3864</v>
      </c>
      <c r="BI767" s="146" t="s">
        <v>30</v>
      </c>
      <c r="BJ767" s="129">
        <f>B767/B777</f>
        <v>6.236115518882894E-2</v>
      </c>
      <c r="BK767" s="130">
        <f t="shared" ref="BK767" si="14701">C767/C777</f>
        <v>5.6932833669645432E-2</v>
      </c>
      <c r="BL767" s="131">
        <f t="shared" ref="BL767" si="14702">D767/D777</f>
        <v>7.1922961179656936E-2</v>
      </c>
      <c r="BM767" s="132">
        <f t="shared" ref="BM767" si="14703">E767/E777</f>
        <v>5.6829035339063992E-2</v>
      </c>
      <c r="BN767" s="129">
        <f t="shared" ref="BN767" si="14704">F767/F777</f>
        <v>6.3056644104025644E-2</v>
      </c>
      <c r="BO767" s="130">
        <f t="shared" ref="BO767" si="14705">G767/G777</f>
        <v>6.5532081377151802E-2</v>
      </c>
      <c r="BP767" s="131">
        <f t="shared" ref="BP767" si="14706">H767/H777</f>
        <v>8.1995107944273102E-2</v>
      </c>
      <c r="BQ767" s="132">
        <f t="shared" ref="BQ767" si="14707">I767/I777</f>
        <v>6.642412862340101E-2</v>
      </c>
      <c r="BR767" s="129">
        <f t="shared" ref="BR767" si="14708">J767/J777</f>
        <v>0.10334029227557412</v>
      </c>
      <c r="BS767" s="130">
        <f t="shared" ref="BS767" si="14709">K767/K777</f>
        <v>2.0645161290322581E-2</v>
      </c>
      <c r="BT767" s="131">
        <f t="shared" ref="BT767" si="14710">L767/L777</f>
        <v>5.1536414226953785E-2</v>
      </c>
      <c r="BU767" s="129">
        <f t="shared" ref="BU767" si="14711">M767/M777</f>
        <v>2.7191867852604829E-2</v>
      </c>
      <c r="BV767" s="133">
        <f t="shared" ref="BV767" si="14712">N767/N777</f>
        <v>5.4158366533864542E-2</v>
      </c>
      <c r="BW767" s="134">
        <f t="shared" ref="BW767" si="14713">O767/O777</f>
        <v>5.1963746223564956E-2</v>
      </c>
      <c r="BX767" s="129">
        <f t="shared" ref="BX767" si="14714">P767/P777</f>
        <v>6.0072171513479093E-2</v>
      </c>
      <c r="BY767" s="130">
        <f t="shared" ref="BY767" si="14715">Q767/Q777</f>
        <v>6.0526940422501778E-2</v>
      </c>
      <c r="BZ767" s="131">
        <f t="shared" ref="BZ767" si="14716">R767/R777</f>
        <v>5.2348245776870243E-2</v>
      </c>
      <c r="CA767" s="132">
        <f t="shared" ref="CA767" si="14717">S767/S777</f>
        <v>7.0175438596491224E-2</v>
      </c>
      <c r="CB767" s="129">
        <f t="shared" ref="CB767" si="14718">T767/T777</f>
        <v>0.10664718772826881</v>
      </c>
      <c r="CC767" s="130">
        <f t="shared" ref="CC767" si="14719">U767/U777</f>
        <v>2.6785714285714284E-2</v>
      </c>
      <c r="CD767" s="131">
        <f t="shared" ref="CD767" si="14720">V767/V777</f>
        <v>9.9293488638533517E-2</v>
      </c>
      <c r="CE767" s="132">
        <f t="shared" ref="CE767" si="14721">W767/W777</f>
        <v>5.2019583843329255E-2</v>
      </c>
      <c r="CF767" s="129">
        <f t="shared" ref="CF767" si="14722">X767/X777</f>
        <v>7.0320579110651496E-2</v>
      </c>
      <c r="CG767" s="130">
        <f t="shared" ref="CG767" si="14723">Y767/Y777</f>
        <v>5.5633802816901411E-2</v>
      </c>
      <c r="CH767" s="131">
        <f t="shared" ref="CH767" si="14724">Z767/Z777</f>
        <v>3.8360175695461199E-2</v>
      </c>
      <c r="CI767" s="129">
        <f t="shared" ref="CI767" si="14725">AA767/AA777</f>
        <v>7.6136118888649573E-2</v>
      </c>
      <c r="CJ767" s="135">
        <f t="shared" ref="CJ767" si="14726">AB767/AB777</f>
        <v>6.6056710775047253E-2</v>
      </c>
      <c r="CK767" s="136">
        <f t="shared" ref="CK767" si="14727">AC767/AC777</f>
        <v>5.8587175716040212E-2</v>
      </c>
    </row>
    <row r="768" spans="1:89" x14ac:dyDescent="0.15">
      <c r="A768" s="137" t="s">
        <v>31</v>
      </c>
      <c r="B768" s="206">
        <v>462</v>
      </c>
      <c r="C768" s="190">
        <v>646</v>
      </c>
      <c r="D768" s="191">
        <v>235</v>
      </c>
      <c r="E768" s="192">
        <v>278</v>
      </c>
      <c r="F768" s="189">
        <v>293</v>
      </c>
      <c r="G768" s="193">
        <v>545</v>
      </c>
      <c r="H768" s="191">
        <v>750</v>
      </c>
      <c r="I768" s="192">
        <v>707</v>
      </c>
      <c r="J768" s="189">
        <v>138</v>
      </c>
      <c r="K768" s="190">
        <v>36</v>
      </c>
      <c r="L768" s="191">
        <v>309</v>
      </c>
      <c r="M768" s="189">
        <v>141</v>
      </c>
      <c r="N768" s="194">
        <v>515</v>
      </c>
      <c r="O768" s="207">
        <v>492</v>
      </c>
      <c r="P768" s="189">
        <v>312</v>
      </c>
      <c r="Q768" s="190">
        <v>305</v>
      </c>
      <c r="R768" s="191">
        <v>280</v>
      </c>
      <c r="S768" s="192">
        <v>410</v>
      </c>
      <c r="T768" s="189">
        <v>135</v>
      </c>
      <c r="U768" s="193">
        <v>20</v>
      </c>
      <c r="V768" s="191">
        <v>527</v>
      </c>
      <c r="W768" s="208">
        <v>263</v>
      </c>
      <c r="X768" s="189">
        <v>293</v>
      </c>
      <c r="Y768" s="193">
        <v>200</v>
      </c>
      <c r="Z768" s="191">
        <v>296</v>
      </c>
      <c r="AA768" s="189">
        <v>698</v>
      </c>
      <c r="AB768" s="172">
        <f t="shared" si="14344"/>
        <v>4545</v>
      </c>
      <c r="AC768" s="173">
        <f t="shared" si="14345"/>
        <v>4741</v>
      </c>
      <c r="BI768" s="137" t="s">
        <v>31</v>
      </c>
      <c r="BJ768" s="129">
        <f>B768/B777</f>
        <v>7.3310060298317992E-2</v>
      </c>
      <c r="BK768" s="130">
        <f t="shared" ref="BK768" si="14728">C768/C777</f>
        <v>9.3110406457192277E-2</v>
      </c>
      <c r="BL768" s="131">
        <f t="shared" ref="BL768" si="14729">D768/D777</f>
        <v>7.0719229611796566E-2</v>
      </c>
      <c r="BM768" s="132">
        <f t="shared" ref="BM768" si="14730">E768/E777</f>
        <v>6.6380133715377265E-2</v>
      </c>
      <c r="BN768" s="129">
        <f t="shared" ref="BN768" si="14731">F768/F777</f>
        <v>5.2190951193444961E-2</v>
      </c>
      <c r="BO768" s="130">
        <f t="shared" ref="BO768" si="14732">G768/G777</f>
        <v>0.10661189358372457</v>
      </c>
      <c r="BP768" s="131">
        <f t="shared" ref="BP768" si="14733">H768/H777</f>
        <v>7.9761778155907695E-2</v>
      </c>
      <c r="BQ768" s="132">
        <f t="shared" ref="BQ768" si="14734">I768/I777</f>
        <v>8.2971482220396672E-2</v>
      </c>
      <c r="BR768" s="129">
        <f t="shared" ref="BR768" si="14735">J768/J777</f>
        <v>7.2025052192066799E-2</v>
      </c>
      <c r="BS768" s="130">
        <f t="shared" ref="BS768" si="14736">K768/K777</f>
        <v>2.3225806451612905E-2</v>
      </c>
      <c r="BT768" s="131">
        <f t="shared" ref="BT768" si="14737">L768/L777</f>
        <v>7.4764093878538593E-2</v>
      </c>
      <c r="BU768" s="129">
        <f t="shared" ref="BU768" si="14738">M768/M777</f>
        <v>3.583227445997459E-2</v>
      </c>
      <c r="BV768" s="133">
        <f t="shared" ref="BV768" si="14739">N768/N777</f>
        <v>6.4118525896414341E-2</v>
      </c>
      <c r="BW768" s="134">
        <f t="shared" ref="BW768" si="14740">O768/O777</f>
        <v>5.9456193353474324E-2</v>
      </c>
      <c r="BX768" s="129">
        <f t="shared" ref="BX768" si="14741">P768/P777</f>
        <v>6.6227977074931013E-2</v>
      </c>
      <c r="BY768" s="130">
        <f t="shared" ref="BY768" si="14742">Q768/Q777</f>
        <v>7.2394967956325662E-2</v>
      </c>
      <c r="BZ768" s="131">
        <f t="shared" ref="BZ768" si="14743">R768/R777</f>
        <v>5.1976981622424354E-2</v>
      </c>
      <c r="CA768" s="132">
        <f t="shared" ref="CA768" si="14744">S768/S777</f>
        <v>8.0820027597082594E-2</v>
      </c>
      <c r="CB768" s="129">
        <f t="shared" ref="CB768" si="14745">T768/T777</f>
        <v>9.861212563915267E-2</v>
      </c>
      <c r="CC768" s="130">
        <f t="shared" ref="CC768" si="14746">U768/U777</f>
        <v>1.7857142857142856E-2</v>
      </c>
      <c r="CD768" s="131">
        <f t="shared" ref="CD768" si="14747">V768/V777</f>
        <v>0.10063013175482147</v>
      </c>
      <c r="CE768" s="132">
        <f t="shared" ref="CE768" si="14748">W768/W777</f>
        <v>5.3651570787433697E-2</v>
      </c>
      <c r="CF768" s="129">
        <f t="shared" ref="CF768" si="14749">X768/X777</f>
        <v>7.5749741468459156E-2</v>
      </c>
      <c r="CG768" s="130">
        <f t="shared" ref="CG768" si="14750">Y768/Y777</f>
        <v>7.0422535211267609E-2</v>
      </c>
      <c r="CH768" s="131">
        <f t="shared" ref="CH768" si="14751">Z768/Z777</f>
        <v>4.3338213762811127E-2</v>
      </c>
      <c r="CI768" s="129">
        <f t="shared" ref="CI768" si="14752">AA768/AA777</f>
        <v>7.5166917940986427E-2</v>
      </c>
      <c r="CJ768" s="135">
        <f t="shared" ref="CJ768" si="14753">AB768/AB777</f>
        <v>6.8733459357277885E-2</v>
      </c>
      <c r="CK768" s="136">
        <f t="shared" ref="CK768" si="14754">AC768/AC777</f>
        <v>7.1884523827574182E-2</v>
      </c>
    </row>
    <row r="769" spans="1:89" x14ac:dyDescent="0.15">
      <c r="A769" s="146" t="s">
        <v>32</v>
      </c>
      <c r="B769" s="203">
        <v>505</v>
      </c>
      <c r="C769" s="197">
        <v>588</v>
      </c>
      <c r="D769" s="198">
        <v>136</v>
      </c>
      <c r="E769" s="199">
        <v>286</v>
      </c>
      <c r="F769" s="196">
        <v>212</v>
      </c>
      <c r="G769" s="200">
        <v>644</v>
      </c>
      <c r="H769" s="198">
        <v>672</v>
      </c>
      <c r="I769" s="199">
        <v>716</v>
      </c>
      <c r="J769" s="196">
        <v>118</v>
      </c>
      <c r="K769" s="197">
        <v>37</v>
      </c>
      <c r="L769" s="198">
        <v>283</v>
      </c>
      <c r="M769" s="196">
        <v>133</v>
      </c>
      <c r="N769" s="201">
        <v>607</v>
      </c>
      <c r="O769" s="204">
        <v>555</v>
      </c>
      <c r="P769" s="196">
        <v>252</v>
      </c>
      <c r="Q769" s="197">
        <v>388</v>
      </c>
      <c r="R769" s="198">
        <v>298</v>
      </c>
      <c r="S769" s="199">
        <v>481</v>
      </c>
      <c r="T769" s="196">
        <v>118</v>
      </c>
      <c r="U769" s="200">
        <v>36</v>
      </c>
      <c r="V769" s="198">
        <v>523</v>
      </c>
      <c r="W769" s="205">
        <v>259</v>
      </c>
      <c r="X769" s="196">
        <v>379</v>
      </c>
      <c r="Y769" s="200">
        <v>194</v>
      </c>
      <c r="Z769" s="198">
        <v>391</v>
      </c>
      <c r="AA769" s="196">
        <v>914</v>
      </c>
      <c r="AB769" s="172">
        <f t="shared" si="14344"/>
        <v>4494</v>
      </c>
      <c r="AC769" s="173">
        <f t="shared" si="14345"/>
        <v>5231</v>
      </c>
      <c r="BI769" s="146" t="s">
        <v>32</v>
      </c>
      <c r="BJ769" s="129">
        <f>B769/B777</f>
        <v>8.0133291018724212E-2</v>
      </c>
      <c r="BK769" s="130">
        <f t="shared" ref="BK769" si="14755">C769/C777</f>
        <v>8.4750648601902567E-2</v>
      </c>
      <c r="BL769" s="131">
        <f t="shared" ref="BL769" si="14756">D769/D777</f>
        <v>4.0926873307252483E-2</v>
      </c>
      <c r="BM769" s="132">
        <f t="shared" ref="BM769" si="14757">E769/E777</f>
        <v>6.8290353390639921E-2</v>
      </c>
      <c r="BN769" s="129">
        <f t="shared" ref="BN769" si="14758">F769/F777</f>
        <v>3.7762736017100104E-2</v>
      </c>
      <c r="BO769" s="130">
        <f t="shared" ref="BO769" si="14759">G769/G777</f>
        <v>0.12597809076682315</v>
      </c>
      <c r="BP769" s="131">
        <f t="shared" ref="BP769" si="14760">H769/H777</f>
        <v>7.1466553227693283E-2</v>
      </c>
      <c r="BQ769" s="132">
        <f t="shared" ref="BQ769" si="14761">I769/I777</f>
        <v>8.4027696279779365E-2</v>
      </c>
      <c r="BR769" s="129">
        <f t="shared" ref="BR769" si="14762">J769/J777</f>
        <v>6.1586638830897704E-2</v>
      </c>
      <c r="BS769" s="130">
        <f t="shared" ref="BS769" si="14763">K769/K777</f>
        <v>2.3870967741935485E-2</v>
      </c>
      <c r="BT769" s="131">
        <f t="shared" ref="BT769" si="14764">L769/L777</f>
        <v>6.8473263972901044E-2</v>
      </c>
      <c r="BU769" s="129">
        <f t="shared" ref="BU769" si="14765">M769/M777</f>
        <v>3.3799237611181705E-2</v>
      </c>
      <c r="BV769" s="133">
        <f t="shared" ref="BV769" si="14766">N769/N777</f>
        <v>7.5572709163346616E-2</v>
      </c>
      <c r="BW769" s="134">
        <f t="shared" ref="BW769" si="14767">O769/O777</f>
        <v>6.7069486404833831E-2</v>
      </c>
      <c r="BX769" s="129">
        <f t="shared" ref="BX769" si="14768">P769/P777</f>
        <v>5.3491827637444277E-2</v>
      </c>
      <c r="BY769" s="130">
        <f t="shared" ref="BY769" si="14769">Q769/Q777</f>
        <v>9.2095893662473297E-2</v>
      </c>
      <c r="BZ769" s="131">
        <f t="shared" ref="BZ769" si="14770">R769/R777</f>
        <v>5.5318359012437347E-2</v>
      </c>
      <c r="CA769" s="132">
        <f t="shared" ref="CA769" si="14771">S769/S777</f>
        <v>9.4815690912674944E-2</v>
      </c>
      <c r="CB769" s="129">
        <f t="shared" ref="CB769" si="14772">T769/T777</f>
        <v>8.6194302410518633E-2</v>
      </c>
      <c r="CC769" s="130">
        <f t="shared" ref="CC769" si="14773">U769/U777</f>
        <v>3.214285714285714E-2</v>
      </c>
      <c r="CD769" s="131">
        <f t="shared" ref="CD769" si="14774">V769/V777</f>
        <v>9.9866335688371208E-2</v>
      </c>
      <c r="CE769" s="132">
        <f t="shared" ref="CE769" si="14775">W769/W777</f>
        <v>5.283557731538148E-2</v>
      </c>
      <c r="CF769" s="129">
        <f t="shared" ref="CF769" si="14776">X769/X777</f>
        <v>9.7983453981385735E-2</v>
      </c>
      <c r="CG769" s="130">
        <f t="shared" ref="CG769" si="14777">Y769/Y777</f>
        <v>6.8309859154929584E-2</v>
      </c>
      <c r="CH769" s="131">
        <f t="shared" ref="CH769" si="14778">Z769/Z777</f>
        <v>5.7247437774524158E-2</v>
      </c>
      <c r="CI769" s="129">
        <f t="shared" ref="CI769" si="14779">AA769/AA777</f>
        <v>9.842774068490201E-2</v>
      </c>
      <c r="CJ769" s="135">
        <f t="shared" ref="CJ769" si="14780">AB769/AB777</f>
        <v>6.7962192816635167E-2</v>
      </c>
      <c r="CK769" s="136">
        <f t="shared" ref="CK769" si="14781">AC769/AC777</f>
        <v>7.9314056979970585E-2</v>
      </c>
    </row>
    <row r="770" spans="1:89" x14ac:dyDescent="0.15">
      <c r="A770" s="137" t="s">
        <v>33</v>
      </c>
      <c r="B770" s="206">
        <v>208</v>
      </c>
      <c r="C770" s="190">
        <v>468</v>
      </c>
      <c r="D770" s="191">
        <v>52</v>
      </c>
      <c r="E770" s="192">
        <v>329</v>
      </c>
      <c r="F770" s="189">
        <v>137</v>
      </c>
      <c r="G770" s="193">
        <v>568</v>
      </c>
      <c r="H770" s="191">
        <v>442</v>
      </c>
      <c r="I770" s="192">
        <v>553</v>
      </c>
      <c r="J770" s="189">
        <v>93</v>
      </c>
      <c r="K770" s="190">
        <v>36</v>
      </c>
      <c r="L770" s="191">
        <v>424</v>
      </c>
      <c r="M770" s="189">
        <v>119</v>
      </c>
      <c r="N770" s="194">
        <v>450</v>
      </c>
      <c r="O770" s="207">
        <v>423</v>
      </c>
      <c r="P770" s="189">
        <v>238</v>
      </c>
      <c r="Q770" s="190">
        <v>267</v>
      </c>
      <c r="R770" s="191">
        <v>210</v>
      </c>
      <c r="S770" s="192">
        <v>346</v>
      </c>
      <c r="T770" s="189">
        <v>40</v>
      </c>
      <c r="U770" s="193">
        <v>28</v>
      </c>
      <c r="V770" s="191">
        <v>456</v>
      </c>
      <c r="W770" s="208">
        <v>157</v>
      </c>
      <c r="X770" s="189">
        <v>177</v>
      </c>
      <c r="Y770" s="193">
        <v>153</v>
      </c>
      <c r="Z770" s="191">
        <v>184</v>
      </c>
      <c r="AA770" s="189">
        <v>679</v>
      </c>
      <c r="AB770" s="172">
        <f t="shared" si="14344"/>
        <v>3111</v>
      </c>
      <c r="AC770" s="173">
        <f t="shared" si="14345"/>
        <v>4126</v>
      </c>
      <c r="BI770" s="137" t="s">
        <v>33</v>
      </c>
      <c r="BJ770" s="129">
        <f>B770/B777</f>
        <v>3.300539511266265E-2</v>
      </c>
      <c r="BK770" s="130">
        <f t="shared" ref="BK770" si="14782">C770/C777</f>
        <v>6.7454597866820412E-2</v>
      </c>
      <c r="BL770" s="131">
        <f t="shared" ref="BL770" si="14783">D770/D777</f>
        <v>1.5648510382184774E-2</v>
      </c>
      <c r="BM770" s="132">
        <f t="shared" ref="BM770" si="14784">E770/E777</f>
        <v>7.8557784145176696E-2</v>
      </c>
      <c r="BN770" s="129">
        <f t="shared" ref="BN770" si="14785">F770/F777</f>
        <v>2.4403277520484504E-2</v>
      </c>
      <c r="BO770" s="130">
        <f t="shared" ref="BO770" si="14786">G770/G777</f>
        <v>0.1111111111111111</v>
      </c>
      <c r="BP770" s="131">
        <f t="shared" ref="BP770" si="14787">H770/H777</f>
        <v>4.7006274593214929E-2</v>
      </c>
      <c r="BQ770" s="132">
        <f t="shared" ref="BQ770" si="14788">I770/I777</f>
        <v>6.4898486093181551E-2</v>
      </c>
      <c r="BR770" s="129">
        <f t="shared" ref="BR770" si="14789">J770/J777</f>
        <v>4.8538622129436326E-2</v>
      </c>
      <c r="BS770" s="130">
        <f t="shared" ref="BS770" si="14790">K770/K777</f>
        <v>2.3225806451612905E-2</v>
      </c>
      <c r="BT770" s="131">
        <f t="shared" ref="BT770" si="14791">L770/L777</f>
        <v>0.10258891846116622</v>
      </c>
      <c r="BU770" s="129">
        <f t="shared" ref="BU770" si="14792">M770/M777</f>
        <v>3.0241423125794156E-2</v>
      </c>
      <c r="BV770" s="133">
        <f t="shared" ref="BV770" si="14793">N770/N777</f>
        <v>5.6025896414342628E-2</v>
      </c>
      <c r="BW770" s="134">
        <f t="shared" ref="BW770" si="14794">O770/O777</f>
        <v>5.1117824773413895E-2</v>
      </c>
      <c r="BX770" s="129">
        <f t="shared" ref="BX770" si="14795">P770/P777</f>
        <v>5.0520059435364043E-2</v>
      </c>
      <c r="BY770" s="130">
        <f t="shared" ref="BY770" si="14796">Q770/Q777</f>
        <v>6.3375267030619506E-2</v>
      </c>
      <c r="BZ770" s="131">
        <f t="shared" ref="BZ770" si="14797">R770/R777</f>
        <v>3.8982736216818269E-2</v>
      </c>
      <c r="CA770" s="132">
        <f t="shared" ref="CA770" si="14798">S770/S777</f>
        <v>6.8204218411196532E-2</v>
      </c>
      <c r="CB770" s="129">
        <f t="shared" ref="CB770" si="14799">T770/T777</f>
        <v>2.9218407596785977E-2</v>
      </c>
      <c r="CC770" s="130">
        <f t="shared" ref="CC770" si="14800">U770/U777</f>
        <v>2.5000000000000001E-2</v>
      </c>
      <c r="CD770" s="131">
        <f t="shared" ref="CD770" si="14801">V770/V777</f>
        <v>8.7072751575329385E-2</v>
      </c>
      <c r="CE770" s="132">
        <f t="shared" ref="CE770" si="14802">W770/W777</f>
        <v>3.2027743778049775E-2</v>
      </c>
      <c r="CF770" s="129">
        <f t="shared" ref="CF770" si="14803">X770/X777</f>
        <v>4.576008273009307E-2</v>
      </c>
      <c r="CG770" s="130">
        <f t="shared" ref="CG770" si="14804">Y770/Y777</f>
        <v>5.3873239436619716E-2</v>
      </c>
      <c r="CH770" s="131">
        <f t="shared" ref="CH770" si="14805">Z770/Z777</f>
        <v>2.6939970717423132E-2</v>
      </c>
      <c r="CI770" s="129">
        <f t="shared" ref="CI770" si="14806">AA770/AA777</f>
        <v>7.3120827051475337E-2</v>
      </c>
      <c r="CJ770" s="135">
        <f t="shared" ref="CJ770" si="14807">AB770/AB777</f>
        <v>4.7047258979206051E-2</v>
      </c>
      <c r="CK770" s="136">
        <f t="shared" ref="CK770" si="14808">AC770/AC777</f>
        <v>6.2559701605688897E-2</v>
      </c>
    </row>
    <row r="771" spans="1:89" x14ac:dyDescent="0.15">
      <c r="A771" s="146" t="s">
        <v>34</v>
      </c>
      <c r="B771" s="203">
        <v>6</v>
      </c>
      <c r="C771" s="197">
        <v>393</v>
      </c>
      <c r="D771" s="198">
        <v>7</v>
      </c>
      <c r="E771" s="199">
        <v>240</v>
      </c>
      <c r="F771" s="196">
        <v>23</v>
      </c>
      <c r="G771" s="200">
        <v>407</v>
      </c>
      <c r="H771" s="198">
        <v>69</v>
      </c>
      <c r="I771" s="199">
        <v>374</v>
      </c>
      <c r="J771" s="196">
        <v>27</v>
      </c>
      <c r="K771" s="197">
        <v>39</v>
      </c>
      <c r="L771" s="198">
        <v>236</v>
      </c>
      <c r="M771" s="196">
        <v>47</v>
      </c>
      <c r="N771" s="201">
        <v>222</v>
      </c>
      <c r="O771" s="204">
        <v>166</v>
      </c>
      <c r="P771" s="196">
        <v>50</v>
      </c>
      <c r="Q771" s="197">
        <v>137</v>
      </c>
      <c r="R771" s="198">
        <v>77</v>
      </c>
      <c r="S771" s="199">
        <v>183</v>
      </c>
      <c r="T771" s="196">
        <v>19</v>
      </c>
      <c r="U771" s="200">
        <v>24</v>
      </c>
      <c r="V771" s="198">
        <v>92</v>
      </c>
      <c r="W771" s="205">
        <v>56</v>
      </c>
      <c r="X771" s="196">
        <v>37</v>
      </c>
      <c r="Y771" s="200">
        <v>76</v>
      </c>
      <c r="Z771" s="198">
        <v>148</v>
      </c>
      <c r="AA771" s="196">
        <v>228</v>
      </c>
      <c r="AB771" s="172">
        <f t="shared" si="14344"/>
        <v>1013</v>
      </c>
      <c r="AC771" s="173">
        <f t="shared" si="14345"/>
        <v>2370</v>
      </c>
      <c r="BI771" s="146" t="s">
        <v>34</v>
      </c>
      <c r="BJ771" s="129">
        <f>B771/B777</f>
        <v>9.5207870517296101E-4</v>
      </c>
      <c r="BK771" s="130">
        <f t="shared" ref="BK771" si="14809">C771/C777</f>
        <v>5.6644566157394063E-2</v>
      </c>
      <c r="BL771" s="131">
        <f t="shared" ref="BL771" si="14810">D771/D777</f>
        <v>2.1065302437556425E-3</v>
      </c>
      <c r="BM771" s="132">
        <f t="shared" ref="BM771" si="14811">E771/E777</f>
        <v>5.730659025787966E-2</v>
      </c>
      <c r="BN771" s="129">
        <f t="shared" ref="BN771" si="14812">F771/F777</f>
        <v>4.0969006056287855E-3</v>
      </c>
      <c r="BO771" s="130">
        <f t="shared" ref="BO771" si="14813">G771/G777</f>
        <v>7.9616588419405318E-2</v>
      </c>
      <c r="BP771" s="131">
        <f t="shared" ref="BP771" si="14814">H771/H777</f>
        <v>7.3380835903435072E-3</v>
      </c>
      <c r="BQ771" s="132">
        <f t="shared" ref="BQ771" si="14815">I771/I777</f>
        <v>4.3891562023236706E-2</v>
      </c>
      <c r="BR771" s="129">
        <f t="shared" ref="BR771" si="14816">J771/J777</f>
        <v>1.4091858037578288E-2</v>
      </c>
      <c r="BS771" s="130">
        <f t="shared" ref="BS771" si="14817">K771/K777</f>
        <v>2.5161290322580646E-2</v>
      </c>
      <c r="BT771" s="131">
        <f t="shared" ref="BT771" si="14818">L771/L777</f>
        <v>5.7101379143479312E-2</v>
      </c>
      <c r="BU771" s="129">
        <f t="shared" ref="BU771" si="14819">M771/M777</f>
        <v>1.1944091486658195E-2</v>
      </c>
      <c r="BV771" s="133">
        <f t="shared" ref="BV771" si="14820">N771/N777</f>
        <v>2.7639442231075697E-2</v>
      </c>
      <c r="BW771" s="134">
        <f t="shared" ref="BW771" si="14821">O771/O777</f>
        <v>2.0060422960725077E-2</v>
      </c>
      <c r="BX771" s="129">
        <f t="shared" ref="BX771" si="14822">P771/P777</f>
        <v>1.0613457864572278E-2</v>
      </c>
      <c r="BY771" s="130">
        <f t="shared" ref="BY771" si="14823">Q771/Q777</f>
        <v>3.2518395442677428E-2</v>
      </c>
      <c r="BZ771" s="131">
        <f t="shared" ref="BZ771" si="14824">R771/R777</f>
        <v>1.4293669946166697E-2</v>
      </c>
      <c r="CA771" s="132">
        <f t="shared" ref="CA771" si="14825">S771/S777</f>
        <v>3.6073329390892965E-2</v>
      </c>
      <c r="CB771" s="129">
        <f t="shared" ref="CB771" si="14826">T771/T777</f>
        <v>1.3878743608473338E-2</v>
      </c>
      <c r="CC771" s="130">
        <f t="shared" ref="CC771" si="14827">U771/U777</f>
        <v>2.1428571428571429E-2</v>
      </c>
      <c r="CD771" s="131">
        <f t="shared" ref="CD771" si="14828">V771/V777</f>
        <v>1.7567309528355928E-2</v>
      </c>
      <c r="CE771" s="132">
        <f t="shared" ref="CE771" si="14829">W771/W777</f>
        <v>1.142390860873113E-2</v>
      </c>
      <c r="CF771" s="129">
        <f t="shared" ref="CF771" si="14830">X771/X777</f>
        <v>9.5656670113753884E-3</v>
      </c>
      <c r="CG771" s="130">
        <f t="shared" ref="CG771" si="14831">Y771/Y777</f>
        <v>2.6760563380281689E-2</v>
      </c>
      <c r="CH771" s="131">
        <f t="shared" ref="CH771" si="14832">Z771/Z777</f>
        <v>2.1669106881405564E-2</v>
      </c>
      <c r="CI771" s="129">
        <f t="shared" ref="CI771" si="14833">AA771/AA777</f>
        <v>2.4553090674133103E-2</v>
      </c>
      <c r="CJ771" s="135">
        <f t="shared" ref="CJ771" si="14834">AB771/AB777</f>
        <v>1.5319470699432892E-2</v>
      </c>
      <c r="CK771" s="136">
        <f t="shared" ref="CK771" si="14835">AC771/AC777</f>
        <v>3.5934680757509135E-2</v>
      </c>
    </row>
    <row r="772" spans="1:89" x14ac:dyDescent="0.15">
      <c r="A772" s="137" t="s">
        <v>35</v>
      </c>
      <c r="B772" s="206">
        <v>0</v>
      </c>
      <c r="C772" s="190">
        <v>68</v>
      </c>
      <c r="D772" s="191">
        <v>0</v>
      </c>
      <c r="E772" s="192">
        <v>41</v>
      </c>
      <c r="F772" s="189">
        <v>0</v>
      </c>
      <c r="G772" s="193">
        <v>26</v>
      </c>
      <c r="H772" s="191">
        <v>5</v>
      </c>
      <c r="I772" s="192">
        <v>50</v>
      </c>
      <c r="J772" s="189">
        <v>4</v>
      </c>
      <c r="K772" s="190">
        <v>10</v>
      </c>
      <c r="L772" s="191">
        <v>29</v>
      </c>
      <c r="M772" s="189">
        <v>5</v>
      </c>
      <c r="N772" s="194">
        <v>8</v>
      </c>
      <c r="O772" s="207">
        <v>16</v>
      </c>
      <c r="P772" s="189">
        <v>7</v>
      </c>
      <c r="Q772" s="190">
        <v>14</v>
      </c>
      <c r="R772" s="191">
        <v>7</v>
      </c>
      <c r="S772" s="192">
        <v>9</v>
      </c>
      <c r="T772" s="189">
        <v>2</v>
      </c>
      <c r="U772" s="193">
        <v>4</v>
      </c>
      <c r="V772" s="191">
        <v>8</v>
      </c>
      <c r="W772" s="208">
        <v>5</v>
      </c>
      <c r="X772" s="189">
        <v>7</v>
      </c>
      <c r="Y772" s="193">
        <v>17</v>
      </c>
      <c r="Z772" s="191">
        <v>16</v>
      </c>
      <c r="AA772" s="189">
        <v>67</v>
      </c>
      <c r="AB772" s="172">
        <f t="shared" si="14344"/>
        <v>93</v>
      </c>
      <c r="AC772" s="173">
        <f t="shared" si="14345"/>
        <v>332</v>
      </c>
      <c r="BI772" s="137" t="s">
        <v>35</v>
      </c>
      <c r="BJ772" s="129">
        <f>B772/B777</f>
        <v>0</v>
      </c>
      <c r="BK772" s="130">
        <f t="shared" ref="BK772" si="14836">C772/C777</f>
        <v>9.8010954165465552E-3</v>
      </c>
      <c r="BL772" s="131">
        <f t="shared" ref="BL772" si="14837">D772/D777</f>
        <v>0</v>
      </c>
      <c r="BM772" s="132">
        <f t="shared" ref="BM772" si="14838">E772/E777</f>
        <v>9.7898758357211086E-3</v>
      </c>
      <c r="BN772" s="129">
        <f t="shared" ref="BN772" si="14839">F772/F777</f>
        <v>0</v>
      </c>
      <c r="BO772" s="130">
        <f t="shared" ref="BO772" si="14840">G772/G777</f>
        <v>5.0860719874804379E-3</v>
      </c>
      <c r="BP772" s="131">
        <f t="shared" ref="BP772" si="14841">H772/H777</f>
        <v>5.3174518770605125E-4</v>
      </c>
      <c r="BQ772" s="132">
        <f t="shared" ref="BQ772" si="14842">I772/I777</f>
        <v>5.8678558854594531E-3</v>
      </c>
      <c r="BR772" s="129">
        <f t="shared" ref="BR772" si="14843">J772/J777</f>
        <v>2.0876826722338203E-3</v>
      </c>
      <c r="BS772" s="130">
        <f t="shared" ref="BS772" si="14844">K772/K777</f>
        <v>6.4516129032258064E-3</v>
      </c>
      <c r="BT772" s="131">
        <f t="shared" ref="BT772" si="14845">L772/L777</f>
        <v>7.0166948947495769E-3</v>
      </c>
      <c r="BU772" s="129">
        <f t="shared" ref="BU772" si="14846">M772/M777</f>
        <v>1.2706480304955528E-3</v>
      </c>
      <c r="BV772" s="133">
        <f t="shared" ref="BV772" si="14847">N772/N777</f>
        <v>9.9601593625498006E-4</v>
      </c>
      <c r="BW772" s="134">
        <f t="shared" ref="BW772" si="14848">O772/O777</f>
        <v>1.9335347432024169E-3</v>
      </c>
      <c r="BX772" s="129">
        <f t="shared" ref="BX772" si="14849">P772/P777</f>
        <v>1.4858841010401188E-3</v>
      </c>
      <c r="BY772" s="130">
        <f t="shared" ref="BY772" si="14850">Q772/Q777</f>
        <v>3.3230477094706862E-3</v>
      </c>
      <c r="BZ772" s="131">
        <f t="shared" ref="BZ772" si="14851">R772/R777</f>
        <v>1.2994245405606088E-3</v>
      </c>
      <c r="CA772" s="132">
        <f t="shared" ref="CA772" si="14852">S772/S777</f>
        <v>1.7740981667652277E-3</v>
      </c>
      <c r="CB772" s="129">
        <f t="shared" ref="CB772" si="14853">T772/T777</f>
        <v>1.4609203798392988E-3</v>
      </c>
      <c r="CC772" s="130">
        <f t="shared" ref="CC772" si="14854">U772/U777</f>
        <v>3.5714285714285713E-3</v>
      </c>
      <c r="CD772" s="131">
        <f t="shared" ref="CD772" si="14855">V772/V777</f>
        <v>1.5275921329005156E-3</v>
      </c>
      <c r="CE772" s="132">
        <f t="shared" ref="CE772" si="14856">W772/W777</f>
        <v>1.0199918400652795E-3</v>
      </c>
      <c r="CF772" s="129">
        <f t="shared" ref="CF772" si="14857">X772/X777</f>
        <v>1.8097207859358842E-3</v>
      </c>
      <c r="CG772" s="130">
        <f t="shared" ref="CG772" si="14858">Y772/Y777</f>
        <v>5.9859154929577463E-3</v>
      </c>
      <c r="CH772" s="131">
        <f t="shared" ref="CH772" si="14859">Z772/Z777</f>
        <v>2.342606149341142E-3</v>
      </c>
      <c r="CI772" s="129">
        <f t="shared" ref="CI772" si="14860">AA772/AA777</f>
        <v>7.2151626103812193E-3</v>
      </c>
      <c r="CJ772" s="135">
        <f t="shared" ref="CJ772" si="14861">AB772/AB777</f>
        <v>1.4064272211720228E-3</v>
      </c>
      <c r="CK772" s="136">
        <f t="shared" ref="CK772" si="14862">AC772/AC777</f>
        <v>5.033887768562461E-3</v>
      </c>
    </row>
    <row r="773" spans="1:89" x14ac:dyDescent="0.15">
      <c r="A773" s="146" t="s">
        <v>36</v>
      </c>
      <c r="B773" s="203">
        <v>0</v>
      </c>
      <c r="C773" s="197">
        <v>4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1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4"/>
        <v>0</v>
      </c>
      <c r="AC773" s="173">
        <f t="shared" si="14345"/>
        <v>5</v>
      </c>
      <c r="BI773" s="146" t="s">
        <v>36</v>
      </c>
      <c r="BJ773" s="129">
        <f>B773/B777</f>
        <v>0</v>
      </c>
      <c r="BK773" s="130">
        <f t="shared" ref="BK773" si="14863">C773/C777</f>
        <v>5.7653502450273858E-4</v>
      </c>
      <c r="BL773" s="131">
        <f t="shared" ref="BL773" si="14864">D773/D777</f>
        <v>0</v>
      </c>
      <c r="BM773" s="132">
        <f t="shared" ref="BM773" si="14865">E773/E777</f>
        <v>0</v>
      </c>
      <c r="BN773" s="129">
        <f t="shared" ref="BN773" si="14866">F773/F777</f>
        <v>0</v>
      </c>
      <c r="BO773" s="130">
        <f t="shared" ref="BO773" si="14867">G773/G777</f>
        <v>0</v>
      </c>
      <c r="BP773" s="131">
        <f t="shared" ref="BP773" si="14868">H773/H777</f>
        <v>0</v>
      </c>
      <c r="BQ773" s="132">
        <f t="shared" ref="BQ773" si="14869">I773/I777</f>
        <v>1.1735711770918906E-4</v>
      </c>
      <c r="BR773" s="129">
        <f t="shared" ref="BR773" si="14870">J773/J777</f>
        <v>0</v>
      </c>
      <c r="BS773" s="130">
        <f t="shared" ref="BS773" si="14871">K773/K777</f>
        <v>0</v>
      </c>
      <c r="BT773" s="131">
        <f t="shared" ref="BT773" si="14872">L773/L777</f>
        <v>0</v>
      </c>
      <c r="BU773" s="129">
        <f t="shared" ref="BU773" si="14873">M773/M777</f>
        <v>0</v>
      </c>
      <c r="BV773" s="133">
        <f t="shared" ref="BV773" si="14874">N773/N777</f>
        <v>0</v>
      </c>
      <c r="BW773" s="134">
        <f t="shared" ref="BW773" si="14875">O773/O777</f>
        <v>0</v>
      </c>
      <c r="BX773" s="129">
        <f t="shared" ref="BX773" si="14876">P773/P777</f>
        <v>0</v>
      </c>
      <c r="BY773" s="130">
        <f t="shared" ref="BY773" si="14877">Q773/Q777</f>
        <v>0</v>
      </c>
      <c r="BZ773" s="131">
        <f t="shared" ref="BZ773" si="14878">R773/R777</f>
        <v>0</v>
      </c>
      <c r="CA773" s="132">
        <f t="shared" ref="CA773" si="14879">S773/S777</f>
        <v>0</v>
      </c>
      <c r="CB773" s="129">
        <f t="shared" ref="CB773" si="14880">T773/T777</f>
        <v>0</v>
      </c>
      <c r="CC773" s="130">
        <f t="shared" ref="CC773" si="14881">U773/U777</f>
        <v>0</v>
      </c>
      <c r="CD773" s="131">
        <f t="shared" ref="CD773" si="14882">V773/V777</f>
        <v>0</v>
      </c>
      <c r="CE773" s="132">
        <f t="shared" ref="CE773" si="14883">W773/W777</f>
        <v>0</v>
      </c>
      <c r="CF773" s="129">
        <f t="shared" ref="CF773" si="14884">X773/X777</f>
        <v>0</v>
      </c>
      <c r="CG773" s="130">
        <f t="shared" ref="CG773" si="14885">Y773/Y777</f>
        <v>0</v>
      </c>
      <c r="CH773" s="131">
        <f t="shared" ref="CH773" si="14886">Z773/Z777</f>
        <v>0</v>
      </c>
      <c r="CI773" s="129">
        <f t="shared" ref="CI773" si="14887">AA773/AA777</f>
        <v>0</v>
      </c>
      <c r="CJ773" s="135">
        <f t="shared" ref="CJ773" si="14888">AB773/AB777</f>
        <v>0</v>
      </c>
      <c r="CK773" s="136">
        <f t="shared" ref="CK773" si="14889">AC773/AC777</f>
        <v>7.5811562779555132E-5</v>
      </c>
    </row>
    <row r="774" spans="1:89" x14ac:dyDescent="0.15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si="14344"/>
        <v>0</v>
      </c>
      <c r="AC774" s="173">
        <f t="shared" si="14345"/>
        <v>0</v>
      </c>
      <c r="BI774" s="137" t="s">
        <v>37</v>
      </c>
      <c r="BJ774" s="129">
        <f>B774/B777</f>
        <v>0</v>
      </c>
      <c r="BK774" s="130">
        <f t="shared" ref="BK774" si="14890">C774/C777</f>
        <v>0</v>
      </c>
      <c r="BL774" s="131">
        <f t="shared" ref="BL774" si="14891">D774/D777</f>
        <v>0</v>
      </c>
      <c r="BM774" s="132">
        <f t="shared" ref="BM774" si="14892">E774/E777</f>
        <v>0</v>
      </c>
      <c r="BN774" s="129">
        <f t="shared" ref="BN774" si="14893">F774/F777</f>
        <v>0</v>
      </c>
      <c r="BO774" s="130">
        <f t="shared" ref="BO774" si="14894">G774/G777</f>
        <v>0</v>
      </c>
      <c r="BP774" s="131">
        <f t="shared" ref="BP774" si="14895">H774/H777</f>
        <v>0</v>
      </c>
      <c r="BQ774" s="132">
        <f t="shared" ref="BQ774" si="14896">I774/I777</f>
        <v>0</v>
      </c>
      <c r="BR774" s="129">
        <f t="shared" ref="BR774" si="14897">J774/J777</f>
        <v>0</v>
      </c>
      <c r="BS774" s="130">
        <f t="shared" ref="BS774" si="14898">K774/K777</f>
        <v>0</v>
      </c>
      <c r="BT774" s="131">
        <f t="shared" ref="BT774" si="14899">L774/L777</f>
        <v>0</v>
      </c>
      <c r="BU774" s="129">
        <f t="shared" ref="BU774" si="14900">M774/M777</f>
        <v>0</v>
      </c>
      <c r="BV774" s="133">
        <f t="shared" ref="BV774" si="14901">N774/N777</f>
        <v>0</v>
      </c>
      <c r="BW774" s="134">
        <f t="shared" ref="BW774" si="14902">O774/O777</f>
        <v>0</v>
      </c>
      <c r="BX774" s="129">
        <f t="shared" ref="BX774" si="14903">P774/P777</f>
        <v>0</v>
      </c>
      <c r="BY774" s="130">
        <f t="shared" ref="BY774" si="14904">Q774/Q777</f>
        <v>0</v>
      </c>
      <c r="BZ774" s="131">
        <f t="shared" ref="BZ774" si="14905">R774/R777</f>
        <v>0</v>
      </c>
      <c r="CA774" s="132">
        <f t="shared" ref="CA774" si="14906">S774/S777</f>
        <v>0</v>
      </c>
      <c r="CB774" s="129">
        <f t="shared" ref="CB774" si="14907">T774/T777</f>
        <v>0</v>
      </c>
      <c r="CC774" s="130">
        <f t="shared" ref="CC774" si="14908">U774/U777</f>
        <v>0</v>
      </c>
      <c r="CD774" s="131">
        <f t="shared" ref="CD774" si="14909">V774/V777</f>
        <v>0</v>
      </c>
      <c r="CE774" s="132">
        <f t="shared" ref="CE774" si="14910">W774/W777</f>
        <v>0</v>
      </c>
      <c r="CF774" s="129">
        <f t="shared" ref="CF774" si="14911">X774/X777</f>
        <v>0</v>
      </c>
      <c r="CG774" s="130">
        <f t="shared" ref="CG774" si="14912">Y774/Y777</f>
        <v>0</v>
      </c>
      <c r="CH774" s="131">
        <f t="shared" ref="CH774" si="14913">Z774/Z777</f>
        <v>0</v>
      </c>
      <c r="CI774" s="129">
        <f t="shared" ref="CI774" si="14914">AA774/AA777</f>
        <v>0</v>
      </c>
      <c r="CJ774" s="135">
        <f t="shared" ref="CJ774" si="14915">AB774/AB777</f>
        <v>0</v>
      </c>
      <c r="CK774" s="136">
        <f t="shared" ref="CK774" si="14916">AC774/AC777</f>
        <v>0</v>
      </c>
    </row>
    <row r="775" spans="1:89" x14ac:dyDescent="0.15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4"/>
        <v>0</v>
      </c>
      <c r="AC775" s="173">
        <f t="shared" si="14345"/>
        <v>0</v>
      </c>
      <c r="BI775" s="146" t="s">
        <v>38</v>
      </c>
      <c r="BJ775" s="129">
        <f>B775/B777</f>
        <v>0</v>
      </c>
      <c r="BK775" s="130">
        <f t="shared" ref="BK775" si="14917">C775/C777</f>
        <v>0</v>
      </c>
      <c r="BL775" s="131">
        <f t="shared" ref="BL775" si="14918">D775/D777</f>
        <v>0</v>
      </c>
      <c r="BM775" s="132">
        <f t="shared" ref="BM775" si="14919">E775/E777</f>
        <v>0</v>
      </c>
      <c r="BN775" s="129">
        <f t="shared" ref="BN775" si="14920">F775/F777</f>
        <v>0</v>
      </c>
      <c r="BO775" s="130">
        <f t="shared" ref="BO775" si="14921">G775/G777</f>
        <v>0</v>
      </c>
      <c r="BP775" s="131">
        <f t="shared" ref="BP775" si="14922">H775/H777</f>
        <v>0</v>
      </c>
      <c r="BQ775" s="132">
        <f t="shared" ref="BQ775" si="14923">I775/I777</f>
        <v>0</v>
      </c>
      <c r="BR775" s="129">
        <f t="shared" ref="BR775" si="14924">J775/J777</f>
        <v>0</v>
      </c>
      <c r="BS775" s="130">
        <f t="shared" ref="BS775" si="14925">K775/K777</f>
        <v>0</v>
      </c>
      <c r="BT775" s="131">
        <f t="shared" ref="BT775" si="14926">L775/L777</f>
        <v>0</v>
      </c>
      <c r="BU775" s="129">
        <f t="shared" ref="BU775" si="14927">M775/M777</f>
        <v>0</v>
      </c>
      <c r="BV775" s="133">
        <f t="shared" ref="BV775" si="14928">N775/N777</f>
        <v>0</v>
      </c>
      <c r="BW775" s="134">
        <f t="shared" ref="BW775" si="14929">O775/O777</f>
        <v>0</v>
      </c>
      <c r="BX775" s="129">
        <f t="shared" ref="BX775" si="14930">P775/P777</f>
        <v>0</v>
      </c>
      <c r="BY775" s="130">
        <f t="shared" ref="BY775" si="14931">Q775/Q777</f>
        <v>0</v>
      </c>
      <c r="BZ775" s="131">
        <f t="shared" ref="BZ775" si="14932">R775/R777</f>
        <v>0</v>
      </c>
      <c r="CA775" s="132">
        <f t="shared" ref="CA775" si="14933">S775/S777</f>
        <v>0</v>
      </c>
      <c r="CB775" s="129">
        <f t="shared" ref="CB775" si="14934">T775/T777</f>
        <v>0</v>
      </c>
      <c r="CC775" s="130">
        <f t="shared" ref="CC775" si="14935">U775/U777</f>
        <v>0</v>
      </c>
      <c r="CD775" s="131">
        <f t="shared" ref="CD775" si="14936">V775/V777</f>
        <v>0</v>
      </c>
      <c r="CE775" s="132">
        <f t="shared" ref="CE775" si="14937">W775/W777</f>
        <v>0</v>
      </c>
      <c r="CF775" s="129">
        <f t="shared" ref="CF775" si="14938">X775/X777</f>
        <v>0</v>
      </c>
      <c r="CG775" s="130">
        <f t="shared" ref="CG775" si="14939">Y775/Y777</f>
        <v>0</v>
      </c>
      <c r="CH775" s="131">
        <f t="shared" ref="CH775" si="14940">Z775/Z777</f>
        <v>0</v>
      </c>
      <c r="CI775" s="129">
        <f t="shared" ref="CI775" si="14941">AA775/AA777</f>
        <v>0</v>
      </c>
      <c r="CJ775" s="135">
        <f t="shared" ref="CJ775" si="14942">AB775/AB777</f>
        <v>0</v>
      </c>
      <c r="CK775" s="136">
        <f t="shared" ref="CK775" si="14943">AC775/AC777</f>
        <v>0</v>
      </c>
    </row>
    <row r="776" spans="1:89" ht="14" thickBot="1" x14ac:dyDescent="0.2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4"/>
        <v>0</v>
      </c>
      <c r="AC776" s="173">
        <f t="shared" si="14345"/>
        <v>0</v>
      </c>
      <c r="BI776" s="137" t="s">
        <v>39</v>
      </c>
      <c r="BJ776" s="129">
        <f>B776/B777</f>
        <v>0</v>
      </c>
      <c r="BK776" s="130">
        <f t="shared" ref="BK776" si="14944">C776/C777</f>
        <v>0</v>
      </c>
      <c r="BL776" s="131">
        <f t="shared" ref="BL776" si="14945">D776/D777</f>
        <v>0</v>
      </c>
      <c r="BM776" s="132">
        <f t="shared" ref="BM776" si="14946">E776/E777</f>
        <v>0</v>
      </c>
      <c r="BN776" s="129">
        <f t="shared" ref="BN776" si="14947">F776/F777</f>
        <v>0</v>
      </c>
      <c r="BO776" s="130">
        <f t="shared" ref="BO776" si="14948">G776/G777</f>
        <v>0</v>
      </c>
      <c r="BP776" s="131">
        <f t="shared" ref="BP776" si="14949">H776/H777</f>
        <v>0</v>
      </c>
      <c r="BQ776" s="132">
        <f t="shared" ref="BQ776" si="14950">I776/I777</f>
        <v>0</v>
      </c>
      <c r="BR776" s="129">
        <f t="shared" ref="BR776" si="14951">J776/J777</f>
        <v>0</v>
      </c>
      <c r="BS776" s="130">
        <f t="shared" ref="BS776" si="14952">K776/K777</f>
        <v>0</v>
      </c>
      <c r="BT776" s="131">
        <f t="shared" ref="BT776" si="14953">L776/L777</f>
        <v>0</v>
      </c>
      <c r="BU776" s="129">
        <f t="shared" ref="BU776" si="14954">M776/M777</f>
        <v>0</v>
      </c>
      <c r="BV776" s="133">
        <f t="shared" ref="BV776" si="14955">N776/N777</f>
        <v>0</v>
      </c>
      <c r="BW776" s="134">
        <f t="shared" ref="BW776" si="14956">O776/O777</f>
        <v>0</v>
      </c>
      <c r="BX776" s="129">
        <f t="shared" ref="BX776" si="14957">P776/P777</f>
        <v>0</v>
      </c>
      <c r="BY776" s="130">
        <f t="shared" ref="BY776" si="14958">Q776/Q777</f>
        <v>0</v>
      </c>
      <c r="BZ776" s="131">
        <f t="shared" ref="BZ776" si="14959">R776/R777</f>
        <v>0</v>
      </c>
      <c r="CA776" s="132">
        <f t="shared" ref="CA776" si="14960">S776/S777</f>
        <v>0</v>
      </c>
      <c r="CB776" s="129">
        <f t="shared" ref="CB776" si="14961">T776/T777</f>
        <v>0</v>
      </c>
      <c r="CC776" s="130">
        <f t="shared" ref="CC776" si="14962">U776/U777</f>
        <v>0</v>
      </c>
      <c r="CD776" s="131">
        <f t="shared" ref="CD776" si="14963">V776/V777</f>
        <v>0</v>
      </c>
      <c r="CE776" s="132">
        <f t="shared" ref="CE776" si="14964">W776/W777</f>
        <v>0</v>
      </c>
      <c r="CF776" s="129">
        <f t="shared" ref="CF776" si="14965">X776/X777</f>
        <v>0</v>
      </c>
      <c r="CG776" s="130">
        <f t="shared" ref="CG776" si="14966">Y776/Y777</f>
        <v>0</v>
      </c>
      <c r="CH776" s="131">
        <f t="shared" ref="CH776" si="14967">Z776/Z777</f>
        <v>0</v>
      </c>
      <c r="CI776" s="129">
        <f t="shared" ref="CI776" si="14968">AA776/AA777</f>
        <v>0</v>
      </c>
      <c r="CJ776" s="135">
        <f t="shared" ref="CJ776" si="14969">AB776/AB777</f>
        <v>0</v>
      </c>
      <c r="CK776" s="136">
        <f t="shared" ref="CK776" si="14970">AC776/AC777</f>
        <v>0</v>
      </c>
    </row>
    <row r="777" spans="1:89" ht="15" thickTop="1" thickBot="1" x14ac:dyDescent="0.2">
      <c r="A777" s="269" t="s">
        <v>13</v>
      </c>
      <c r="B777" s="20">
        <f t="shared" ref="B777:AA777" si="14971">SUM(B754:B776)</f>
        <v>6302</v>
      </c>
      <c r="C777" s="21">
        <f t="shared" si="14971"/>
        <v>6938</v>
      </c>
      <c r="D777" s="20">
        <f t="shared" si="14971"/>
        <v>3323</v>
      </c>
      <c r="E777" s="21">
        <f t="shared" si="14971"/>
        <v>4188</v>
      </c>
      <c r="F777" s="20">
        <f t="shared" si="14971"/>
        <v>5614</v>
      </c>
      <c r="G777" s="21">
        <f t="shared" si="14971"/>
        <v>5112</v>
      </c>
      <c r="H777" s="20">
        <f t="shared" si="14971"/>
        <v>9403</v>
      </c>
      <c r="I777" s="21">
        <f t="shared" si="14971"/>
        <v>8521</v>
      </c>
      <c r="J777" s="20">
        <f t="shared" si="14971"/>
        <v>1916</v>
      </c>
      <c r="K777" s="21">
        <f t="shared" si="14971"/>
        <v>1550</v>
      </c>
      <c r="L777" s="20">
        <f t="shared" si="14971"/>
        <v>4133</v>
      </c>
      <c r="M777" s="21">
        <f t="shared" si="14971"/>
        <v>3935</v>
      </c>
      <c r="N777" s="20">
        <f t="shared" si="14971"/>
        <v>8032</v>
      </c>
      <c r="O777" s="21">
        <f t="shared" si="14971"/>
        <v>8275</v>
      </c>
      <c r="P777" s="20">
        <f t="shared" si="14971"/>
        <v>4711</v>
      </c>
      <c r="Q777" s="21">
        <f t="shared" si="14971"/>
        <v>4213</v>
      </c>
      <c r="R777" s="20">
        <f t="shared" si="14971"/>
        <v>5387</v>
      </c>
      <c r="S777" s="21">
        <f t="shared" si="14971"/>
        <v>5073</v>
      </c>
      <c r="T777" s="20">
        <f t="shared" si="14971"/>
        <v>1369</v>
      </c>
      <c r="U777" s="21">
        <f t="shared" si="14971"/>
        <v>1120</v>
      </c>
      <c r="V777" s="20">
        <f t="shared" si="14971"/>
        <v>5237</v>
      </c>
      <c r="W777" s="21">
        <f t="shared" si="14971"/>
        <v>4902</v>
      </c>
      <c r="X777" s="20">
        <f t="shared" si="14971"/>
        <v>3868</v>
      </c>
      <c r="Y777" s="21">
        <f t="shared" si="14971"/>
        <v>2840</v>
      </c>
      <c r="Z777" s="20">
        <f t="shared" si="14971"/>
        <v>6830</v>
      </c>
      <c r="AA777" s="21">
        <f t="shared" si="14971"/>
        <v>9286</v>
      </c>
      <c r="AB777" s="174">
        <f t="shared" ref="AB777:AC777" si="14972">SUM(AB753:AB776)</f>
        <v>66125</v>
      </c>
      <c r="AC777" s="175">
        <f t="shared" si="14972"/>
        <v>65953</v>
      </c>
      <c r="BI777" s="269" t="s">
        <v>13</v>
      </c>
      <c r="BJ777" s="155">
        <f>SUM(BJ753:BJ776)</f>
        <v>1</v>
      </c>
      <c r="BK777" s="156">
        <f t="shared" ref="BK777:CK777" si="14973">SUM(BK753:BK776)</f>
        <v>0.99999999999999989</v>
      </c>
      <c r="BL777" s="155">
        <f t="shared" si="14973"/>
        <v>0.99999999999999989</v>
      </c>
      <c r="BM777" s="156">
        <f t="shared" si="14973"/>
        <v>0.99999999999999989</v>
      </c>
      <c r="BN777" s="155">
        <f t="shared" si="14973"/>
        <v>1.0000000000000002</v>
      </c>
      <c r="BO777" s="156">
        <f t="shared" si="14973"/>
        <v>1</v>
      </c>
      <c r="BP777" s="155">
        <f t="shared" si="14973"/>
        <v>0.99999999999999989</v>
      </c>
      <c r="BQ777" s="156">
        <f t="shared" si="14973"/>
        <v>0.99999999999999989</v>
      </c>
      <c r="BR777" s="155">
        <f t="shared" si="14973"/>
        <v>0.99999999999999989</v>
      </c>
      <c r="BS777" s="156">
        <f t="shared" si="14973"/>
        <v>1</v>
      </c>
      <c r="BT777" s="155">
        <f t="shared" si="14973"/>
        <v>1</v>
      </c>
      <c r="BU777" s="156">
        <f t="shared" si="14973"/>
        <v>1.0000000000000002</v>
      </c>
      <c r="BV777" s="155">
        <f t="shared" si="14973"/>
        <v>0.99999999999999989</v>
      </c>
      <c r="BW777" s="156">
        <f t="shared" si="14973"/>
        <v>0.99999999999999989</v>
      </c>
      <c r="BX777" s="155">
        <f t="shared" si="14973"/>
        <v>1</v>
      </c>
      <c r="BY777" s="156">
        <f t="shared" si="14973"/>
        <v>0.99999999999999978</v>
      </c>
      <c r="BZ777" s="155">
        <f t="shared" si="14973"/>
        <v>0.99999999999999989</v>
      </c>
      <c r="CA777" s="156">
        <f t="shared" si="14973"/>
        <v>1</v>
      </c>
      <c r="CB777" s="155">
        <f t="shared" si="14973"/>
        <v>0.99999999999999989</v>
      </c>
      <c r="CC777" s="156">
        <f t="shared" si="14973"/>
        <v>1.0000000000000002</v>
      </c>
      <c r="CD777" s="155">
        <f t="shared" si="14973"/>
        <v>1</v>
      </c>
      <c r="CE777" s="156">
        <f t="shared" si="14973"/>
        <v>0.99999999999999989</v>
      </c>
      <c r="CF777" s="155">
        <f t="shared" si="14973"/>
        <v>0.99999999999999989</v>
      </c>
      <c r="CG777" s="156">
        <f t="shared" si="14973"/>
        <v>1</v>
      </c>
      <c r="CH777" s="155">
        <f t="shared" si="14973"/>
        <v>1.0000000000000002</v>
      </c>
      <c r="CI777" s="156">
        <f t="shared" si="14973"/>
        <v>1</v>
      </c>
      <c r="CJ777" s="155">
        <f t="shared" si="14973"/>
        <v>1.0000000000000002</v>
      </c>
      <c r="CK777" s="156">
        <f t="shared" si="14973"/>
        <v>1.0000000000000002</v>
      </c>
    </row>
    <row r="778" spans="1:89" ht="14" thickTop="1" x14ac:dyDescent="0.15">
      <c r="A778" s="187"/>
    </row>
    <row r="780" spans="1:89" x14ac:dyDescent="0.15">
      <c r="A780" s="296">
        <f>+A749+1</f>
        <v>44100</v>
      </c>
      <c r="B780" s="296"/>
      <c r="C780" s="296"/>
      <c r="D780" s="296"/>
      <c r="BI780" s="301">
        <f>+BI718+2</f>
        <v>44100</v>
      </c>
      <c r="BJ780" s="301"/>
      <c r="BK780" s="301"/>
      <c r="BL780" s="301"/>
    </row>
    <row r="781" spans="1:89" ht="14" thickBot="1" x14ac:dyDescent="0.2">
      <c r="AE781" s="272" t="s">
        <v>84</v>
      </c>
    </row>
    <row r="782" spans="1:89" ht="15" thickTop="1" thickBot="1" x14ac:dyDescent="0.2">
      <c r="A782" s="292" t="s">
        <v>0</v>
      </c>
      <c r="B782" s="294" t="s">
        <v>1</v>
      </c>
      <c r="C782" s="295"/>
      <c r="D782" s="294" t="s">
        <v>2</v>
      </c>
      <c r="E782" s="295"/>
      <c r="F782" s="294" t="s">
        <v>3</v>
      </c>
      <c r="G782" s="295"/>
      <c r="H782" s="294" t="s">
        <v>4</v>
      </c>
      <c r="I782" s="295"/>
      <c r="J782" s="294" t="s">
        <v>5</v>
      </c>
      <c r="K782" s="295"/>
      <c r="L782" s="294" t="s">
        <v>6</v>
      </c>
      <c r="M782" s="295"/>
      <c r="N782" s="294" t="s">
        <v>7</v>
      </c>
      <c r="O782" s="295"/>
      <c r="P782" s="294" t="s">
        <v>8</v>
      </c>
      <c r="Q782" s="295"/>
      <c r="R782" s="294" t="s">
        <v>9</v>
      </c>
      <c r="S782" s="295"/>
      <c r="T782" s="294" t="s">
        <v>10</v>
      </c>
      <c r="U782" s="295"/>
      <c r="V782" s="294" t="s">
        <v>11</v>
      </c>
      <c r="W782" s="295"/>
      <c r="X782" s="294" t="s">
        <v>12</v>
      </c>
      <c r="Y782" s="295"/>
      <c r="Z782" s="297" t="s">
        <v>40</v>
      </c>
      <c r="AA782" s="298"/>
      <c r="AB782" s="299" t="s">
        <v>41</v>
      </c>
      <c r="AC782" s="300"/>
      <c r="AE782" s="292" t="s">
        <v>0</v>
      </c>
      <c r="AF782" s="294" t="s">
        <v>1</v>
      </c>
      <c r="AG782" s="295"/>
      <c r="AH782" s="294" t="s">
        <v>2</v>
      </c>
      <c r="AI782" s="295"/>
      <c r="AJ782" s="294" t="s">
        <v>3</v>
      </c>
      <c r="AK782" s="295"/>
      <c r="AL782" s="294" t="s">
        <v>4</v>
      </c>
      <c r="AM782" s="295"/>
      <c r="AN782" s="294" t="s">
        <v>5</v>
      </c>
      <c r="AO782" s="295"/>
      <c r="AP782" s="294" t="s">
        <v>6</v>
      </c>
      <c r="AQ782" s="295"/>
      <c r="AR782" s="294" t="s">
        <v>7</v>
      </c>
      <c r="AS782" s="295"/>
      <c r="AT782" s="294" t="s">
        <v>8</v>
      </c>
      <c r="AU782" s="295"/>
      <c r="AV782" s="294" t="s">
        <v>9</v>
      </c>
      <c r="AW782" s="295"/>
      <c r="AX782" s="294" t="s">
        <v>10</v>
      </c>
      <c r="AY782" s="295"/>
      <c r="AZ782" s="294" t="s">
        <v>11</v>
      </c>
      <c r="BA782" s="295"/>
      <c r="BB782" s="294" t="s">
        <v>12</v>
      </c>
      <c r="BC782" s="295"/>
      <c r="BD782" s="297" t="s">
        <v>40</v>
      </c>
      <c r="BE782" s="298"/>
      <c r="BF782" s="299" t="s">
        <v>41</v>
      </c>
      <c r="BG782" s="300"/>
      <c r="BI782" s="292" t="s">
        <v>0</v>
      </c>
      <c r="BJ782" s="294" t="s">
        <v>1</v>
      </c>
      <c r="BK782" s="295"/>
      <c r="BL782" s="294" t="s">
        <v>2</v>
      </c>
      <c r="BM782" s="295"/>
      <c r="BN782" s="294" t="s">
        <v>3</v>
      </c>
      <c r="BO782" s="295"/>
      <c r="BP782" s="294" t="s">
        <v>4</v>
      </c>
      <c r="BQ782" s="295"/>
      <c r="BR782" s="294" t="s">
        <v>5</v>
      </c>
      <c r="BS782" s="295"/>
      <c r="BT782" s="294" t="s">
        <v>6</v>
      </c>
      <c r="BU782" s="295"/>
      <c r="BV782" s="294" t="s">
        <v>7</v>
      </c>
      <c r="BW782" s="295"/>
      <c r="BX782" s="294" t="s">
        <v>8</v>
      </c>
      <c r="BY782" s="295"/>
      <c r="BZ782" s="294" t="s">
        <v>9</v>
      </c>
      <c r="CA782" s="295"/>
      <c r="CB782" s="294" t="s">
        <v>10</v>
      </c>
      <c r="CC782" s="295"/>
      <c r="CD782" s="294" t="s">
        <v>11</v>
      </c>
      <c r="CE782" s="295"/>
      <c r="CF782" s="294" t="s">
        <v>12</v>
      </c>
      <c r="CG782" s="295"/>
      <c r="CH782" s="297" t="s">
        <v>40</v>
      </c>
      <c r="CI782" s="298"/>
      <c r="CJ782" s="294" t="s">
        <v>41</v>
      </c>
      <c r="CK782" s="295"/>
    </row>
    <row r="783" spans="1:89" ht="15" thickTop="1" thickBot="1" x14ac:dyDescent="0.2">
      <c r="A783" s="293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3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3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4" thickTop="1" x14ac:dyDescent="0.15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383</v>
      </c>
      <c r="AG784" s="186">
        <f t="shared" ref="AG784:AV786" si="14974">SUMIF($A$9:$A$32,$AE784,C$784:C$807)</f>
        <v>390</v>
      </c>
      <c r="AH784" s="127">
        <f t="shared" si="14974"/>
        <v>231</v>
      </c>
      <c r="AI784" s="180">
        <f t="shared" si="14974"/>
        <v>235</v>
      </c>
      <c r="AJ784" s="126">
        <f t="shared" si="14974"/>
        <v>375</v>
      </c>
      <c r="AK784" s="128">
        <f t="shared" si="14974"/>
        <v>257</v>
      </c>
      <c r="AL784" s="127">
        <f t="shared" si="14974"/>
        <v>559</v>
      </c>
      <c r="AM784" s="180">
        <f t="shared" si="14974"/>
        <v>474</v>
      </c>
      <c r="AN784" s="126">
        <f t="shared" si="14974"/>
        <v>56</v>
      </c>
      <c r="AO784" s="128">
        <f t="shared" si="14974"/>
        <v>123</v>
      </c>
      <c r="AP784" s="127">
        <f t="shared" si="14974"/>
        <v>173</v>
      </c>
      <c r="AQ784" s="126">
        <f t="shared" si="14974"/>
        <v>277</v>
      </c>
      <c r="AR784" s="179">
        <f t="shared" si="14974"/>
        <v>573</v>
      </c>
      <c r="AS784" s="181">
        <f t="shared" si="14974"/>
        <v>547</v>
      </c>
      <c r="AT784" s="126">
        <f t="shared" si="14974"/>
        <v>313</v>
      </c>
      <c r="AU784" s="128">
        <f t="shared" si="14974"/>
        <v>236</v>
      </c>
      <c r="AV784" s="127">
        <f t="shared" si="14974"/>
        <v>366</v>
      </c>
      <c r="AW784" s="180">
        <f t="shared" ref="AW784:BE786" si="14975">SUMIF($A$9:$A$32,$AE784,S$784:S$807)</f>
        <v>269</v>
      </c>
      <c r="AX784" s="126">
        <f t="shared" si="14975"/>
        <v>66</v>
      </c>
      <c r="AY784" s="128">
        <f t="shared" si="14975"/>
        <v>66</v>
      </c>
      <c r="AZ784" s="127">
        <f t="shared" si="14975"/>
        <v>196</v>
      </c>
      <c r="BA784" s="180">
        <f t="shared" si="14975"/>
        <v>357</v>
      </c>
      <c r="BB784" s="126">
        <f t="shared" si="14975"/>
        <v>217</v>
      </c>
      <c r="BC784" s="128">
        <f t="shared" si="14975"/>
        <v>226</v>
      </c>
      <c r="BD784" s="184">
        <f t="shared" si="14975"/>
        <v>385</v>
      </c>
      <c r="BE784" s="185">
        <f t="shared" si="14975"/>
        <v>421</v>
      </c>
      <c r="BF784" s="170">
        <f>AF784+AH784+AJ784+AL784+AN784+AP784+AR784+AT784+AV784+AX784+AZ784+BB784+BD784</f>
        <v>3893</v>
      </c>
      <c r="BG784" s="171">
        <f>AG784+AI784+AK784+AM784+AO784+AQ784+AS784+AU784+AW784+AY784+BA784+BC784+BE784</f>
        <v>3878</v>
      </c>
      <c r="BI784" s="125" t="s">
        <v>16</v>
      </c>
      <c r="BJ784" s="129">
        <f>B784/B808</f>
        <v>0</v>
      </c>
      <c r="BK784" s="130">
        <f t="shared" ref="BK784" si="14976">C784/C808</f>
        <v>0</v>
      </c>
      <c r="BL784" s="131">
        <f t="shared" ref="BL784" si="14977">D784/D808</f>
        <v>0</v>
      </c>
      <c r="BM784" s="132">
        <f t="shared" ref="BM784" si="14978">E784/E808</f>
        <v>0</v>
      </c>
      <c r="BN784" s="129">
        <f t="shared" ref="BN784" si="14979">F784/F808</f>
        <v>0</v>
      </c>
      <c r="BO784" s="130">
        <f t="shared" ref="BO784" si="14980">G784/G808</f>
        <v>0</v>
      </c>
      <c r="BP784" s="131">
        <f t="shared" ref="BP784" si="14981">H784/H808</f>
        <v>0</v>
      </c>
      <c r="BQ784" s="132">
        <f t="shared" ref="BQ784" si="14982">I784/I808</f>
        <v>0</v>
      </c>
      <c r="BR784" s="129">
        <f t="shared" ref="BR784" si="14983">J784/J808</f>
        <v>0</v>
      </c>
      <c r="BS784" s="130">
        <f t="shared" ref="BS784" si="14984">K784/K808</f>
        <v>0</v>
      </c>
      <c r="BT784" s="131">
        <f t="shared" ref="BT784" si="14985">L784/L808</f>
        <v>0</v>
      </c>
      <c r="BU784" s="129">
        <f t="shared" ref="BU784" si="14986">M784/M808</f>
        <v>0</v>
      </c>
      <c r="BV784" s="133">
        <f t="shared" ref="BV784" si="14987">N784/N808</f>
        <v>0</v>
      </c>
      <c r="BW784" s="134">
        <f t="shared" ref="BW784" si="14988">O784/O808</f>
        <v>0</v>
      </c>
      <c r="BX784" s="129">
        <f t="shared" ref="BX784" si="14989">P784/P808</f>
        <v>0</v>
      </c>
      <c r="BY784" s="130">
        <f t="shared" ref="BY784" si="14990">Q784/Q808</f>
        <v>0</v>
      </c>
      <c r="BZ784" s="131">
        <f t="shared" ref="BZ784" si="14991">R784/R808</f>
        <v>0</v>
      </c>
      <c r="CA784" s="132">
        <f t="shared" ref="CA784" si="14992">S784/S808</f>
        <v>0</v>
      </c>
      <c r="CB784" s="129">
        <f t="shared" ref="CB784" si="14993">T784/T808</f>
        <v>0</v>
      </c>
      <c r="CC784" s="130">
        <f t="shared" ref="CC784" si="14994">U784/U808</f>
        <v>0</v>
      </c>
      <c r="CD784" s="131">
        <f t="shared" ref="CD784" si="14995">V784/V808</f>
        <v>0</v>
      </c>
      <c r="CE784" s="132">
        <f t="shared" ref="CE784" si="14996">W784/W808</f>
        <v>0</v>
      </c>
      <c r="CF784" s="129">
        <f t="shared" ref="CF784" si="14997">X784/X808</f>
        <v>0</v>
      </c>
      <c r="CG784" s="130">
        <f t="shared" ref="CG784" si="14998">Y784/Y808</f>
        <v>0</v>
      </c>
      <c r="CH784" s="131">
        <f t="shared" ref="CH784" si="14999">Z784/Z808</f>
        <v>0</v>
      </c>
      <c r="CI784" s="129">
        <f t="shared" ref="CI784" si="15000">AA784/AA808</f>
        <v>0</v>
      </c>
      <c r="CJ784" s="135">
        <f t="shared" ref="CJ784" si="15001">AB784/AB808</f>
        <v>0</v>
      </c>
      <c r="CK784" s="136">
        <f t="shared" ref="CK784" si="15002">AC784/AC808</f>
        <v>0</v>
      </c>
    </row>
    <row r="785" spans="1:89" x14ac:dyDescent="0.15">
      <c r="A785" s="137" t="s">
        <v>17</v>
      </c>
      <c r="B785" s="189">
        <v>34</v>
      </c>
      <c r="C785" s="190">
        <v>0</v>
      </c>
      <c r="D785" s="191">
        <v>65</v>
      </c>
      <c r="E785" s="192">
        <v>1</v>
      </c>
      <c r="F785" s="189">
        <v>122</v>
      </c>
      <c r="G785" s="193">
        <v>1</v>
      </c>
      <c r="H785" s="191">
        <v>73</v>
      </c>
      <c r="I785" s="192">
        <v>16</v>
      </c>
      <c r="J785" s="189">
        <v>1</v>
      </c>
      <c r="K785" s="193">
        <v>6</v>
      </c>
      <c r="L785" s="191">
        <v>6</v>
      </c>
      <c r="M785" s="189">
        <v>9</v>
      </c>
      <c r="N785" s="194">
        <v>17</v>
      </c>
      <c r="O785" s="195">
        <v>31</v>
      </c>
      <c r="P785" s="189">
        <v>15</v>
      </c>
      <c r="Q785" s="193">
        <v>24</v>
      </c>
      <c r="R785" s="191">
        <v>5</v>
      </c>
      <c r="S785" s="192">
        <v>9</v>
      </c>
      <c r="T785" s="189">
        <v>0</v>
      </c>
      <c r="U785" s="193">
        <v>0</v>
      </c>
      <c r="V785" s="191">
        <v>1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2">
        <f t="shared" ref="AB785:AB807" si="15003">SUM(B785,D785,F785,H785,J785,L785,N785,P785,R785,T785,V785,X785,Z785)</f>
        <v>339</v>
      </c>
      <c r="AC785" s="173">
        <f t="shared" ref="AC785:AC807" si="15004">SUM(C785,E785,G785,I785,K785,M785,O785,Q785,S785,U785,W785,Y785,AA785)</f>
        <v>97</v>
      </c>
      <c r="AE785" s="277" t="str">
        <f>$AE$10</f>
        <v>08:00 - 08:59</v>
      </c>
      <c r="AF785" s="126">
        <f>SUMIF($A$9:$A$32,$AE785,B$784:B$807)</f>
        <v>474</v>
      </c>
      <c r="AG785" s="190">
        <f t="shared" si="14974"/>
        <v>504</v>
      </c>
      <c r="AH785" s="191">
        <f t="shared" si="14974"/>
        <v>228</v>
      </c>
      <c r="AI785" s="192">
        <f t="shared" si="14974"/>
        <v>253</v>
      </c>
      <c r="AJ785" s="278">
        <f t="shared" si="14974"/>
        <v>445</v>
      </c>
      <c r="AK785" s="193">
        <f t="shared" si="14974"/>
        <v>261</v>
      </c>
      <c r="AL785" s="191">
        <f t="shared" si="14974"/>
        <v>693</v>
      </c>
      <c r="AM785" s="192">
        <f t="shared" si="14974"/>
        <v>578</v>
      </c>
      <c r="AN785" s="278">
        <f t="shared" si="14974"/>
        <v>72</v>
      </c>
      <c r="AO785" s="193">
        <f t="shared" si="14974"/>
        <v>141</v>
      </c>
      <c r="AP785" s="191">
        <f t="shared" si="14974"/>
        <v>131</v>
      </c>
      <c r="AQ785" s="278">
        <f t="shared" si="14974"/>
        <v>364</v>
      </c>
      <c r="AR785" s="194">
        <f t="shared" si="14974"/>
        <v>534</v>
      </c>
      <c r="AS785" s="195">
        <f t="shared" si="14974"/>
        <v>637</v>
      </c>
      <c r="AT785" s="278">
        <f t="shared" si="14974"/>
        <v>357</v>
      </c>
      <c r="AU785" s="193">
        <f t="shared" si="14974"/>
        <v>206</v>
      </c>
      <c r="AV785" s="191">
        <f t="shared" si="14974"/>
        <v>445</v>
      </c>
      <c r="AW785" s="192">
        <f t="shared" si="14975"/>
        <v>264</v>
      </c>
      <c r="AX785" s="278">
        <f t="shared" si="14975"/>
        <v>51</v>
      </c>
      <c r="AY785" s="193">
        <f t="shared" si="14975"/>
        <v>44</v>
      </c>
      <c r="AZ785" s="191">
        <f t="shared" si="14975"/>
        <v>226</v>
      </c>
      <c r="BA785" s="192">
        <f t="shared" si="14975"/>
        <v>350</v>
      </c>
      <c r="BB785" s="278">
        <f t="shared" si="14975"/>
        <v>226</v>
      </c>
      <c r="BC785" s="193">
        <f t="shared" si="14975"/>
        <v>141</v>
      </c>
      <c r="BD785" s="191">
        <f t="shared" si="14975"/>
        <v>428</v>
      </c>
      <c r="BE785" s="278">
        <f t="shared" si="14975"/>
        <v>391</v>
      </c>
      <c r="BF785" s="172">
        <f>SUM(AF785,AH785,AJ785,AL785,AN785,AP785,AR785,AT785,AV785,AX785,AZ785,BB785,BD785)</f>
        <v>4310</v>
      </c>
      <c r="BG785" s="173">
        <f>SUM(AG785,AI785,AK785,AM785,AO785,AQ785,AS785,AU785,AW785,AY785,BA785,BC785,BE785)</f>
        <v>4134</v>
      </c>
      <c r="BI785" s="137" t="s">
        <v>17</v>
      </c>
      <c r="BJ785" s="129">
        <f>B785/B808</f>
        <v>6.1239193083573486E-3</v>
      </c>
      <c r="BK785" s="130">
        <f t="shared" ref="BK785" si="15005">C785/C808</f>
        <v>0</v>
      </c>
      <c r="BL785" s="131">
        <f t="shared" ref="BL785" si="15006">D785/D808</f>
        <v>2.2847100175746926E-2</v>
      </c>
      <c r="BM785" s="132">
        <f t="shared" ref="BM785" si="15007">E785/E808</f>
        <v>2.6109660574412532E-4</v>
      </c>
      <c r="BN785" s="129">
        <f t="shared" ref="BN785" si="15008">F785/F808</f>
        <v>2.485231207985333E-2</v>
      </c>
      <c r="BO785" s="130">
        <f t="shared" ref="BO785" si="15009">G785/G808</f>
        <v>1.9297568506368199E-4</v>
      </c>
      <c r="BP785" s="131">
        <f t="shared" ref="BP785" si="15010">H785/H808</f>
        <v>8.3399977150691185E-3</v>
      </c>
      <c r="BQ785" s="132">
        <f t="shared" ref="BQ785" si="15011">I785/I808</f>
        <v>1.8598163431361153E-3</v>
      </c>
      <c r="BR785" s="129">
        <f t="shared" ref="BR785" si="15012">J785/J808</f>
        <v>7.3855243722304289E-4</v>
      </c>
      <c r="BS785" s="130">
        <f t="shared" ref="BS785" si="15013">K785/K808</f>
        <v>5.4694621695533276E-3</v>
      </c>
      <c r="BT785" s="131">
        <f t="shared" ref="BT785" si="15014">L785/L808</f>
        <v>1.6506189821182944E-3</v>
      </c>
      <c r="BU785" s="129">
        <f t="shared" ref="BU785" si="15015">M785/M808</f>
        <v>2.8966849050531059E-3</v>
      </c>
      <c r="BV785" s="133">
        <f t="shared" ref="BV785" si="15016">N785/N808</f>
        <v>2.2785149443774293E-3</v>
      </c>
      <c r="BW785" s="134">
        <f t="shared" ref="BW785" si="15017">O785/O808</f>
        <v>4.4501866207292563E-3</v>
      </c>
      <c r="BX785" s="129">
        <f t="shared" ref="BX785" si="15018">P785/P808</f>
        <v>3.399818676337262E-3</v>
      </c>
      <c r="BY785" s="130">
        <f t="shared" ref="BY785" si="15019">Q785/Q808</f>
        <v>6.9666182873730047E-3</v>
      </c>
      <c r="BZ785" s="131">
        <f t="shared" ref="BZ785" si="15020">R785/R808</f>
        <v>9.2936802973977691E-4</v>
      </c>
      <c r="CA785" s="132">
        <f t="shared" ref="CA785" si="15021">S785/S808</f>
        <v>1.9539730785931393E-3</v>
      </c>
      <c r="CB785" s="129">
        <f t="shared" ref="CB785" si="15022">T785/T808</f>
        <v>0</v>
      </c>
      <c r="CC785" s="130">
        <f t="shared" ref="CC785" si="15023">U785/U808</f>
        <v>0</v>
      </c>
      <c r="CD785" s="131">
        <f t="shared" ref="CD785" si="15024">V785/V808</f>
        <v>2.1949078138718174E-4</v>
      </c>
      <c r="CE785" s="132">
        <f t="shared" ref="CE785" si="15025">W785/W808</f>
        <v>0</v>
      </c>
      <c r="CF785" s="129">
        <f t="shared" ref="CF785" si="15026">X785/X808</f>
        <v>0</v>
      </c>
      <c r="CG785" s="130">
        <f t="shared" ref="CG785" si="15027">Y785/Y808</f>
        <v>0</v>
      </c>
      <c r="CH785" s="131">
        <f t="shared" ref="CH785" si="15028">Z785/Z808</f>
        <v>0</v>
      </c>
      <c r="CI785" s="129">
        <f t="shared" ref="CI785" si="15029">AA785/AA808</f>
        <v>0</v>
      </c>
      <c r="CJ785" s="135">
        <f t="shared" ref="CJ785" si="15030">AB785/AB808</f>
        <v>5.6663379410633995E-3</v>
      </c>
      <c r="CK785" s="136">
        <f t="shared" ref="CK785" si="15031">AC785/AC808</f>
        <v>1.6256892419595421E-3</v>
      </c>
    </row>
    <row r="786" spans="1:89" ht="14" thickBot="1" x14ac:dyDescent="0.2">
      <c r="A786" s="146" t="s">
        <v>18</v>
      </c>
      <c r="B786" s="196">
        <v>239</v>
      </c>
      <c r="C786" s="197">
        <v>1</v>
      </c>
      <c r="D786" s="198">
        <v>150</v>
      </c>
      <c r="E786" s="199">
        <v>0</v>
      </c>
      <c r="F786" s="196">
        <v>322</v>
      </c>
      <c r="G786" s="200">
        <v>7</v>
      </c>
      <c r="H786" s="198">
        <v>279</v>
      </c>
      <c r="I786" s="199">
        <v>118</v>
      </c>
      <c r="J786" s="196">
        <v>20</v>
      </c>
      <c r="K786" s="200">
        <v>21</v>
      </c>
      <c r="L786" s="198">
        <v>59</v>
      </c>
      <c r="M786" s="196">
        <v>82</v>
      </c>
      <c r="N786" s="201">
        <v>273</v>
      </c>
      <c r="O786" s="202">
        <v>207</v>
      </c>
      <c r="P786" s="196">
        <v>139</v>
      </c>
      <c r="Q786" s="200">
        <v>165</v>
      </c>
      <c r="R786" s="198">
        <v>141</v>
      </c>
      <c r="S786" s="199">
        <v>93</v>
      </c>
      <c r="T786" s="196">
        <v>13</v>
      </c>
      <c r="U786" s="200">
        <v>36</v>
      </c>
      <c r="V786" s="198">
        <v>94</v>
      </c>
      <c r="W786" s="199">
        <v>120</v>
      </c>
      <c r="X786" s="196">
        <v>131</v>
      </c>
      <c r="Y786" s="200">
        <v>77</v>
      </c>
      <c r="Z786" s="198">
        <v>245</v>
      </c>
      <c r="AA786" s="196">
        <v>152</v>
      </c>
      <c r="AB786" s="172">
        <f t="shared" si="15003"/>
        <v>2105</v>
      </c>
      <c r="AC786" s="173">
        <f t="shared" si="15004"/>
        <v>1079</v>
      </c>
      <c r="AE786" s="275">
        <f>$AE$11</f>
        <v>0</v>
      </c>
      <c r="AF786" s="126">
        <f>SUMIF($A$9:$A$32,$AE786,B$784:B$807)</f>
        <v>0</v>
      </c>
      <c r="AG786" s="197">
        <f t="shared" si="14974"/>
        <v>0</v>
      </c>
      <c r="AH786" s="198">
        <f t="shared" si="14974"/>
        <v>0</v>
      </c>
      <c r="AI786" s="199">
        <f t="shared" si="14974"/>
        <v>0</v>
      </c>
      <c r="AJ786" s="196">
        <f t="shared" si="14974"/>
        <v>0</v>
      </c>
      <c r="AK786" s="200">
        <f t="shared" si="14974"/>
        <v>0</v>
      </c>
      <c r="AL786" s="198">
        <f t="shared" si="14974"/>
        <v>0</v>
      </c>
      <c r="AM786" s="199">
        <f t="shared" si="14974"/>
        <v>0</v>
      </c>
      <c r="AN786" s="196">
        <f t="shared" si="14974"/>
        <v>0</v>
      </c>
      <c r="AO786" s="200">
        <f t="shared" si="14974"/>
        <v>0</v>
      </c>
      <c r="AP786" s="198">
        <f t="shared" si="14974"/>
        <v>0</v>
      </c>
      <c r="AQ786" s="196">
        <f t="shared" si="14974"/>
        <v>0</v>
      </c>
      <c r="AR786" s="201">
        <f t="shared" si="14974"/>
        <v>0</v>
      </c>
      <c r="AS786" s="202">
        <f t="shared" si="14974"/>
        <v>0</v>
      </c>
      <c r="AT786" s="196">
        <f t="shared" si="14974"/>
        <v>0</v>
      </c>
      <c r="AU786" s="200">
        <f t="shared" si="14974"/>
        <v>0</v>
      </c>
      <c r="AV786" s="198">
        <f t="shared" si="14974"/>
        <v>0</v>
      </c>
      <c r="AW786" s="199">
        <f t="shared" si="14975"/>
        <v>0</v>
      </c>
      <c r="AX786" s="196">
        <f t="shared" si="14975"/>
        <v>0</v>
      </c>
      <c r="AY786" s="200">
        <f t="shared" si="14975"/>
        <v>0</v>
      </c>
      <c r="AZ786" s="198">
        <f t="shared" si="14975"/>
        <v>0</v>
      </c>
      <c r="BA786" s="199">
        <f t="shared" si="14975"/>
        <v>0</v>
      </c>
      <c r="BB786" s="196">
        <f t="shared" si="14975"/>
        <v>0</v>
      </c>
      <c r="BC786" s="200">
        <f t="shared" si="14975"/>
        <v>0</v>
      </c>
      <c r="BD786" s="198">
        <f t="shared" si="14975"/>
        <v>0</v>
      </c>
      <c r="BE786" s="196">
        <f t="shared" si="14975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4.3047550432276656E-2</v>
      </c>
      <c r="BK786" s="130">
        <f t="shared" ref="BK786" si="15032">C786/C808</f>
        <v>1.4064697609001407E-4</v>
      </c>
      <c r="BL786" s="131">
        <f t="shared" ref="BL786" si="15033">D786/D808</f>
        <v>5.272407732864675E-2</v>
      </c>
      <c r="BM786" s="132">
        <f t="shared" ref="BM786" si="15034">E786/E808</f>
        <v>0</v>
      </c>
      <c r="BN786" s="129">
        <f t="shared" ref="BN786" si="15035">F786/F808</f>
        <v>6.5593807292727638E-2</v>
      </c>
      <c r="BO786" s="130">
        <f t="shared" ref="BO786" si="15036">G786/G808</f>
        <v>1.3508297954457739E-3</v>
      </c>
      <c r="BP786" s="131">
        <f t="shared" ref="BP786" si="15037">H786/H808</f>
        <v>3.1874785787729919E-2</v>
      </c>
      <c r="BQ786" s="132">
        <f t="shared" ref="BQ786" si="15038">I786/I808</f>
        <v>1.3716145530628851E-2</v>
      </c>
      <c r="BR786" s="129">
        <f t="shared" ref="BR786" si="15039">J786/J808</f>
        <v>1.4771048744460856E-2</v>
      </c>
      <c r="BS786" s="130">
        <f t="shared" ref="BS786" si="15040">K786/K808</f>
        <v>1.9143117593436645E-2</v>
      </c>
      <c r="BT786" s="131">
        <f t="shared" ref="BT786" si="15041">L786/L808</f>
        <v>1.6231086657496563E-2</v>
      </c>
      <c r="BU786" s="129">
        <f t="shared" ref="BU786" si="15042">M786/M808</f>
        <v>2.6392018023817188E-2</v>
      </c>
      <c r="BV786" s="133">
        <f t="shared" ref="BV786" si="15043">N786/N808</f>
        <v>3.6590269400884598E-2</v>
      </c>
      <c r="BW786" s="134">
        <f t="shared" ref="BW786" si="15044">O786/O808</f>
        <v>2.9715762273901807E-2</v>
      </c>
      <c r="BX786" s="129">
        <f t="shared" ref="BX786" si="15045">P786/P808</f>
        <v>3.1504986400725292E-2</v>
      </c>
      <c r="BY786" s="130">
        <f t="shared" ref="BY786" si="15046">Q786/Q808</f>
        <v>4.7895500725689405E-2</v>
      </c>
      <c r="BZ786" s="131">
        <f t="shared" ref="BZ786" si="15047">R786/R808</f>
        <v>2.620817843866171E-2</v>
      </c>
      <c r="CA786" s="132">
        <f t="shared" ref="CA786" si="15048">S786/S808</f>
        <v>2.019105514546244E-2</v>
      </c>
      <c r="CB786" s="129">
        <f t="shared" ref="CB786" si="15049">T786/T808</f>
        <v>1.3065326633165829E-2</v>
      </c>
      <c r="CC786" s="130">
        <f t="shared" ref="CC786" si="15050">U786/U808</f>
        <v>6.3157894736842107E-2</v>
      </c>
      <c r="CD786" s="131">
        <f t="shared" ref="CD786" si="15051">V786/V808</f>
        <v>2.0632133450395083E-2</v>
      </c>
      <c r="CE786" s="132">
        <f t="shared" ref="CE786" si="15052">W786/W808</f>
        <v>2.5912329950334701E-2</v>
      </c>
      <c r="CF786" s="129">
        <f t="shared" ref="CF786" si="15053">X786/X808</f>
        <v>3.9636913767019666E-2</v>
      </c>
      <c r="CG786" s="130">
        <f t="shared" ref="CG786" si="15054">Y786/Y808</f>
        <v>3.6133270764899111E-2</v>
      </c>
      <c r="CH786" s="131">
        <f t="shared" ref="CH786" si="15055">Z786/Z808</f>
        <v>3.6731634182908549E-2</v>
      </c>
      <c r="CI786" s="129">
        <f t="shared" ref="CI786" si="15056">AA786/AA808</f>
        <v>1.8118965311717725E-2</v>
      </c>
      <c r="CJ786" s="135">
        <f t="shared" ref="CJ786" si="15057">AB786/AB808</f>
        <v>3.5184782790378927E-2</v>
      </c>
      <c r="CK786" s="136">
        <f t="shared" ref="CK786" si="15058">AC786/AC808</f>
        <v>1.8083697856436556E-2</v>
      </c>
    </row>
    <row r="787" spans="1:89" ht="15" thickTop="1" thickBot="1" x14ac:dyDescent="0.2">
      <c r="A787" s="137" t="s">
        <v>19</v>
      </c>
      <c r="B787" s="189">
        <v>342</v>
      </c>
      <c r="C787" s="190">
        <v>136</v>
      </c>
      <c r="D787" s="191">
        <v>219</v>
      </c>
      <c r="E787" s="192">
        <v>140</v>
      </c>
      <c r="F787" s="189">
        <v>387</v>
      </c>
      <c r="G787" s="193">
        <v>168</v>
      </c>
      <c r="H787" s="191">
        <v>476</v>
      </c>
      <c r="I787" s="192">
        <v>347</v>
      </c>
      <c r="J787" s="189">
        <v>55</v>
      </c>
      <c r="K787" s="193">
        <v>88</v>
      </c>
      <c r="L787" s="191">
        <v>207</v>
      </c>
      <c r="M787" s="189">
        <v>211</v>
      </c>
      <c r="N787" s="194">
        <v>395</v>
      </c>
      <c r="O787" s="195">
        <v>426</v>
      </c>
      <c r="P787" s="189">
        <v>300</v>
      </c>
      <c r="Q787" s="193">
        <v>249</v>
      </c>
      <c r="R787" s="191">
        <v>303</v>
      </c>
      <c r="S787" s="192">
        <v>229</v>
      </c>
      <c r="T787" s="189">
        <v>42</v>
      </c>
      <c r="U787" s="193">
        <v>85</v>
      </c>
      <c r="V787" s="191">
        <v>193</v>
      </c>
      <c r="W787" s="192">
        <v>208</v>
      </c>
      <c r="X787" s="189">
        <v>220</v>
      </c>
      <c r="Y787" s="193">
        <v>130</v>
      </c>
      <c r="Z787" s="191">
        <v>370</v>
      </c>
      <c r="AA787" s="189">
        <v>421</v>
      </c>
      <c r="AB787" s="172">
        <f t="shared" si="15003"/>
        <v>3509</v>
      </c>
      <c r="AC787" s="173">
        <f t="shared" si="15004"/>
        <v>2838</v>
      </c>
      <c r="AE787" s="269" t="s">
        <v>13</v>
      </c>
      <c r="AF787" s="20">
        <f t="shared" ref="AF787:BG787" si="15059">SUM(AF784:AF786)</f>
        <v>857</v>
      </c>
      <c r="AG787" s="21">
        <f t="shared" si="15059"/>
        <v>894</v>
      </c>
      <c r="AH787" s="20">
        <f t="shared" si="15059"/>
        <v>459</v>
      </c>
      <c r="AI787" s="21">
        <f t="shared" si="15059"/>
        <v>488</v>
      </c>
      <c r="AJ787" s="20">
        <f t="shared" si="15059"/>
        <v>820</v>
      </c>
      <c r="AK787" s="21">
        <f t="shared" si="15059"/>
        <v>518</v>
      </c>
      <c r="AL787" s="20">
        <f t="shared" si="15059"/>
        <v>1252</v>
      </c>
      <c r="AM787" s="21">
        <f t="shared" si="15059"/>
        <v>1052</v>
      </c>
      <c r="AN787" s="20">
        <f t="shared" si="15059"/>
        <v>128</v>
      </c>
      <c r="AO787" s="21">
        <f t="shared" si="15059"/>
        <v>264</v>
      </c>
      <c r="AP787" s="20">
        <f t="shared" si="15059"/>
        <v>304</v>
      </c>
      <c r="AQ787" s="21">
        <f t="shared" si="15059"/>
        <v>641</v>
      </c>
      <c r="AR787" s="20">
        <f t="shared" si="15059"/>
        <v>1107</v>
      </c>
      <c r="AS787" s="21">
        <f t="shared" si="15059"/>
        <v>1184</v>
      </c>
      <c r="AT787" s="20">
        <f t="shared" si="15059"/>
        <v>670</v>
      </c>
      <c r="AU787" s="21">
        <f t="shared" si="15059"/>
        <v>442</v>
      </c>
      <c r="AV787" s="20">
        <f t="shared" si="15059"/>
        <v>811</v>
      </c>
      <c r="AW787" s="21">
        <f t="shared" si="15059"/>
        <v>533</v>
      </c>
      <c r="AX787" s="20">
        <f t="shared" si="15059"/>
        <v>117</v>
      </c>
      <c r="AY787" s="21">
        <f t="shared" si="15059"/>
        <v>110</v>
      </c>
      <c r="AZ787" s="20">
        <f t="shared" si="15059"/>
        <v>422</v>
      </c>
      <c r="BA787" s="21">
        <f t="shared" si="15059"/>
        <v>707</v>
      </c>
      <c r="BB787" s="20">
        <f t="shared" si="15059"/>
        <v>443</v>
      </c>
      <c r="BC787" s="21">
        <f t="shared" si="15059"/>
        <v>367</v>
      </c>
      <c r="BD787" s="20">
        <f t="shared" si="15059"/>
        <v>813</v>
      </c>
      <c r="BE787" s="21">
        <f t="shared" si="15059"/>
        <v>812</v>
      </c>
      <c r="BF787" s="174">
        <f t="shared" si="15059"/>
        <v>8203</v>
      </c>
      <c r="BG787" s="175">
        <f t="shared" si="15059"/>
        <v>8012</v>
      </c>
      <c r="BI787" s="137" t="s">
        <v>19</v>
      </c>
      <c r="BJ787" s="129">
        <f>B787/B808</f>
        <v>6.1599423631123917E-2</v>
      </c>
      <c r="BK787" s="130">
        <f t="shared" ref="BK787" si="15060">C787/C808</f>
        <v>1.9127988748241911E-2</v>
      </c>
      <c r="BL787" s="131">
        <f t="shared" ref="BL787" si="15061">D787/D808</f>
        <v>7.697715289982425E-2</v>
      </c>
      <c r="BM787" s="132">
        <f t="shared" ref="BM787" si="15062">E787/E808</f>
        <v>3.6553524804177548E-2</v>
      </c>
      <c r="BN787" s="129">
        <f t="shared" ref="BN787" si="15063">F787/F808</f>
        <v>7.8834793236911796E-2</v>
      </c>
      <c r="BO787" s="130">
        <f t="shared" ref="BO787" si="15064">G787/G808</f>
        <v>3.2419915090698574E-2</v>
      </c>
      <c r="BP787" s="131">
        <f t="shared" ref="BP787" si="15065">H787/H808</f>
        <v>5.4381354964012342E-2</v>
      </c>
      <c r="BQ787" s="132">
        <f t="shared" ref="BQ787" si="15066">I787/I808</f>
        <v>4.0334766941764501E-2</v>
      </c>
      <c r="BR787" s="129">
        <f t="shared" ref="BR787" si="15067">J787/J808</f>
        <v>4.0620384047267359E-2</v>
      </c>
      <c r="BS787" s="130">
        <f t="shared" ref="BS787" si="15068">K787/K808</f>
        <v>8.0218778486782133E-2</v>
      </c>
      <c r="BT787" s="131">
        <f t="shared" ref="BT787" si="15069">L787/L808</f>
        <v>5.6946354883081154E-2</v>
      </c>
      <c r="BU787" s="129">
        <f t="shared" ref="BU787" si="15070">M787/M808</f>
        <v>6.7911168329578372E-2</v>
      </c>
      <c r="BV787" s="133">
        <f t="shared" ref="BV787" si="15071">N787/N808</f>
        <v>5.2941964884063795E-2</v>
      </c>
      <c r="BW787" s="134">
        <f t="shared" ref="BW787" si="15072">O787/O808</f>
        <v>6.1154177433247199E-2</v>
      </c>
      <c r="BX787" s="129">
        <f t="shared" ref="BX787" si="15073">P787/P808</f>
        <v>6.7996373526745243E-2</v>
      </c>
      <c r="BY787" s="130">
        <f t="shared" ref="BY787" si="15074">Q787/Q808</f>
        <v>7.2278664731494927E-2</v>
      </c>
      <c r="BZ787" s="131">
        <f t="shared" ref="BZ787" si="15075">R787/R808</f>
        <v>5.631970260223048E-2</v>
      </c>
      <c r="CA787" s="132">
        <f t="shared" ref="CA787" si="15076">S787/S808</f>
        <v>4.9717759444203216E-2</v>
      </c>
      <c r="CB787" s="129">
        <f t="shared" ref="CB787" si="15077">T787/T808</f>
        <v>4.2211055276381908E-2</v>
      </c>
      <c r="CC787" s="130">
        <f t="shared" ref="CC787" si="15078">U787/U808</f>
        <v>0.14912280701754385</v>
      </c>
      <c r="CD787" s="131">
        <f t="shared" ref="CD787" si="15079">V787/V808</f>
        <v>4.2361720807726072E-2</v>
      </c>
      <c r="CE787" s="132">
        <f t="shared" ref="CE787" si="15080">W787/W808</f>
        <v>4.4914705247246813E-2</v>
      </c>
      <c r="CF787" s="129">
        <f t="shared" ref="CF787" si="15081">X787/X808</f>
        <v>6.6565809379727683E-2</v>
      </c>
      <c r="CG787" s="130">
        <f t="shared" ref="CG787" si="15082">Y787/Y808</f>
        <v>6.1004223369310183E-2</v>
      </c>
      <c r="CH787" s="131">
        <f t="shared" ref="CH787" si="15083">Z787/Z808</f>
        <v>5.5472263868065967E-2</v>
      </c>
      <c r="CI787" s="129">
        <f t="shared" ref="CI787" si="15084">AA787/AA808</f>
        <v>5.0184765764691858E-2</v>
      </c>
      <c r="CJ787" s="135">
        <f t="shared" ref="CJ787" si="15085">AB787/AB808</f>
        <v>5.865244789142026E-2</v>
      </c>
      <c r="CK787" s="136">
        <f t="shared" ref="CK787" si="15086">AC787/AC808</f>
        <v>4.7563980089496707E-2</v>
      </c>
    </row>
    <row r="788" spans="1:89" ht="14" thickTop="1" x14ac:dyDescent="0.15">
      <c r="A788" s="146" t="s">
        <v>20</v>
      </c>
      <c r="B788" s="196">
        <v>383</v>
      </c>
      <c r="C788" s="197">
        <v>390</v>
      </c>
      <c r="D788" s="198">
        <v>231</v>
      </c>
      <c r="E788" s="199">
        <v>235</v>
      </c>
      <c r="F788" s="196">
        <v>375</v>
      </c>
      <c r="G788" s="200">
        <v>257</v>
      </c>
      <c r="H788" s="198">
        <v>559</v>
      </c>
      <c r="I788" s="199">
        <v>474</v>
      </c>
      <c r="J788" s="196">
        <v>56</v>
      </c>
      <c r="K788" s="200">
        <v>123</v>
      </c>
      <c r="L788" s="198">
        <v>173</v>
      </c>
      <c r="M788" s="196">
        <v>277</v>
      </c>
      <c r="N788" s="201">
        <v>573</v>
      </c>
      <c r="O788" s="202">
        <v>547</v>
      </c>
      <c r="P788" s="196">
        <v>313</v>
      </c>
      <c r="Q788" s="200">
        <v>236</v>
      </c>
      <c r="R788" s="198">
        <v>366</v>
      </c>
      <c r="S788" s="199">
        <v>269</v>
      </c>
      <c r="T788" s="196">
        <v>66</v>
      </c>
      <c r="U788" s="200">
        <v>66</v>
      </c>
      <c r="V788" s="198">
        <v>196</v>
      </c>
      <c r="W788" s="199">
        <v>357</v>
      </c>
      <c r="X788" s="196">
        <v>217</v>
      </c>
      <c r="Y788" s="200">
        <v>226</v>
      </c>
      <c r="Z788" s="198">
        <v>385</v>
      </c>
      <c r="AA788" s="196">
        <v>421</v>
      </c>
      <c r="AB788" s="172">
        <f t="shared" si="15003"/>
        <v>3893</v>
      </c>
      <c r="AC788" s="173">
        <f t="shared" si="15004"/>
        <v>3878</v>
      </c>
      <c r="BI788" s="146" t="s">
        <v>20</v>
      </c>
      <c r="BJ788" s="129">
        <f>B788/B808</f>
        <v>6.8984149855907784E-2</v>
      </c>
      <c r="BK788" s="130">
        <f t="shared" ref="BK788" si="15087">C788/C808</f>
        <v>5.4852320675105488E-2</v>
      </c>
      <c r="BL788" s="131">
        <f t="shared" ref="BL788" si="15088">D788/D808</f>
        <v>8.1195079086115993E-2</v>
      </c>
      <c r="BM788" s="132">
        <f t="shared" ref="BM788" si="15089">E788/E808</f>
        <v>6.1357702349869453E-2</v>
      </c>
      <c r="BN788" s="129">
        <f t="shared" ref="BN788" si="15090">F788/F808</f>
        <v>7.6390303524139336E-2</v>
      </c>
      <c r="BO788" s="130">
        <f t="shared" ref="BO788" si="15091">G788/G808</f>
        <v>4.9594751061366266E-2</v>
      </c>
      <c r="BP788" s="131">
        <f t="shared" ref="BP788" si="15092">H788/H808</f>
        <v>6.3863818119501883E-2</v>
      </c>
      <c r="BQ788" s="132">
        <f t="shared" ref="BQ788" si="15093">I788/I808</f>
        <v>5.5097059165407414E-2</v>
      </c>
      <c r="BR788" s="129">
        <f t="shared" ref="BR788" si="15094">J788/J808</f>
        <v>4.1358936484490398E-2</v>
      </c>
      <c r="BS788" s="130">
        <f t="shared" ref="BS788" si="15095">K788/K808</f>
        <v>0.11212397447584321</v>
      </c>
      <c r="BT788" s="131">
        <f t="shared" ref="BT788" si="15096">L788/L808</f>
        <v>4.7592847317744151E-2</v>
      </c>
      <c r="BU788" s="129">
        <f t="shared" ref="BU788" si="15097">M788/M808</f>
        <v>8.9153524299967812E-2</v>
      </c>
      <c r="BV788" s="133">
        <f t="shared" ref="BV788" si="15098">N788/N808</f>
        <v>7.679935665460394E-2</v>
      </c>
      <c r="BW788" s="134">
        <f t="shared" ref="BW788" si="15099">O788/O808</f>
        <v>7.8524260694803324E-2</v>
      </c>
      <c r="BX788" s="129">
        <f t="shared" ref="BX788" si="15100">P788/P808</f>
        <v>7.094288304623754E-2</v>
      </c>
      <c r="BY788" s="130">
        <f t="shared" ref="BY788" si="15101">Q788/Q808</f>
        <v>6.8505079825834536E-2</v>
      </c>
      <c r="BZ788" s="131">
        <f t="shared" ref="BZ788" si="15102">R788/R808</f>
        <v>6.8029739776951675E-2</v>
      </c>
      <c r="CA788" s="132">
        <f t="shared" ref="CA788" si="15103">S788/S808</f>
        <v>5.84020842379505E-2</v>
      </c>
      <c r="CB788" s="129">
        <f t="shared" ref="CB788" si="15104">T788/T808</f>
        <v>6.6331658291457291E-2</v>
      </c>
      <c r="CC788" s="130">
        <f t="shared" ref="CC788" si="15105">U788/U808</f>
        <v>0.11578947368421053</v>
      </c>
      <c r="CD788" s="131">
        <f t="shared" ref="CD788" si="15106">V788/V808</f>
        <v>4.3020193151887619E-2</v>
      </c>
      <c r="CE788" s="132">
        <f t="shared" ref="CE788" si="15107">W788/W808</f>
        <v>7.7089181602245732E-2</v>
      </c>
      <c r="CF788" s="129">
        <f t="shared" ref="CF788" si="15108">X788/X808</f>
        <v>6.5658093797276856E-2</v>
      </c>
      <c r="CG788" s="130">
        <f t="shared" ref="CG788" si="15109">Y788/Y808</f>
        <v>0.10605349601126232</v>
      </c>
      <c r="CH788" s="131">
        <f t="shared" ref="CH788" si="15110">Z788/Z808</f>
        <v>5.7721139430284861E-2</v>
      </c>
      <c r="CI788" s="129">
        <f t="shared" ref="CI788" si="15111">AA788/AA808</f>
        <v>5.0184765764691858E-2</v>
      </c>
      <c r="CJ788" s="135">
        <f t="shared" ref="CJ788" si="15112">AB788/AB808</f>
        <v>6.5070954585722166E-2</v>
      </c>
      <c r="CK788" s="136">
        <f t="shared" ref="CK788" si="15113">AC788/AC808</f>
        <v>6.499405031256808E-2</v>
      </c>
    </row>
    <row r="789" spans="1:89" ht="14" thickBot="1" x14ac:dyDescent="0.2">
      <c r="A789" s="137" t="s">
        <v>21</v>
      </c>
      <c r="B789" s="189">
        <v>474</v>
      </c>
      <c r="C789" s="190">
        <v>504</v>
      </c>
      <c r="D789" s="191">
        <v>228</v>
      </c>
      <c r="E789" s="192">
        <v>253</v>
      </c>
      <c r="F789" s="189">
        <v>445</v>
      </c>
      <c r="G789" s="193">
        <v>261</v>
      </c>
      <c r="H789" s="191">
        <v>693</v>
      </c>
      <c r="I789" s="192">
        <v>578</v>
      </c>
      <c r="J789" s="189">
        <v>72</v>
      </c>
      <c r="K789" s="193">
        <v>141</v>
      </c>
      <c r="L789" s="191">
        <v>131</v>
      </c>
      <c r="M789" s="189">
        <v>364</v>
      </c>
      <c r="N789" s="194">
        <v>534</v>
      </c>
      <c r="O789" s="195">
        <v>637</v>
      </c>
      <c r="P789" s="189">
        <v>357</v>
      </c>
      <c r="Q789" s="193">
        <v>206</v>
      </c>
      <c r="R789" s="191">
        <v>445</v>
      </c>
      <c r="S789" s="192">
        <v>264</v>
      </c>
      <c r="T789" s="189">
        <v>51</v>
      </c>
      <c r="U789" s="193">
        <v>44</v>
      </c>
      <c r="V789" s="191">
        <v>226</v>
      </c>
      <c r="W789" s="192">
        <v>350</v>
      </c>
      <c r="X789" s="189">
        <v>226</v>
      </c>
      <c r="Y789" s="193">
        <v>141</v>
      </c>
      <c r="Z789" s="191">
        <v>428</v>
      </c>
      <c r="AA789" s="189">
        <v>391</v>
      </c>
      <c r="AB789" s="172">
        <f t="shared" si="15003"/>
        <v>4310</v>
      </c>
      <c r="AC789" s="173">
        <f t="shared" si="15004"/>
        <v>4134</v>
      </c>
      <c r="AE789" s="272" t="s">
        <v>85</v>
      </c>
      <c r="BI789" s="137" t="s">
        <v>21</v>
      </c>
      <c r="BJ789" s="129">
        <f>B789/B808</f>
        <v>8.5374639769452448E-2</v>
      </c>
      <c r="BK789" s="130">
        <f t="shared" ref="BK789" si="15114">C789/C808</f>
        <v>7.0886075949367092E-2</v>
      </c>
      <c r="BL789" s="131">
        <f t="shared" ref="BL789" si="15115">D789/D808</f>
        <v>8.0140597539543057E-2</v>
      </c>
      <c r="BM789" s="132">
        <f t="shared" ref="BM789" si="15116">E789/E808</f>
        <v>6.605744125326371E-2</v>
      </c>
      <c r="BN789" s="129">
        <f t="shared" ref="BN789" si="15117">F789/F808</f>
        <v>9.0649826848645351E-2</v>
      </c>
      <c r="BO789" s="130">
        <f t="shared" ref="BO789" si="15118">G789/G808</f>
        <v>5.0366653801620996E-2</v>
      </c>
      <c r="BP789" s="131">
        <f t="shared" ref="BP789" si="15119">H789/H808</f>
        <v>7.9172855021135607E-2</v>
      </c>
      <c r="BQ789" s="132">
        <f t="shared" ref="BQ789" si="15120">I789/I808</f>
        <v>6.718586539579216E-2</v>
      </c>
      <c r="BR789" s="129">
        <f t="shared" ref="BR789" si="15121">J789/J808</f>
        <v>5.3175775480059084E-2</v>
      </c>
      <c r="BS789" s="130">
        <f t="shared" ref="BS789" si="15122">K789/K808</f>
        <v>0.12853236098450319</v>
      </c>
      <c r="BT789" s="131">
        <f t="shared" ref="BT789" si="15123">L789/L808</f>
        <v>3.6038514442916093E-2</v>
      </c>
      <c r="BU789" s="129">
        <f t="shared" ref="BU789" si="15124">M789/M808</f>
        <v>0.11715481171548117</v>
      </c>
      <c r="BV789" s="133">
        <f t="shared" ref="BV789" si="15125">N789/N808</f>
        <v>7.1572175311620426E-2</v>
      </c>
      <c r="BW789" s="134">
        <f t="shared" ref="BW789" si="15126">O789/O808</f>
        <v>9.1444157335630202E-2</v>
      </c>
      <c r="BX789" s="129">
        <f t="shared" ref="BX789" si="15127">P789/P808</f>
        <v>8.0915684496826831E-2</v>
      </c>
      <c r="BY789" s="130">
        <f t="shared" ref="BY789" si="15128">Q789/Q808</f>
        <v>5.9796806966618286E-2</v>
      </c>
      <c r="BZ789" s="131">
        <f t="shared" ref="BZ789" si="15129">R789/R808</f>
        <v>8.2713754646840151E-2</v>
      </c>
      <c r="CA789" s="132">
        <f t="shared" ref="CA789" si="15130">S789/S808</f>
        <v>5.7316543638732086E-2</v>
      </c>
      <c r="CB789" s="129">
        <f t="shared" ref="CB789" si="15131">T789/T808</f>
        <v>5.1256281407035177E-2</v>
      </c>
      <c r="CC789" s="130">
        <f t="shared" ref="CC789" si="15132">U789/U808</f>
        <v>7.7192982456140355E-2</v>
      </c>
      <c r="CD789" s="131">
        <f t="shared" ref="CD789" si="15133">V789/V808</f>
        <v>4.9604916593503072E-2</v>
      </c>
      <c r="CE789" s="132">
        <f t="shared" ref="CE789" si="15134">W789/W808</f>
        <v>7.5577629021809548E-2</v>
      </c>
      <c r="CF789" s="129">
        <f t="shared" ref="CF789" si="15135">X789/X808</f>
        <v>6.8381240544629351E-2</v>
      </c>
      <c r="CG789" s="130">
        <f t="shared" ref="CG789" si="15136">Y789/Y808</f>
        <v>6.6166119192867204E-2</v>
      </c>
      <c r="CH789" s="131">
        <f t="shared" ref="CH789" si="15137">Z789/Z808</f>
        <v>6.4167916041979009E-2</v>
      </c>
      <c r="CI789" s="129">
        <f t="shared" ref="CI789" si="15138">AA789/AA808</f>
        <v>4.6608654190010729E-2</v>
      </c>
      <c r="CJ789" s="135">
        <f t="shared" ref="CJ789" si="15139">AB789/AB808</f>
        <v>7.2041051699065634E-2</v>
      </c>
      <c r="CK789" s="136">
        <f t="shared" ref="CK789" si="15140">AC789/AC808</f>
        <v>6.9284529136708739E-2</v>
      </c>
    </row>
    <row r="790" spans="1:89" ht="15" thickTop="1" thickBot="1" x14ac:dyDescent="0.2">
      <c r="A790" s="146" t="s">
        <v>22</v>
      </c>
      <c r="B790" s="196">
        <v>379</v>
      </c>
      <c r="C790" s="197">
        <v>670</v>
      </c>
      <c r="D790" s="198">
        <v>332</v>
      </c>
      <c r="E790" s="199">
        <v>204</v>
      </c>
      <c r="F790" s="196">
        <v>386</v>
      </c>
      <c r="G790" s="200">
        <v>166</v>
      </c>
      <c r="H790" s="198">
        <v>533</v>
      </c>
      <c r="I790" s="199">
        <v>613</v>
      </c>
      <c r="J790" s="196">
        <v>62</v>
      </c>
      <c r="K790" s="200">
        <v>149</v>
      </c>
      <c r="L790" s="198">
        <v>138</v>
      </c>
      <c r="M790" s="196">
        <v>374</v>
      </c>
      <c r="N790" s="201">
        <v>442</v>
      </c>
      <c r="O790" s="202">
        <v>636</v>
      </c>
      <c r="P790" s="196">
        <v>305</v>
      </c>
      <c r="Q790" s="200">
        <v>245</v>
      </c>
      <c r="R790" s="198">
        <v>448</v>
      </c>
      <c r="S790" s="199">
        <v>273</v>
      </c>
      <c r="T790" s="196">
        <v>43</v>
      </c>
      <c r="U790" s="200">
        <v>44</v>
      </c>
      <c r="V790" s="198">
        <v>246</v>
      </c>
      <c r="W790" s="199">
        <v>418</v>
      </c>
      <c r="X790" s="196">
        <v>235</v>
      </c>
      <c r="Y790" s="200">
        <v>135</v>
      </c>
      <c r="Z790" s="198">
        <v>431</v>
      </c>
      <c r="AA790" s="196">
        <v>505</v>
      </c>
      <c r="AB790" s="172">
        <f t="shared" si="15003"/>
        <v>3980</v>
      </c>
      <c r="AC790" s="173">
        <f t="shared" si="15004"/>
        <v>4432</v>
      </c>
      <c r="AE790" s="292" t="s">
        <v>0</v>
      </c>
      <c r="AF790" s="294" t="s">
        <v>1</v>
      </c>
      <c r="AG790" s="295"/>
      <c r="AH790" s="294" t="s">
        <v>2</v>
      </c>
      <c r="AI790" s="295"/>
      <c r="AJ790" s="294" t="s">
        <v>3</v>
      </c>
      <c r="AK790" s="295"/>
      <c r="AL790" s="294" t="s">
        <v>4</v>
      </c>
      <c r="AM790" s="295"/>
      <c r="AN790" s="294" t="s">
        <v>5</v>
      </c>
      <c r="AO790" s="295"/>
      <c r="AP790" s="294" t="s">
        <v>6</v>
      </c>
      <c r="AQ790" s="295"/>
      <c r="AR790" s="294" t="s">
        <v>7</v>
      </c>
      <c r="AS790" s="295"/>
      <c r="AT790" s="294" t="s">
        <v>8</v>
      </c>
      <c r="AU790" s="295"/>
      <c r="AV790" s="294" t="s">
        <v>9</v>
      </c>
      <c r="AW790" s="295"/>
      <c r="AX790" s="294" t="s">
        <v>10</v>
      </c>
      <c r="AY790" s="295"/>
      <c r="AZ790" s="294" t="s">
        <v>11</v>
      </c>
      <c r="BA790" s="295"/>
      <c r="BB790" s="294" t="s">
        <v>12</v>
      </c>
      <c r="BC790" s="295"/>
      <c r="BD790" s="297" t="s">
        <v>40</v>
      </c>
      <c r="BE790" s="298"/>
      <c r="BF790" s="299" t="s">
        <v>41</v>
      </c>
      <c r="BG790" s="300"/>
      <c r="BI790" s="146" t="s">
        <v>22</v>
      </c>
      <c r="BJ790" s="129">
        <f>B790/B808</f>
        <v>6.826368876080692E-2</v>
      </c>
      <c r="BK790" s="130">
        <f t="shared" ref="BK790" si="15141">C790/C808</f>
        <v>9.4233473980309429E-2</v>
      </c>
      <c r="BL790" s="131">
        <f t="shared" ref="BL790" si="15142">D790/D808</f>
        <v>0.11669595782073813</v>
      </c>
      <c r="BM790" s="132">
        <f t="shared" ref="BM790" si="15143">E790/E808</f>
        <v>5.3263707571801565E-2</v>
      </c>
      <c r="BN790" s="129">
        <f t="shared" ref="BN790" si="15144">F790/F808</f>
        <v>7.8631085760847416E-2</v>
      </c>
      <c r="BO790" s="130">
        <f t="shared" ref="BO790" si="15145">G790/G808</f>
        <v>3.2033963720571206E-2</v>
      </c>
      <c r="BP790" s="131">
        <f t="shared" ref="BP790" si="15146">H790/H808</f>
        <v>6.0893407974408773E-2</v>
      </c>
      <c r="BQ790" s="132">
        <f t="shared" ref="BQ790" si="15147">I790/I808</f>
        <v>7.1254213646402415E-2</v>
      </c>
      <c r="BR790" s="129">
        <f t="shared" ref="BR790" si="15148">J790/J808</f>
        <v>4.5790251107828653E-2</v>
      </c>
      <c r="BS790" s="130">
        <f t="shared" ref="BS790" si="15149">K790/K808</f>
        <v>0.13582497721057429</v>
      </c>
      <c r="BT790" s="131">
        <f t="shared" ref="BT790" si="15150">L790/L808</f>
        <v>3.7964236588720772E-2</v>
      </c>
      <c r="BU790" s="129">
        <f t="shared" ref="BU790" si="15151">M790/M808</f>
        <v>0.12037335049887352</v>
      </c>
      <c r="BV790" s="133">
        <f t="shared" ref="BV790" si="15152">N790/N808</f>
        <v>5.9241388553813161E-2</v>
      </c>
      <c r="BW790" s="134">
        <f t="shared" ref="BW790" si="15153">O790/O808</f>
        <v>9.1300602928509902E-2</v>
      </c>
      <c r="BX790" s="129">
        <f t="shared" ref="BX790" si="15154">P790/P808</f>
        <v>6.912964641885766E-2</v>
      </c>
      <c r="BY790" s="130">
        <f t="shared" ref="BY790" si="15155">Q790/Q808</f>
        <v>7.1117561683599423E-2</v>
      </c>
      <c r="BZ790" s="131">
        <f t="shared" ref="BZ790" si="15156">R790/R808</f>
        <v>8.3271375464684008E-2</v>
      </c>
      <c r="CA790" s="132">
        <f t="shared" ref="CA790" si="15157">S790/S808</f>
        <v>5.9270516717325229E-2</v>
      </c>
      <c r="CB790" s="129">
        <f t="shared" ref="CB790" si="15158">T790/T808</f>
        <v>4.3216080402010047E-2</v>
      </c>
      <c r="CC790" s="130">
        <f t="shared" ref="CC790" si="15159">U790/U808</f>
        <v>7.7192982456140355E-2</v>
      </c>
      <c r="CD790" s="131">
        <f t="shared" ref="CD790" si="15160">V790/V808</f>
        <v>5.3994732221246705E-2</v>
      </c>
      <c r="CE790" s="132">
        <f t="shared" ref="CE790" si="15161">W790/W808</f>
        <v>9.0261282660332537E-2</v>
      </c>
      <c r="CF790" s="129">
        <f t="shared" ref="CF790" si="15162">X790/X808</f>
        <v>7.1104387291981846E-2</v>
      </c>
      <c r="CG790" s="130">
        <f t="shared" ref="CG790" si="15163">Y790/Y808</f>
        <v>6.3350539652745189E-2</v>
      </c>
      <c r="CH790" s="131">
        <f t="shared" ref="CH790" si="15164">Z790/Z808</f>
        <v>6.4617691154422785E-2</v>
      </c>
      <c r="CI790" s="129">
        <f t="shared" ref="CI790" si="15165">AA790/AA808</f>
        <v>6.019787817379902E-2</v>
      </c>
      <c r="CJ790" s="135">
        <f t="shared" ref="CJ790" si="15166">AB790/AB808</f>
        <v>6.6525147508649934E-2</v>
      </c>
      <c r="CK790" s="136">
        <f t="shared" ref="CK790" si="15167">AC790/AC808</f>
        <v>7.4278914642934957E-2</v>
      </c>
    </row>
    <row r="791" spans="1:89" ht="15" thickTop="1" thickBot="1" x14ac:dyDescent="0.2">
      <c r="A791" s="137" t="s">
        <v>23</v>
      </c>
      <c r="B791" s="189">
        <v>317</v>
      </c>
      <c r="C791" s="190">
        <v>362</v>
      </c>
      <c r="D791" s="191">
        <v>172</v>
      </c>
      <c r="E791" s="192">
        <v>165</v>
      </c>
      <c r="F791" s="189">
        <v>279</v>
      </c>
      <c r="G791" s="193">
        <v>138</v>
      </c>
      <c r="H791" s="191">
        <v>496</v>
      </c>
      <c r="I791" s="192">
        <v>534</v>
      </c>
      <c r="J791" s="189">
        <v>60</v>
      </c>
      <c r="K791" s="193">
        <v>101</v>
      </c>
      <c r="L791" s="191">
        <v>138</v>
      </c>
      <c r="M791" s="189">
        <v>316</v>
      </c>
      <c r="N791" s="194">
        <v>400</v>
      </c>
      <c r="O791" s="195">
        <v>607</v>
      </c>
      <c r="P791" s="189">
        <v>266</v>
      </c>
      <c r="Q791" s="193">
        <v>168</v>
      </c>
      <c r="R791" s="191">
        <v>445</v>
      </c>
      <c r="S791" s="192">
        <v>272</v>
      </c>
      <c r="T791" s="189">
        <v>58</v>
      </c>
      <c r="U791" s="193">
        <v>34</v>
      </c>
      <c r="V791" s="191">
        <v>177</v>
      </c>
      <c r="W791" s="192">
        <v>357</v>
      </c>
      <c r="X791" s="189">
        <v>217</v>
      </c>
      <c r="Y791" s="193">
        <v>122</v>
      </c>
      <c r="Z791" s="191">
        <v>405</v>
      </c>
      <c r="AA791" s="189">
        <v>479</v>
      </c>
      <c r="AB791" s="172">
        <f t="shared" si="15003"/>
        <v>3430</v>
      </c>
      <c r="AC791" s="173">
        <f t="shared" si="15004"/>
        <v>3655</v>
      </c>
      <c r="AE791" s="293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5.7096541786743518E-2</v>
      </c>
      <c r="BK791" s="130">
        <f t="shared" ref="BK791" si="15168">C791/C808</f>
        <v>5.0914205344585094E-2</v>
      </c>
      <c r="BL791" s="131">
        <f t="shared" ref="BL791" si="15169">D791/D808</f>
        <v>6.0456942003514938E-2</v>
      </c>
      <c r="BM791" s="132">
        <f t="shared" ref="BM791" si="15170">E791/E808</f>
        <v>4.3080939947780679E-2</v>
      </c>
      <c r="BN791" s="129">
        <f t="shared" ref="BN791" si="15171">F791/F808</f>
        <v>5.6834385821959668E-2</v>
      </c>
      <c r="BO791" s="130">
        <f t="shared" ref="BO791" si="15172">G791/G808</f>
        <v>2.6630644538788113E-2</v>
      </c>
      <c r="BP791" s="131">
        <f t="shared" ref="BP791" si="15173">H791/H808</f>
        <v>5.6666285844853191E-2</v>
      </c>
      <c r="BQ791" s="132">
        <f t="shared" ref="BQ791" si="15174">I791/I808</f>
        <v>6.2071370452167846E-2</v>
      </c>
      <c r="BR791" s="129">
        <f t="shared" ref="BR791" si="15175">J791/J808</f>
        <v>4.4313146233382568E-2</v>
      </c>
      <c r="BS791" s="130">
        <f t="shared" ref="BS791" si="15176">K791/K808</f>
        <v>9.2069279854147673E-2</v>
      </c>
      <c r="BT791" s="131">
        <f t="shared" ref="BT791" si="15177">L791/L808</f>
        <v>3.7964236588720772E-2</v>
      </c>
      <c r="BU791" s="129">
        <f t="shared" ref="BU791" si="15178">M791/M808</f>
        <v>0.10170582555519794</v>
      </c>
      <c r="BV791" s="133">
        <f t="shared" ref="BV791" si="15179">N791/N808</f>
        <v>5.3612116338292451E-2</v>
      </c>
      <c r="BW791" s="134">
        <f t="shared" ref="BW791" si="15180">O791/O808</f>
        <v>8.7137525122021248E-2</v>
      </c>
      <c r="BX791" s="129">
        <f t="shared" ref="BX791" si="15181">P791/P808</f>
        <v>6.0290117860380778E-2</v>
      </c>
      <c r="BY791" s="130">
        <f t="shared" ref="BY791" si="15182">Q791/Q808</f>
        <v>4.8766328011611029E-2</v>
      </c>
      <c r="BZ791" s="131">
        <f t="shared" ref="BZ791" si="15183">R791/R808</f>
        <v>8.2713754646840151E-2</v>
      </c>
      <c r="CA791" s="132">
        <f t="shared" ref="CA791" si="15184">S791/S808</f>
        <v>5.9053408597481545E-2</v>
      </c>
      <c r="CB791" s="129">
        <f t="shared" ref="CB791" si="15185">T791/T808</f>
        <v>5.8291457286432161E-2</v>
      </c>
      <c r="CC791" s="130">
        <f t="shared" ref="CC791" si="15186">U791/U808</f>
        <v>5.9649122807017542E-2</v>
      </c>
      <c r="CD791" s="131">
        <f t="shared" ref="CD791" si="15187">V791/V808</f>
        <v>3.8849868305531166E-2</v>
      </c>
      <c r="CE791" s="132">
        <f t="shared" ref="CE791" si="15188">W791/W808</f>
        <v>7.7089181602245732E-2</v>
      </c>
      <c r="CF791" s="129">
        <f t="shared" ref="CF791" si="15189">X791/X808</f>
        <v>6.5658093797276856E-2</v>
      </c>
      <c r="CG791" s="130">
        <f t="shared" ref="CG791" si="15190">Y791/Y808</f>
        <v>5.725011731581417E-2</v>
      </c>
      <c r="CH791" s="131">
        <f t="shared" ref="CH791" si="15191">Z791/Z808</f>
        <v>6.0719640179910044E-2</v>
      </c>
      <c r="CI791" s="129">
        <f t="shared" ref="CI791" si="15192">AA791/AA808</f>
        <v>5.7098581475742045E-2</v>
      </c>
      <c r="CJ791" s="135">
        <f t="shared" ref="CJ791" si="15193">AB791/AB808</f>
        <v>5.7331973857957109E-2</v>
      </c>
      <c r="CK791" s="136">
        <f t="shared" ref="CK791" si="15194">AC791/AC808</f>
        <v>6.125664102435182E-2</v>
      </c>
    </row>
    <row r="792" spans="1:89" ht="14" thickTop="1" x14ac:dyDescent="0.15">
      <c r="A792" s="146" t="s">
        <v>24</v>
      </c>
      <c r="B792" s="203">
        <v>271</v>
      </c>
      <c r="C792" s="197">
        <v>458</v>
      </c>
      <c r="D792" s="198">
        <v>167</v>
      </c>
      <c r="E792" s="199">
        <v>187</v>
      </c>
      <c r="F792" s="196">
        <v>271</v>
      </c>
      <c r="G792" s="200">
        <v>138</v>
      </c>
      <c r="H792" s="198">
        <v>433</v>
      </c>
      <c r="I792" s="199">
        <v>436</v>
      </c>
      <c r="J792" s="196">
        <v>73</v>
      </c>
      <c r="K792" s="200">
        <v>61</v>
      </c>
      <c r="L792" s="198">
        <v>162</v>
      </c>
      <c r="M792" s="196">
        <v>227</v>
      </c>
      <c r="N792" s="201">
        <v>351</v>
      </c>
      <c r="O792" s="204">
        <v>407</v>
      </c>
      <c r="P792" s="196">
        <v>259</v>
      </c>
      <c r="Q792" s="200">
        <v>144</v>
      </c>
      <c r="R792" s="198">
        <v>318</v>
      </c>
      <c r="S792" s="199">
        <v>232</v>
      </c>
      <c r="T792" s="196">
        <v>27</v>
      </c>
      <c r="U792" s="200">
        <v>28</v>
      </c>
      <c r="V792" s="198">
        <v>177</v>
      </c>
      <c r="W792" s="205">
        <v>323</v>
      </c>
      <c r="X792" s="196">
        <v>154</v>
      </c>
      <c r="Y792" s="200">
        <v>99</v>
      </c>
      <c r="Z792" s="198">
        <v>342</v>
      </c>
      <c r="AA792" s="196">
        <v>464</v>
      </c>
      <c r="AB792" s="172">
        <f t="shared" si="15003"/>
        <v>3005</v>
      </c>
      <c r="AC792" s="173">
        <f t="shared" si="15004"/>
        <v>3204</v>
      </c>
      <c r="AE792" s="275" t="str">
        <f>$AE$17</f>
        <v>17:00 - 17:59</v>
      </c>
      <c r="AF792" s="126">
        <f t="shared" ref="AF792:AU794" si="15195">SUMIF($A$9:$A$32,$AE792,B$784:B$807)</f>
        <v>450</v>
      </c>
      <c r="AG792" s="186">
        <f t="shared" si="15195"/>
        <v>531</v>
      </c>
      <c r="AH792" s="127">
        <f t="shared" si="15195"/>
        <v>200</v>
      </c>
      <c r="AI792" s="180">
        <f t="shared" si="15195"/>
        <v>224</v>
      </c>
      <c r="AJ792" s="126">
        <f t="shared" si="15195"/>
        <v>356</v>
      </c>
      <c r="AK792" s="128">
        <f t="shared" si="15195"/>
        <v>520</v>
      </c>
      <c r="AL792" s="127">
        <f t="shared" si="15195"/>
        <v>750</v>
      </c>
      <c r="AM792" s="180">
        <f t="shared" si="15195"/>
        <v>620</v>
      </c>
      <c r="AN792" s="126">
        <f t="shared" si="15195"/>
        <v>147</v>
      </c>
      <c r="AO792" s="128">
        <f t="shared" si="15195"/>
        <v>38</v>
      </c>
      <c r="AP792" s="127">
        <f t="shared" si="15195"/>
        <v>333</v>
      </c>
      <c r="AQ792" s="126">
        <f t="shared" si="15195"/>
        <v>109</v>
      </c>
      <c r="AR792" s="179">
        <f t="shared" si="15195"/>
        <v>472</v>
      </c>
      <c r="AS792" s="181">
        <f t="shared" si="15195"/>
        <v>485</v>
      </c>
      <c r="AT792" s="126">
        <f t="shared" si="15195"/>
        <v>278</v>
      </c>
      <c r="AU792" s="128">
        <f t="shared" si="15195"/>
        <v>239</v>
      </c>
      <c r="AV792" s="127">
        <f t="shared" ref="AP792:BE794" si="15196">SUMIF($A$9:$A$32,$AE792,R$784:R$807)</f>
        <v>372</v>
      </c>
      <c r="AW792" s="180">
        <f t="shared" si="15196"/>
        <v>373</v>
      </c>
      <c r="AX792" s="126">
        <f t="shared" si="15196"/>
        <v>146</v>
      </c>
      <c r="AY792" s="128">
        <f t="shared" si="15196"/>
        <v>26</v>
      </c>
      <c r="AZ792" s="127">
        <f t="shared" si="15196"/>
        <v>347</v>
      </c>
      <c r="BA792" s="180">
        <f t="shared" si="15196"/>
        <v>335</v>
      </c>
      <c r="BB792" s="126">
        <f t="shared" si="15196"/>
        <v>245</v>
      </c>
      <c r="BC792" s="128">
        <f t="shared" si="15196"/>
        <v>166</v>
      </c>
      <c r="BD792" s="184">
        <f t="shared" si="15196"/>
        <v>442</v>
      </c>
      <c r="BE792" s="185">
        <f t="shared" si="15196"/>
        <v>652</v>
      </c>
      <c r="BF792" s="170">
        <f>AF792+AH792+AJ792+AL792+AN792+AP792+AR792+AT792+AV792+AX792+AZ792+BB792+BD792</f>
        <v>4538</v>
      </c>
      <c r="BG792" s="171">
        <f>AG792+AI792+AK792+AM792+AO792+AQ792+AS792+AU792+AW792+AY792+BA792+BC792+BE792</f>
        <v>4318</v>
      </c>
      <c r="BI792" s="146" t="s">
        <v>24</v>
      </c>
      <c r="BJ792" s="129">
        <f>B792/B808</f>
        <v>4.8811239193083576E-2</v>
      </c>
      <c r="BK792" s="130">
        <f t="shared" ref="BK792" si="15197">C792/C808</f>
        <v>6.4416315049226444E-2</v>
      </c>
      <c r="BL792" s="131">
        <f t="shared" ref="BL792" si="15198">D792/D808</f>
        <v>5.8699472759226712E-2</v>
      </c>
      <c r="BM792" s="132">
        <f t="shared" ref="BM792" si="15199">E792/E808</f>
        <v>4.8825065274151438E-2</v>
      </c>
      <c r="BN792" s="129">
        <f t="shared" ref="BN792" si="15200">F792/F808</f>
        <v>5.5204726013444692E-2</v>
      </c>
      <c r="BO792" s="130">
        <f t="shared" ref="BO792" si="15201">G792/G808</f>
        <v>2.6630644538788113E-2</v>
      </c>
      <c r="BP792" s="131">
        <f t="shared" ref="BP792" si="15202">H792/H808</f>
        <v>4.9468753570204499E-2</v>
      </c>
      <c r="BQ792" s="132">
        <f t="shared" ref="BQ792" si="15203">I792/I808</f>
        <v>5.0679995350459139E-2</v>
      </c>
      <c r="BR792" s="129">
        <f t="shared" ref="BR792" si="15204">J792/J808</f>
        <v>5.391432791728213E-2</v>
      </c>
      <c r="BS792" s="130">
        <f t="shared" ref="BS792" si="15205">K792/K808</f>
        <v>5.5606198723792161E-2</v>
      </c>
      <c r="BT792" s="131">
        <f t="shared" ref="BT792" si="15206">L792/L808</f>
        <v>4.4566712517193949E-2</v>
      </c>
      <c r="BU792" s="129">
        <f t="shared" ref="BU792" si="15207">M792/M808</f>
        <v>7.306083038300612E-2</v>
      </c>
      <c r="BV792" s="133">
        <f t="shared" ref="BV792" si="15208">N792/N808</f>
        <v>4.7044632086851626E-2</v>
      </c>
      <c r="BW792" s="134">
        <f t="shared" ref="BW792" si="15209">O792/O808</f>
        <v>5.8426643697961529E-2</v>
      </c>
      <c r="BX792" s="129">
        <f t="shared" ref="BX792" si="15210">P792/P808</f>
        <v>5.8703535811423388E-2</v>
      </c>
      <c r="BY792" s="130">
        <f t="shared" ref="BY792" si="15211">Q792/Q808</f>
        <v>4.1799709724238028E-2</v>
      </c>
      <c r="BZ792" s="131">
        <f t="shared" ref="BZ792" si="15212">R792/R808</f>
        <v>5.9107806691449813E-2</v>
      </c>
      <c r="CA792" s="132">
        <f t="shared" ref="CA792" si="15213">S792/S808</f>
        <v>5.0369083803734262E-2</v>
      </c>
      <c r="CB792" s="129">
        <f t="shared" ref="CB792" si="15214">T792/T808</f>
        <v>2.7135678391959798E-2</v>
      </c>
      <c r="CC792" s="130">
        <f t="shared" ref="CC792" si="15215">U792/U808</f>
        <v>4.912280701754386E-2</v>
      </c>
      <c r="CD792" s="131">
        <f t="shared" ref="CD792" si="15216">V792/V808</f>
        <v>3.8849868305531166E-2</v>
      </c>
      <c r="CE792" s="132">
        <f t="shared" ref="CE792" si="15217">W792/W808</f>
        <v>6.9747354782984231E-2</v>
      </c>
      <c r="CF792" s="129">
        <f t="shared" ref="CF792" si="15218">X792/X808</f>
        <v>4.6596066565809377E-2</v>
      </c>
      <c r="CG792" s="130">
        <f t="shared" ref="CG792" si="15219">Y792/Y808</f>
        <v>4.6457062412013139E-2</v>
      </c>
      <c r="CH792" s="131">
        <f t="shared" ref="CH792" si="15220">Z792/Z808</f>
        <v>5.1274362818590706E-2</v>
      </c>
      <c r="CI792" s="129">
        <f t="shared" ref="CI792" si="15221">AA792/AA808</f>
        <v>5.5310525688401481E-2</v>
      </c>
      <c r="CJ792" s="135">
        <f t="shared" ref="CJ792" si="15222">AB792/AB808</f>
        <v>5.022815785514901E-2</v>
      </c>
      <c r="CK792" s="136">
        <f t="shared" ref="CK792" si="15223">AC792/AC808</f>
        <v>5.3698024033385292E-2</v>
      </c>
    </row>
    <row r="793" spans="1:89" x14ac:dyDescent="0.15">
      <c r="A793" s="137" t="s">
        <v>25</v>
      </c>
      <c r="B793" s="206">
        <v>271</v>
      </c>
      <c r="C793" s="190">
        <v>365</v>
      </c>
      <c r="D793" s="191">
        <v>155</v>
      </c>
      <c r="E793" s="192">
        <v>227</v>
      </c>
      <c r="F793" s="189">
        <v>275</v>
      </c>
      <c r="G793" s="193">
        <v>176</v>
      </c>
      <c r="H793" s="191">
        <v>449</v>
      </c>
      <c r="I793" s="192">
        <v>460</v>
      </c>
      <c r="J793" s="189">
        <v>62</v>
      </c>
      <c r="K793" s="190">
        <v>39</v>
      </c>
      <c r="L793" s="191">
        <v>127</v>
      </c>
      <c r="M793" s="189">
        <v>190</v>
      </c>
      <c r="N793" s="194">
        <v>373</v>
      </c>
      <c r="O793" s="207">
        <v>332</v>
      </c>
      <c r="P793" s="189">
        <v>224</v>
      </c>
      <c r="Q793" s="190">
        <v>142</v>
      </c>
      <c r="R793" s="191">
        <v>304</v>
      </c>
      <c r="S793" s="192">
        <v>141</v>
      </c>
      <c r="T793" s="198">
        <v>54</v>
      </c>
      <c r="U793" s="189">
        <v>22</v>
      </c>
      <c r="V793" s="191">
        <v>239</v>
      </c>
      <c r="W793" s="208">
        <v>234</v>
      </c>
      <c r="X793" s="189">
        <v>171</v>
      </c>
      <c r="Y793" s="193">
        <v>74</v>
      </c>
      <c r="Z793" s="191">
        <v>431</v>
      </c>
      <c r="AA793" s="189">
        <v>439</v>
      </c>
      <c r="AB793" s="172">
        <f t="shared" si="15003"/>
        <v>3135</v>
      </c>
      <c r="AC793" s="173">
        <f t="shared" si="15004"/>
        <v>2841</v>
      </c>
      <c r="AE793" s="277" t="str">
        <f>$AE$18</f>
        <v>18:00 - 18:59</v>
      </c>
      <c r="AF793" s="126">
        <f t="shared" si="15195"/>
        <v>491</v>
      </c>
      <c r="AG793" s="190">
        <f t="shared" si="15195"/>
        <v>518</v>
      </c>
      <c r="AH793" s="191">
        <f t="shared" si="15195"/>
        <v>135</v>
      </c>
      <c r="AI793" s="192">
        <f t="shared" si="15195"/>
        <v>244</v>
      </c>
      <c r="AJ793" s="278">
        <f t="shared" si="15195"/>
        <v>227</v>
      </c>
      <c r="AK793" s="193">
        <f t="shared" si="15195"/>
        <v>623</v>
      </c>
      <c r="AL793" s="191">
        <f t="shared" si="15195"/>
        <v>644</v>
      </c>
      <c r="AM793" s="192">
        <f t="shared" si="15195"/>
        <v>602</v>
      </c>
      <c r="AN793" s="278">
        <f t="shared" si="15195"/>
        <v>145</v>
      </c>
      <c r="AO793" s="193">
        <f t="shared" si="15195"/>
        <v>28</v>
      </c>
      <c r="AP793" s="191">
        <f t="shared" si="15196"/>
        <v>306</v>
      </c>
      <c r="AQ793" s="278">
        <f t="shared" si="15196"/>
        <v>108</v>
      </c>
      <c r="AR793" s="194">
        <f t="shared" si="15196"/>
        <v>501</v>
      </c>
      <c r="AS793" s="195">
        <f t="shared" si="15196"/>
        <v>373</v>
      </c>
      <c r="AT793" s="278">
        <f t="shared" si="15196"/>
        <v>298</v>
      </c>
      <c r="AU793" s="193">
        <f t="shared" si="15196"/>
        <v>259</v>
      </c>
      <c r="AV793" s="191">
        <f t="shared" si="15196"/>
        <v>345</v>
      </c>
      <c r="AW793" s="192">
        <f t="shared" si="15196"/>
        <v>394</v>
      </c>
      <c r="AX793" s="278">
        <f t="shared" si="15196"/>
        <v>72</v>
      </c>
      <c r="AY793" s="193">
        <f t="shared" si="15196"/>
        <v>18</v>
      </c>
      <c r="AZ793" s="191">
        <f t="shared" si="15196"/>
        <v>351</v>
      </c>
      <c r="BA793" s="192">
        <f t="shared" si="15196"/>
        <v>267</v>
      </c>
      <c r="BB793" s="278">
        <f t="shared" si="15196"/>
        <v>267</v>
      </c>
      <c r="BC793" s="193">
        <f t="shared" si="15196"/>
        <v>185</v>
      </c>
      <c r="BD793" s="191">
        <f t="shared" si="15196"/>
        <v>413</v>
      </c>
      <c r="BE793" s="278">
        <f t="shared" si="15196"/>
        <v>657</v>
      </c>
      <c r="BF793" s="172">
        <f>SUM(AF793,AH793,AJ793,AL793,AN793,AP793,AR793,AT793,AV793,AX793,AZ793,BB793,BD793)</f>
        <v>4195</v>
      </c>
      <c r="BG793" s="173">
        <f>SUM(AG793,AI793,AK793,AM793,AO793,AQ793,AS793,AU793,AW793,AY793,BA793,BC793,BE793)</f>
        <v>4276</v>
      </c>
      <c r="BI793" s="137" t="s">
        <v>25</v>
      </c>
      <c r="BJ793" s="129">
        <f>B793/B808</f>
        <v>4.8811239193083576E-2</v>
      </c>
      <c r="BK793" s="130">
        <f t="shared" ref="BK793" si="15224">C793/C808</f>
        <v>5.1336146272855133E-2</v>
      </c>
      <c r="BL793" s="131">
        <f t="shared" ref="BL793" si="15225">D793/D808</f>
        <v>5.4481546572934976E-2</v>
      </c>
      <c r="BM793" s="132">
        <f t="shared" ref="BM793" si="15226">E793/E808</f>
        <v>5.9268929503916448E-2</v>
      </c>
      <c r="BN793" s="129">
        <f t="shared" ref="BN793" si="15227">F793/F808</f>
        <v>5.6019555917702177E-2</v>
      </c>
      <c r="BO793" s="130">
        <f t="shared" ref="BO793" si="15228">G793/G808</f>
        <v>3.3963720571208028E-2</v>
      </c>
      <c r="BP793" s="131">
        <f t="shared" ref="BP793" si="15229">H793/H808</f>
        <v>5.1296698274877185E-2</v>
      </c>
      <c r="BQ793" s="132">
        <f t="shared" ref="BQ793" si="15230">I793/I808</f>
        <v>5.3469719865163315E-2</v>
      </c>
      <c r="BR793" s="129">
        <f t="shared" ref="BR793" si="15231">J793/J808</f>
        <v>4.5790251107828653E-2</v>
      </c>
      <c r="BS793" s="130">
        <f t="shared" ref="BS793" si="15232">K793/K808</f>
        <v>3.5551504102096627E-2</v>
      </c>
      <c r="BT793" s="131">
        <f t="shared" ref="BT793" si="15233">L793/L808</f>
        <v>3.4938101788170563E-2</v>
      </c>
      <c r="BU793" s="129">
        <f t="shared" ref="BU793" si="15234">M793/M808</f>
        <v>6.115223688445446E-2</v>
      </c>
      <c r="BV793" s="133">
        <f t="shared" ref="BV793" si="15235">N793/N808</f>
        <v>4.9993298485457714E-2</v>
      </c>
      <c r="BW793" s="134">
        <f t="shared" ref="BW793" si="15236">O793/O808</f>
        <v>4.7660063163939136E-2</v>
      </c>
      <c r="BX793" s="129">
        <f t="shared" ref="BX793" si="15237">P793/P808</f>
        <v>5.0770625566636446E-2</v>
      </c>
      <c r="BY793" s="130">
        <f t="shared" ref="BY793" si="15238">Q793/Q808</f>
        <v>4.1219158200290276E-2</v>
      </c>
      <c r="BZ793" s="131">
        <f t="shared" ref="BZ793" si="15239">R793/R808</f>
        <v>5.6505576208178442E-2</v>
      </c>
      <c r="CA793" s="132">
        <f t="shared" ref="CA793" si="15240">S793/S808</f>
        <v>3.0612244897959183E-2</v>
      </c>
      <c r="CB793" s="129">
        <f t="shared" ref="CB793" si="15241">T793/T808</f>
        <v>5.4271356783919596E-2</v>
      </c>
      <c r="CC793" s="130">
        <f t="shared" ref="CC793" si="15242">U793/U808</f>
        <v>3.8596491228070177E-2</v>
      </c>
      <c r="CD793" s="131">
        <f t="shared" ref="CD793" si="15243">V793/V808</f>
        <v>5.2458296751536439E-2</v>
      </c>
      <c r="CE793" s="132">
        <f t="shared" ref="CE793" si="15244">W793/W808</f>
        <v>5.0529043403152667E-2</v>
      </c>
      <c r="CF793" s="129">
        <f t="shared" ref="CF793" si="15245">X793/X808</f>
        <v>5.1739788199697427E-2</v>
      </c>
      <c r="CG793" s="130">
        <f t="shared" ref="CG793" si="15246">Y793/Y808</f>
        <v>3.4725480994838104E-2</v>
      </c>
      <c r="CH793" s="131">
        <f t="shared" ref="CH793" si="15247">Z793/Z808</f>
        <v>6.4617691154422785E-2</v>
      </c>
      <c r="CI793" s="129">
        <f t="shared" ref="CI793" si="15248">AA793/AA808</f>
        <v>5.2330432709500538E-2</v>
      </c>
      <c r="CJ793" s="135">
        <f t="shared" ref="CJ793" si="15249">AB793/AB808</f>
        <v>5.2401089808949135E-2</v>
      </c>
      <c r="CK793" s="136">
        <f t="shared" ref="CK793" si="15250">AC793/AC808</f>
        <v>4.7614259138217103E-2</v>
      </c>
    </row>
    <row r="794" spans="1:89" ht="14" thickBot="1" x14ac:dyDescent="0.2">
      <c r="A794" s="146" t="s">
        <v>26</v>
      </c>
      <c r="B794" s="203">
        <v>260</v>
      </c>
      <c r="C794" s="197">
        <v>353</v>
      </c>
      <c r="D794" s="198">
        <v>139</v>
      </c>
      <c r="E794" s="199">
        <v>249</v>
      </c>
      <c r="F794" s="196">
        <v>264</v>
      </c>
      <c r="G794" s="200">
        <v>163</v>
      </c>
      <c r="H794" s="198">
        <v>450</v>
      </c>
      <c r="I794" s="199">
        <v>452</v>
      </c>
      <c r="J794" s="196">
        <v>61</v>
      </c>
      <c r="K794" s="197">
        <v>56</v>
      </c>
      <c r="L794" s="198">
        <v>170</v>
      </c>
      <c r="M794" s="196">
        <v>187</v>
      </c>
      <c r="N794" s="201">
        <v>428</v>
      </c>
      <c r="O794" s="204">
        <v>301</v>
      </c>
      <c r="P794" s="196">
        <v>201</v>
      </c>
      <c r="Q794" s="197">
        <v>168</v>
      </c>
      <c r="R794" s="198">
        <v>275</v>
      </c>
      <c r="S794" s="199">
        <v>291</v>
      </c>
      <c r="T794" s="196">
        <v>36</v>
      </c>
      <c r="U794" s="200">
        <v>25</v>
      </c>
      <c r="V794" s="198">
        <v>215</v>
      </c>
      <c r="W794" s="205">
        <v>253</v>
      </c>
      <c r="X794" s="196">
        <v>173</v>
      </c>
      <c r="Y794" s="200">
        <v>97</v>
      </c>
      <c r="Z794" s="198">
        <v>425</v>
      </c>
      <c r="AA794" s="196">
        <v>470</v>
      </c>
      <c r="AB794" s="172">
        <f t="shared" si="15003"/>
        <v>3097</v>
      </c>
      <c r="AC794" s="173">
        <f t="shared" si="15004"/>
        <v>3065</v>
      </c>
      <c r="AE794" s="275">
        <f>$AE$19</f>
        <v>0</v>
      </c>
      <c r="AF794" s="126">
        <f t="shared" si="15195"/>
        <v>0</v>
      </c>
      <c r="AG794" s="197">
        <f t="shared" si="15195"/>
        <v>0</v>
      </c>
      <c r="AH794" s="198">
        <f t="shared" si="15195"/>
        <v>0</v>
      </c>
      <c r="AI794" s="199">
        <f t="shared" si="15195"/>
        <v>0</v>
      </c>
      <c r="AJ794" s="196">
        <f t="shared" si="15195"/>
        <v>0</v>
      </c>
      <c r="AK794" s="200">
        <f t="shared" si="15195"/>
        <v>0</v>
      </c>
      <c r="AL794" s="198">
        <f t="shared" si="15195"/>
        <v>0</v>
      </c>
      <c r="AM794" s="199">
        <f t="shared" si="15195"/>
        <v>0</v>
      </c>
      <c r="AN794" s="196">
        <f t="shared" si="15195"/>
        <v>0</v>
      </c>
      <c r="AO794" s="200">
        <f t="shared" si="15195"/>
        <v>0</v>
      </c>
      <c r="AP794" s="198">
        <f t="shared" si="15196"/>
        <v>0</v>
      </c>
      <c r="AQ794" s="196">
        <f t="shared" si="15196"/>
        <v>0</v>
      </c>
      <c r="AR794" s="201">
        <f t="shared" si="15196"/>
        <v>0</v>
      </c>
      <c r="AS794" s="202">
        <f t="shared" si="15196"/>
        <v>0</v>
      </c>
      <c r="AT794" s="196">
        <f t="shared" si="15196"/>
        <v>0</v>
      </c>
      <c r="AU794" s="200">
        <f t="shared" si="15196"/>
        <v>0</v>
      </c>
      <c r="AV794" s="198">
        <f t="shared" si="15196"/>
        <v>0</v>
      </c>
      <c r="AW794" s="199">
        <f t="shared" si="15196"/>
        <v>0</v>
      </c>
      <c r="AX794" s="196">
        <f t="shared" si="15196"/>
        <v>0</v>
      </c>
      <c r="AY794" s="200">
        <f t="shared" si="15196"/>
        <v>0</v>
      </c>
      <c r="AZ794" s="198">
        <f t="shared" si="15196"/>
        <v>0</v>
      </c>
      <c r="BA794" s="199">
        <f t="shared" si="15196"/>
        <v>0</v>
      </c>
      <c r="BB794" s="196">
        <f t="shared" si="15196"/>
        <v>0</v>
      </c>
      <c r="BC794" s="200">
        <f t="shared" si="15196"/>
        <v>0</v>
      </c>
      <c r="BD794" s="198">
        <f t="shared" si="15196"/>
        <v>0</v>
      </c>
      <c r="BE794" s="196">
        <f t="shared" si="15196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4.6829971181556199E-2</v>
      </c>
      <c r="BK794" s="130">
        <f t="shared" ref="BK794" si="15251">C794/C808</f>
        <v>4.9648382559774967E-2</v>
      </c>
      <c r="BL794" s="131">
        <f t="shared" ref="BL794" si="15252">D794/D808</f>
        <v>4.8857644991212652E-2</v>
      </c>
      <c r="BM794" s="132">
        <f t="shared" ref="BM794" si="15253">E794/E808</f>
        <v>6.5013054830287201E-2</v>
      </c>
      <c r="BN794" s="129">
        <f t="shared" ref="BN794" si="15254">F794/F808</f>
        <v>5.3778773680994089E-2</v>
      </c>
      <c r="BO794" s="130">
        <f t="shared" ref="BO794" si="15255">G794/G808</f>
        <v>3.1455036665380159E-2</v>
      </c>
      <c r="BP794" s="131">
        <f t="shared" ref="BP794" si="15256">H794/H808</f>
        <v>5.1410944818919231E-2</v>
      </c>
      <c r="BQ794" s="132">
        <f t="shared" ref="BQ794" si="15257">I794/I808</f>
        <v>5.2539811693595256E-2</v>
      </c>
      <c r="BR794" s="129">
        <f t="shared" ref="BR794" si="15258">J794/J808</f>
        <v>4.5051698670605614E-2</v>
      </c>
      <c r="BS794" s="130">
        <f t="shared" ref="BS794" si="15259">K794/K808</f>
        <v>5.1048313582497722E-2</v>
      </c>
      <c r="BT794" s="131">
        <f t="shared" ref="BT794" si="15260">L794/L808</f>
        <v>4.676753782668501E-2</v>
      </c>
      <c r="BU794" s="129">
        <f t="shared" ref="BU794" si="15261">M794/M808</f>
        <v>6.0186675249436758E-2</v>
      </c>
      <c r="BV794" s="133">
        <f t="shared" ref="BV794" si="15262">N794/N808</f>
        <v>5.7364964481972924E-2</v>
      </c>
      <c r="BW794" s="134">
        <f t="shared" ref="BW794" si="15263">O794/O808</f>
        <v>4.3209876543209874E-2</v>
      </c>
      <c r="BX794" s="129">
        <f t="shared" ref="BX794" si="15264">P794/P808</f>
        <v>4.555757026291931E-2</v>
      </c>
      <c r="BY794" s="130">
        <f t="shared" ref="BY794" si="15265">Q794/Q808</f>
        <v>4.8766328011611029E-2</v>
      </c>
      <c r="BZ794" s="131">
        <f t="shared" ref="BZ794" si="15266">R794/R808</f>
        <v>5.111524163568773E-2</v>
      </c>
      <c r="CA794" s="132">
        <f t="shared" ref="CA794" si="15267">S794/S808</f>
        <v>6.317846287451151E-2</v>
      </c>
      <c r="CB794" s="129">
        <f t="shared" ref="CB794" si="15268">T794/T808</f>
        <v>3.6180904522613064E-2</v>
      </c>
      <c r="CC794" s="130">
        <f t="shared" ref="CC794" si="15269">U794/U808</f>
        <v>4.3859649122807015E-2</v>
      </c>
      <c r="CD794" s="131">
        <f t="shared" ref="CD794" si="15270">V794/V808</f>
        <v>4.7190517998244072E-2</v>
      </c>
      <c r="CE794" s="132">
        <f t="shared" ref="CE794" si="15271">W794/W808</f>
        <v>5.4631828978622329E-2</v>
      </c>
      <c r="CF794" s="129">
        <f t="shared" ref="CF794" si="15272">X794/X808</f>
        <v>5.2344931921331314E-2</v>
      </c>
      <c r="CG794" s="130">
        <f t="shared" ref="CG794" si="15273">Y794/Y808</f>
        <v>4.5518535898639134E-2</v>
      </c>
      <c r="CH794" s="131">
        <f t="shared" ref="CH794" si="15274">Z794/Z808</f>
        <v>6.3718140929535233E-2</v>
      </c>
      <c r="CI794" s="129">
        <f t="shared" ref="CI794" si="15275">AA794/AA808</f>
        <v>5.6025748003337705E-2</v>
      </c>
      <c r="CJ794" s="135">
        <f t="shared" ref="CJ794" si="15276">AB794/AB808</f>
        <v>5.1765925083992179E-2</v>
      </c>
      <c r="CK794" s="136">
        <f t="shared" ref="CK794" si="15277">AC794/AC808</f>
        <v>5.136842810934017E-2</v>
      </c>
    </row>
    <row r="795" spans="1:89" ht="15" thickTop="1" thickBot="1" x14ac:dyDescent="0.2">
      <c r="A795" s="137" t="s">
        <v>27</v>
      </c>
      <c r="B795" s="206">
        <v>310</v>
      </c>
      <c r="C795" s="190">
        <v>396</v>
      </c>
      <c r="D795" s="191">
        <v>124</v>
      </c>
      <c r="E795" s="192">
        <v>222</v>
      </c>
      <c r="F795" s="189">
        <v>246</v>
      </c>
      <c r="G795" s="193">
        <v>223</v>
      </c>
      <c r="H795" s="191">
        <v>498</v>
      </c>
      <c r="I795" s="192">
        <v>531</v>
      </c>
      <c r="J795" s="189">
        <v>82</v>
      </c>
      <c r="K795" s="190">
        <v>54</v>
      </c>
      <c r="L795" s="191">
        <v>219</v>
      </c>
      <c r="M795" s="189">
        <v>172</v>
      </c>
      <c r="N795" s="194">
        <v>505</v>
      </c>
      <c r="O795" s="207">
        <v>383</v>
      </c>
      <c r="P795" s="189">
        <v>283</v>
      </c>
      <c r="Q795" s="190">
        <v>142</v>
      </c>
      <c r="R795" s="191">
        <v>295</v>
      </c>
      <c r="S795" s="192">
        <v>205</v>
      </c>
      <c r="T795" s="189">
        <v>57</v>
      </c>
      <c r="U795" s="193">
        <v>22</v>
      </c>
      <c r="V795" s="191">
        <v>246</v>
      </c>
      <c r="W795" s="208">
        <v>341</v>
      </c>
      <c r="X795" s="189">
        <v>195</v>
      </c>
      <c r="Y795" s="193">
        <v>98</v>
      </c>
      <c r="Z795" s="191">
        <v>466</v>
      </c>
      <c r="AA795" s="189">
        <v>589</v>
      </c>
      <c r="AB795" s="172">
        <f t="shared" si="15003"/>
        <v>3526</v>
      </c>
      <c r="AC795" s="173">
        <f t="shared" si="15004"/>
        <v>3378</v>
      </c>
      <c r="AE795" s="269" t="s">
        <v>13</v>
      </c>
      <c r="AF795" s="20">
        <f t="shared" ref="AF795:BG795" si="15278">SUM(AF792:AF794)</f>
        <v>941</v>
      </c>
      <c r="AG795" s="21">
        <f t="shared" si="15278"/>
        <v>1049</v>
      </c>
      <c r="AH795" s="20">
        <f t="shared" si="15278"/>
        <v>335</v>
      </c>
      <c r="AI795" s="21">
        <f t="shared" si="15278"/>
        <v>468</v>
      </c>
      <c r="AJ795" s="20">
        <f t="shared" si="15278"/>
        <v>583</v>
      </c>
      <c r="AK795" s="21">
        <f t="shared" si="15278"/>
        <v>1143</v>
      </c>
      <c r="AL795" s="20">
        <f t="shared" si="15278"/>
        <v>1394</v>
      </c>
      <c r="AM795" s="21">
        <f t="shared" si="15278"/>
        <v>1222</v>
      </c>
      <c r="AN795" s="20">
        <f t="shared" si="15278"/>
        <v>292</v>
      </c>
      <c r="AO795" s="21">
        <f t="shared" si="15278"/>
        <v>66</v>
      </c>
      <c r="AP795" s="20">
        <f t="shared" si="15278"/>
        <v>639</v>
      </c>
      <c r="AQ795" s="21">
        <f t="shared" si="15278"/>
        <v>217</v>
      </c>
      <c r="AR795" s="20">
        <f t="shared" si="15278"/>
        <v>973</v>
      </c>
      <c r="AS795" s="21">
        <f t="shared" si="15278"/>
        <v>858</v>
      </c>
      <c r="AT795" s="20">
        <f t="shared" si="15278"/>
        <v>576</v>
      </c>
      <c r="AU795" s="21">
        <f t="shared" si="15278"/>
        <v>498</v>
      </c>
      <c r="AV795" s="20">
        <f t="shared" si="15278"/>
        <v>717</v>
      </c>
      <c r="AW795" s="21">
        <f t="shared" si="15278"/>
        <v>767</v>
      </c>
      <c r="AX795" s="20">
        <f t="shared" si="15278"/>
        <v>218</v>
      </c>
      <c r="AY795" s="21">
        <f t="shared" si="15278"/>
        <v>44</v>
      </c>
      <c r="AZ795" s="20">
        <f t="shared" si="15278"/>
        <v>698</v>
      </c>
      <c r="BA795" s="21">
        <f t="shared" si="15278"/>
        <v>602</v>
      </c>
      <c r="BB795" s="20">
        <f t="shared" si="15278"/>
        <v>512</v>
      </c>
      <c r="BC795" s="21">
        <f t="shared" si="15278"/>
        <v>351</v>
      </c>
      <c r="BD795" s="20">
        <f t="shared" si="15278"/>
        <v>855</v>
      </c>
      <c r="BE795" s="21">
        <f t="shared" si="15278"/>
        <v>1309</v>
      </c>
      <c r="BF795" s="174">
        <f t="shared" si="15278"/>
        <v>8733</v>
      </c>
      <c r="BG795" s="175">
        <f t="shared" si="15278"/>
        <v>8594</v>
      </c>
      <c r="BI795" s="137" t="s">
        <v>27</v>
      </c>
      <c r="BJ795" s="129">
        <f>B795/B808</f>
        <v>5.5835734870317004E-2</v>
      </c>
      <c r="BK795" s="130">
        <f t="shared" ref="BK795" si="15279">C795/C808</f>
        <v>5.5696202531645568E-2</v>
      </c>
      <c r="BL795" s="131">
        <f t="shared" ref="BL795" si="15280">D795/D808</f>
        <v>4.3585237258347981E-2</v>
      </c>
      <c r="BM795" s="132">
        <f t="shared" ref="BM795" si="15281">E795/E808</f>
        <v>5.7963446475195822E-2</v>
      </c>
      <c r="BN795" s="129">
        <f t="shared" ref="BN795" si="15282">F795/F808</f>
        <v>5.0112039111835406E-2</v>
      </c>
      <c r="BO795" s="130">
        <f t="shared" ref="BO795" si="15283">G795/G808</f>
        <v>4.3033577769201081E-2</v>
      </c>
      <c r="BP795" s="131">
        <f t="shared" ref="BP795" si="15284">H795/H808</f>
        <v>5.6894778932937276E-2</v>
      </c>
      <c r="BQ795" s="132">
        <f t="shared" ref="BQ795" si="15285">I795/I808</f>
        <v>6.1722654887829825E-2</v>
      </c>
      <c r="BR795" s="129">
        <f t="shared" ref="BR795" si="15286">J795/J808</f>
        <v>6.0561299852289516E-2</v>
      </c>
      <c r="BS795" s="130">
        <f t="shared" ref="BS795" si="15287">K795/K808</f>
        <v>4.9225159525979945E-2</v>
      </c>
      <c r="BT795" s="131">
        <f t="shared" ref="BT795" si="15288">L795/L808</f>
        <v>6.0247592847317746E-2</v>
      </c>
      <c r="BU795" s="129">
        <f t="shared" ref="BU795" si="15289">M795/M808</f>
        <v>5.5358867074348249E-2</v>
      </c>
      <c r="BV795" s="133">
        <f t="shared" ref="BV795" si="15290">N795/N808</f>
        <v>6.7685296877094223E-2</v>
      </c>
      <c r="BW795" s="134">
        <f t="shared" ref="BW795" si="15291">O795/O808</f>
        <v>5.498133792707436E-2</v>
      </c>
      <c r="BX795" s="129">
        <f t="shared" ref="BX795" si="15292">P795/P808</f>
        <v>6.4143245693563014E-2</v>
      </c>
      <c r="BY795" s="130">
        <f t="shared" ref="BY795" si="15293">Q795/Q808</f>
        <v>4.1219158200290276E-2</v>
      </c>
      <c r="BZ795" s="131">
        <f t="shared" ref="BZ795" si="15294">R795/R808</f>
        <v>5.4832713754646843E-2</v>
      </c>
      <c r="CA795" s="132">
        <f t="shared" ref="CA795" si="15295">S795/S808</f>
        <v>4.4507164567954845E-2</v>
      </c>
      <c r="CB795" s="129">
        <f t="shared" ref="CB795" si="15296">T795/T808</f>
        <v>5.7286432160804021E-2</v>
      </c>
      <c r="CC795" s="130">
        <f t="shared" ref="CC795" si="15297">U795/U808</f>
        <v>3.8596491228070177E-2</v>
      </c>
      <c r="CD795" s="131">
        <f t="shared" ref="CD795" si="15298">V795/V808</f>
        <v>5.3994732221246705E-2</v>
      </c>
      <c r="CE795" s="132">
        <f t="shared" ref="CE795" si="15299">W795/W808</f>
        <v>7.3634204275534437E-2</v>
      </c>
      <c r="CF795" s="129">
        <f t="shared" ref="CF795" si="15300">X795/X808</f>
        <v>5.9001512859304085E-2</v>
      </c>
      <c r="CG795" s="130">
        <f t="shared" ref="CG795" si="15301">Y795/Y808</f>
        <v>4.5987799155326137E-2</v>
      </c>
      <c r="CH795" s="131">
        <f t="shared" ref="CH795" si="15302">Z795/Z808</f>
        <v>6.9865067466266861E-2</v>
      </c>
      <c r="CI795" s="129">
        <f t="shared" ref="CI795" si="15303">AA795/AA808</f>
        <v>7.0210990582906183E-2</v>
      </c>
      <c r="CJ795" s="135">
        <f t="shared" ref="CJ795" si="15304">AB795/AB808</f>
        <v>5.8936600531532587E-2</v>
      </c>
      <c r="CK795" s="136">
        <f t="shared" ref="CK795" si="15305">AC795/AC808</f>
        <v>5.6614208859168381E-2</v>
      </c>
    </row>
    <row r="796" spans="1:89" ht="14" thickTop="1" x14ac:dyDescent="0.15">
      <c r="A796" s="146" t="s">
        <v>28</v>
      </c>
      <c r="B796" s="203">
        <v>321</v>
      </c>
      <c r="C796" s="197">
        <v>457</v>
      </c>
      <c r="D796" s="198">
        <v>192</v>
      </c>
      <c r="E796" s="199">
        <v>305</v>
      </c>
      <c r="F796" s="196">
        <v>293</v>
      </c>
      <c r="G796" s="200">
        <v>301</v>
      </c>
      <c r="H796" s="198">
        <v>579</v>
      </c>
      <c r="I796" s="199">
        <v>563</v>
      </c>
      <c r="J796" s="196">
        <v>95</v>
      </c>
      <c r="K796" s="197">
        <v>33</v>
      </c>
      <c r="L796" s="198">
        <v>293</v>
      </c>
      <c r="M796" s="196">
        <v>155</v>
      </c>
      <c r="N796" s="201">
        <v>432</v>
      </c>
      <c r="O796" s="204">
        <v>300</v>
      </c>
      <c r="P796" s="196">
        <v>314</v>
      </c>
      <c r="Q796" s="197">
        <v>198</v>
      </c>
      <c r="R796" s="198">
        <v>321</v>
      </c>
      <c r="S796" s="199">
        <v>325</v>
      </c>
      <c r="T796" s="196">
        <v>92</v>
      </c>
      <c r="U796" s="200">
        <v>15</v>
      </c>
      <c r="V796" s="198">
        <v>326</v>
      </c>
      <c r="W796" s="205">
        <v>258</v>
      </c>
      <c r="X796" s="196">
        <v>186</v>
      </c>
      <c r="Y796" s="200">
        <v>108</v>
      </c>
      <c r="Z796" s="198">
        <v>532</v>
      </c>
      <c r="AA796" s="196">
        <v>452</v>
      </c>
      <c r="AB796" s="172">
        <f t="shared" si="15003"/>
        <v>3976</v>
      </c>
      <c r="AC796" s="173">
        <f t="shared" si="15004"/>
        <v>3470</v>
      </c>
      <c r="BI796" s="146" t="s">
        <v>28</v>
      </c>
      <c r="BJ796" s="129">
        <f>B796/B808</f>
        <v>5.7817002881844382E-2</v>
      </c>
      <c r="BK796" s="130">
        <f t="shared" ref="BK796" si="15306">C796/C808</f>
        <v>6.4275668073136422E-2</v>
      </c>
      <c r="BL796" s="131">
        <f t="shared" ref="BL796" si="15307">D796/D808</f>
        <v>6.7486818980667843E-2</v>
      </c>
      <c r="BM796" s="132">
        <f t="shared" ref="BM796" si="15308">E796/E808</f>
        <v>7.963446475195822E-2</v>
      </c>
      <c r="BN796" s="129">
        <f t="shared" ref="BN796" si="15309">F796/F808</f>
        <v>5.9686290486860867E-2</v>
      </c>
      <c r="BO796" s="130">
        <f t="shared" ref="BO796" si="15310">G796/G808</f>
        <v>5.8085681204168273E-2</v>
      </c>
      <c r="BP796" s="131">
        <f t="shared" ref="BP796" si="15311">H796/H808</f>
        <v>6.6148749000342746E-2</v>
      </c>
      <c r="BQ796" s="132">
        <f t="shared" ref="BQ796" si="15312">I796/I808</f>
        <v>6.5442287574102059E-2</v>
      </c>
      <c r="BR796" s="129">
        <f t="shared" ref="BR796" si="15313">J796/J808</f>
        <v>7.0162481536189064E-2</v>
      </c>
      <c r="BS796" s="130">
        <f t="shared" ref="BS796" si="15314">K796/K808</f>
        <v>3.00820419325433E-2</v>
      </c>
      <c r="BT796" s="131">
        <f t="shared" ref="BT796" si="15315">L796/L808</f>
        <v>8.0605226960110035E-2</v>
      </c>
      <c r="BU796" s="129">
        <f t="shared" ref="BU796" si="15316">M796/M808</f>
        <v>4.988735114258127E-2</v>
      </c>
      <c r="BV796" s="133">
        <f t="shared" ref="BV796" si="15317">N796/N808</f>
        <v>5.790108564535585E-2</v>
      </c>
      <c r="BW796" s="134">
        <f t="shared" ref="BW796" si="15318">O796/O808</f>
        <v>4.3066322136089581E-2</v>
      </c>
      <c r="BX796" s="129">
        <f t="shared" ref="BX796" si="15319">P796/P808</f>
        <v>7.1169537624660023E-2</v>
      </c>
      <c r="BY796" s="130">
        <f t="shared" ref="BY796" si="15320">Q796/Q808</f>
        <v>5.7474600870827286E-2</v>
      </c>
      <c r="BZ796" s="131">
        <f t="shared" ref="BZ796" si="15321">R796/R808</f>
        <v>5.9665427509293684E-2</v>
      </c>
      <c r="CA796" s="132">
        <f t="shared" ref="CA796" si="15322">S796/S808</f>
        <v>7.0560138949196702E-2</v>
      </c>
      <c r="CB796" s="129">
        <f t="shared" ref="CB796" si="15323">T796/T808</f>
        <v>9.2462311557788945E-2</v>
      </c>
      <c r="CC796" s="130">
        <f t="shared" ref="CC796" si="15324">U796/U808</f>
        <v>2.6315789473684209E-2</v>
      </c>
      <c r="CD796" s="131">
        <f t="shared" ref="CD796" si="15325">V796/V808</f>
        <v>7.1553994732221252E-2</v>
      </c>
      <c r="CE796" s="132">
        <f t="shared" ref="CE796" si="15326">W796/W808</f>
        <v>5.5711509393219609E-2</v>
      </c>
      <c r="CF796" s="129">
        <f t="shared" ref="CF796" si="15327">X796/X808</f>
        <v>5.627836611195159E-2</v>
      </c>
      <c r="CG796" s="130">
        <f t="shared" ref="CG796" si="15328">Y796/Y808</f>
        <v>5.0680431722196155E-2</v>
      </c>
      <c r="CH796" s="131">
        <f t="shared" ref="CH796" si="15329">Z796/Z808</f>
        <v>7.9760119940029989E-2</v>
      </c>
      <c r="CI796" s="129">
        <f t="shared" ref="CI796" si="15330">AA796/AA808</f>
        <v>5.3880081058529025E-2</v>
      </c>
      <c r="CJ796" s="135">
        <f t="shared" ref="CJ796" si="15331">AB796/AB808</f>
        <v>6.6458288063917625E-2</v>
      </c>
      <c r="CK796" s="136">
        <f t="shared" ref="CK796" si="15332">AC796/AC808</f>
        <v>5.815609968659393E-2</v>
      </c>
    </row>
    <row r="797" spans="1:89" x14ac:dyDescent="0.15">
      <c r="A797" s="137" t="s">
        <v>29</v>
      </c>
      <c r="B797" s="206">
        <v>351</v>
      </c>
      <c r="C797" s="190">
        <v>565</v>
      </c>
      <c r="D797" s="191">
        <v>180</v>
      </c>
      <c r="E797" s="192">
        <v>323</v>
      </c>
      <c r="F797" s="189">
        <v>331</v>
      </c>
      <c r="G797" s="193">
        <v>421</v>
      </c>
      <c r="H797" s="191">
        <v>683</v>
      </c>
      <c r="I797" s="192">
        <v>590</v>
      </c>
      <c r="J797" s="189">
        <v>134</v>
      </c>
      <c r="K797" s="190">
        <v>36</v>
      </c>
      <c r="L797" s="191">
        <v>279</v>
      </c>
      <c r="M797" s="189">
        <v>134</v>
      </c>
      <c r="N797" s="194">
        <v>493</v>
      </c>
      <c r="O797" s="207">
        <v>390</v>
      </c>
      <c r="P797" s="189">
        <v>384</v>
      </c>
      <c r="Q797" s="190">
        <v>213</v>
      </c>
      <c r="R797" s="191">
        <v>361</v>
      </c>
      <c r="S797" s="192">
        <v>327</v>
      </c>
      <c r="T797" s="189">
        <v>116</v>
      </c>
      <c r="U797" s="193">
        <v>28</v>
      </c>
      <c r="V797" s="191">
        <v>394</v>
      </c>
      <c r="W797" s="208">
        <v>322</v>
      </c>
      <c r="X797" s="189">
        <v>267</v>
      </c>
      <c r="Y797" s="193">
        <v>142</v>
      </c>
      <c r="Z797" s="191">
        <v>576</v>
      </c>
      <c r="AA797" s="189">
        <v>614</v>
      </c>
      <c r="AB797" s="172">
        <f t="shared" si="15003"/>
        <v>4549</v>
      </c>
      <c r="AC797" s="173">
        <f t="shared" si="15004"/>
        <v>4105</v>
      </c>
      <c r="BI797" s="137" t="s">
        <v>29</v>
      </c>
      <c r="BJ797" s="129">
        <f>B797/B808</f>
        <v>6.3220461095100863E-2</v>
      </c>
      <c r="BK797" s="130">
        <f t="shared" ref="BK797" si="15333">C797/C808</f>
        <v>7.9465541490857952E-2</v>
      </c>
      <c r="BL797" s="131">
        <f t="shared" ref="BL797" si="15334">D797/D808</f>
        <v>6.32688927943761E-2</v>
      </c>
      <c r="BM797" s="132">
        <f t="shared" ref="BM797" si="15335">E797/E808</f>
        <v>8.4334203655352477E-2</v>
      </c>
      <c r="BN797" s="129">
        <f t="shared" ref="BN797" si="15336">F797/F808</f>
        <v>6.7427174577306986E-2</v>
      </c>
      <c r="BO797" s="130">
        <f t="shared" ref="BO797" si="15337">G797/G808</f>
        <v>8.1242763411810109E-2</v>
      </c>
      <c r="BP797" s="131">
        <f t="shared" ref="BP797" si="15338">H797/H808</f>
        <v>7.803038958071519E-2</v>
      </c>
      <c r="BQ797" s="132">
        <f t="shared" ref="BQ797" si="15339">I797/I808</f>
        <v>6.8580727653144255E-2</v>
      </c>
      <c r="BR797" s="129">
        <f t="shared" ref="BR797" si="15340">J797/J808</f>
        <v>9.8966026587887737E-2</v>
      </c>
      <c r="BS797" s="130">
        <f t="shared" ref="BS797" si="15341">K797/K808</f>
        <v>3.2816773017319965E-2</v>
      </c>
      <c r="BT797" s="131">
        <f t="shared" ref="BT797" si="15342">L797/L808</f>
        <v>7.6753782668500692E-2</v>
      </c>
      <c r="BU797" s="129">
        <f t="shared" ref="BU797" si="15343">M797/M808</f>
        <v>4.3128419697457357E-2</v>
      </c>
      <c r="BV797" s="133">
        <f t="shared" ref="BV797" si="15344">N797/N808</f>
        <v>6.6076933386945452E-2</v>
      </c>
      <c r="BW797" s="134">
        <f t="shared" ref="BW797" si="15345">O797/O808</f>
        <v>5.5986218776916452E-2</v>
      </c>
      <c r="BX797" s="129">
        <f t="shared" ref="BX797" si="15346">P797/P808</f>
        <v>8.7035358114233907E-2</v>
      </c>
      <c r="BY797" s="130">
        <f t="shared" ref="BY797" si="15347">Q797/Q808</f>
        <v>6.1828737300435414E-2</v>
      </c>
      <c r="BZ797" s="131">
        <f t="shared" ref="BZ797" si="15348">R797/R808</f>
        <v>6.7100371747211895E-2</v>
      </c>
      <c r="CA797" s="132">
        <f t="shared" ref="CA797" si="15349">S797/S808</f>
        <v>7.099435518888407E-2</v>
      </c>
      <c r="CB797" s="129">
        <f t="shared" ref="CB797" si="15350">T797/T808</f>
        <v>0.11658291457286432</v>
      </c>
      <c r="CC797" s="130">
        <f t="shared" ref="CC797" si="15351">U797/U808</f>
        <v>4.912280701754386E-2</v>
      </c>
      <c r="CD797" s="131">
        <f t="shared" ref="CD797" si="15352">V797/V808</f>
        <v>8.6479367866549611E-2</v>
      </c>
      <c r="CE797" s="132">
        <f t="shared" ref="CE797" si="15353">W797/W808</f>
        <v>6.9531418700064782E-2</v>
      </c>
      <c r="CF797" s="129">
        <f t="shared" ref="CF797" si="15354">X797/X808</f>
        <v>8.0786686838124053E-2</v>
      </c>
      <c r="CG797" s="130">
        <f t="shared" ref="CG797" si="15355">Y797/Y808</f>
        <v>6.6635382449554206E-2</v>
      </c>
      <c r="CH797" s="131">
        <f t="shared" ref="CH797" si="15356">Z797/Z808</f>
        <v>8.6356821589205393E-2</v>
      </c>
      <c r="CI797" s="129">
        <f t="shared" ref="CI797" si="15357">AA797/AA808</f>
        <v>7.3191083561807133E-2</v>
      </c>
      <c r="CJ797" s="135">
        <f t="shared" ref="CJ797" si="15358">AB797/AB808</f>
        <v>7.6035903521821255E-2</v>
      </c>
      <c r="CK797" s="136">
        <f t="shared" ref="CK797" si="15359">AC797/AC808</f>
        <v>6.8798498332411556E-2</v>
      </c>
    </row>
    <row r="798" spans="1:89" x14ac:dyDescent="0.15">
      <c r="A798" s="146" t="s">
        <v>30</v>
      </c>
      <c r="B798" s="203">
        <v>450</v>
      </c>
      <c r="C798" s="197">
        <v>531</v>
      </c>
      <c r="D798" s="198">
        <v>200</v>
      </c>
      <c r="E798" s="199">
        <v>224</v>
      </c>
      <c r="F798" s="196">
        <v>356</v>
      </c>
      <c r="G798" s="200">
        <v>520</v>
      </c>
      <c r="H798" s="198">
        <v>750</v>
      </c>
      <c r="I798" s="199">
        <v>620</v>
      </c>
      <c r="J798" s="196">
        <v>147</v>
      </c>
      <c r="K798" s="197">
        <v>38</v>
      </c>
      <c r="L798" s="198">
        <v>333</v>
      </c>
      <c r="M798" s="196">
        <v>109</v>
      </c>
      <c r="N798" s="201">
        <v>472</v>
      </c>
      <c r="O798" s="204">
        <v>485</v>
      </c>
      <c r="P798" s="196">
        <v>278</v>
      </c>
      <c r="Q798" s="197">
        <v>239</v>
      </c>
      <c r="R798" s="198">
        <v>372</v>
      </c>
      <c r="S798" s="199">
        <v>373</v>
      </c>
      <c r="T798" s="196">
        <v>146</v>
      </c>
      <c r="U798" s="200">
        <v>26</v>
      </c>
      <c r="V798" s="198">
        <v>347</v>
      </c>
      <c r="W798" s="205">
        <v>335</v>
      </c>
      <c r="X798" s="196">
        <v>245</v>
      </c>
      <c r="Y798" s="200">
        <v>166</v>
      </c>
      <c r="Z798" s="198">
        <v>442</v>
      </c>
      <c r="AA798" s="196">
        <v>652</v>
      </c>
      <c r="AB798" s="172">
        <f t="shared" si="15003"/>
        <v>4538</v>
      </c>
      <c r="AC798" s="173">
        <f t="shared" si="15004"/>
        <v>4318</v>
      </c>
      <c r="BI798" s="146" t="s">
        <v>30</v>
      </c>
      <c r="BJ798" s="129">
        <f>B798/B808</f>
        <v>8.1051873198847268E-2</v>
      </c>
      <c r="BK798" s="130">
        <f t="shared" ref="BK798" si="15360">C798/C808</f>
        <v>7.4683544303797464E-2</v>
      </c>
      <c r="BL798" s="131">
        <f t="shared" ref="BL798" si="15361">D798/D808</f>
        <v>7.0298769771529004E-2</v>
      </c>
      <c r="BM798" s="132">
        <f t="shared" ref="BM798" si="15362">E798/E808</f>
        <v>5.848563968668407E-2</v>
      </c>
      <c r="BN798" s="129">
        <f t="shared" ref="BN798" si="15363">F798/F808</f>
        <v>7.2519861478916273E-2</v>
      </c>
      <c r="BO798" s="130">
        <f t="shared" ref="BO798" si="15364">G798/G808</f>
        <v>0.10034735623311462</v>
      </c>
      <c r="BP798" s="131">
        <f t="shared" ref="BP798" si="15365">H798/H808</f>
        <v>8.5684908031532045E-2</v>
      </c>
      <c r="BQ798" s="132">
        <f t="shared" ref="BQ798" si="15366">I798/I808</f>
        <v>7.2067883296524471E-2</v>
      </c>
      <c r="BR798" s="129">
        <f t="shared" ref="BR798" si="15367">J798/J808</f>
        <v>0.1085672082717873</v>
      </c>
      <c r="BS798" s="130">
        <f t="shared" ref="BS798" si="15368">K798/K808</f>
        <v>3.4639927073837742E-2</v>
      </c>
      <c r="BT798" s="131">
        <f t="shared" ref="BT798" si="15369">L798/L808</f>
        <v>9.1609353507565341E-2</v>
      </c>
      <c r="BU798" s="129">
        <f t="shared" ref="BU798" si="15370">M798/M808</f>
        <v>3.5082072738976504E-2</v>
      </c>
      <c r="BV798" s="133">
        <f t="shared" ref="BV798" si="15371">N798/N808</f>
        <v>6.3262297279185101E-2</v>
      </c>
      <c r="BW798" s="134">
        <f t="shared" ref="BW798" si="15372">O798/O808</f>
        <v>6.9623887453344815E-2</v>
      </c>
      <c r="BX798" s="129">
        <f t="shared" ref="BX798" si="15373">P798/P808</f>
        <v>6.3009972801450584E-2</v>
      </c>
      <c r="BY798" s="130">
        <f t="shared" ref="BY798" si="15374">Q798/Q808</f>
        <v>6.9375907111756174E-2</v>
      </c>
      <c r="BZ798" s="131">
        <f t="shared" ref="BZ798" si="15375">R798/R808</f>
        <v>6.9144981412639403E-2</v>
      </c>
      <c r="CA798" s="132">
        <f t="shared" ref="CA798" si="15376">S798/S808</f>
        <v>8.0981328701693445E-2</v>
      </c>
      <c r="CB798" s="129">
        <f t="shared" ref="CB798" si="15377">T798/T808</f>
        <v>0.14673366834170853</v>
      </c>
      <c r="CC798" s="130">
        <f t="shared" ref="CC798" si="15378">U798/U808</f>
        <v>4.5614035087719301E-2</v>
      </c>
      <c r="CD798" s="131">
        <f t="shared" ref="CD798" si="15379">V798/V808</f>
        <v>7.6163301141352058E-2</v>
      </c>
      <c r="CE798" s="132">
        <f t="shared" ref="CE798" si="15380">W798/W808</f>
        <v>7.2338587778017702E-2</v>
      </c>
      <c r="CF798" s="129">
        <f t="shared" ref="CF798" si="15381">X798/X808</f>
        <v>7.4130105900151289E-2</v>
      </c>
      <c r="CG798" s="130">
        <f t="shared" ref="CG798" si="15382">Y798/Y808</f>
        <v>7.7897700610042239E-2</v>
      </c>
      <c r="CH798" s="131">
        <f t="shared" ref="CH798" si="15383">Z798/Z808</f>
        <v>6.626686656671664E-2</v>
      </c>
      <c r="CI798" s="129">
        <f t="shared" ref="CI798" si="15384">AA798/AA808</f>
        <v>7.7720824889736556E-2</v>
      </c>
      <c r="CJ798" s="135">
        <f t="shared" ref="CJ798" si="15385">AB798/AB808</f>
        <v>7.5852040048807398E-2</v>
      </c>
      <c r="CK798" s="136">
        <f t="shared" ref="CK798" si="15386">AC798/AC808</f>
        <v>7.2368310791559823E-2</v>
      </c>
    </row>
    <row r="799" spans="1:89" x14ac:dyDescent="0.15">
      <c r="A799" s="137" t="s">
        <v>31</v>
      </c>
      <c r="B799" s="206">
        <v>491</v>
      </c>
      <c r="C799" s="190">
        <v>518</v>
      </c>
      <c r="D799" s="191">
        <v>135</v>
      </c>
      <c r="E799" s="192">
        <v>244</v>
      </c>
      <c r="F799" s="189">
        <v>227</v>
      </c>
      <c r="G799" s="193">
        <v>623</v>
      </c>
      <c r="H799" s="191">
        <v>644</v>
      </c>
      <c r="I799" s="192">
        <v>602</v>
      </c>
      <c r="J799" s="189">
        <v>145</v>
      </c>
      <c r="K799" s="190">
        <v>28</v>
      </c>
      <c r="L799" s="191">
        <v>306</v>
      </c>
      <c r="M799" s="189">
        <v>108</v>
      </c>
      <c r="N799" s="194">
        <v>501</v>
      </c>
      <c r="O799" s="207">
        <v>373</v>
      </c>
      <c r="P799" s="189">
        <v>298</v>
      </c>
      <c r="Q799" s="190">
        <v>259</v>
      </c>
      <c r="R799" s="191">
        <v>345</v>
      </c>
      <c r="S799" s="192">
        <v>394</v>
      </c>
      <c r="T799" s="189">
        <v>72</v>
      </c>
      <c r="U799" s="193">
        <v>18</v>
      </c>
      <c r="V799" s="191">
        <v>351</v>
      </c>
      <c r="W799" s="208">
        <v>267</v>
      </c>
      <c r="X799" s="189">
        <v>267</v>
      </c>
      <c r="Y799" s="193">
        <v>185</v>
      </c>
      <c r="Z799" s="191">
        <v>413</v>
      </c>
      <c r="AA799" s="189">
        <v>657</v>
      </c>
      <c r="AB799" s="172">
        <f t="shared" si="15003"/>
        <v>4195</v>
      </c>
      <c r="AC799" s="173">
        <f t="shared" si="15004"/>
        <v>4276</v>
      </c>
      <c r="BI799" s="137" t="s">
        <v>31</v>
      </c>
      <c r="BJ799" s="129">
        <f>B799/B808</f>
        <v>8.8436599423631121E-2</v>
      </c>
      <c r="BK799" s="130">
        <f t="shared" ref="BK799" si="15387">C799/C808</f>
        <v>7.2855133614627282E-2</v>
      </c>
      <c r="BL799" s="131">
        <f t="shared" ref="BL799" si="15388">D799/D808</f>
        <v>4.7451669595782071E-2</v>
      </c>
      <c r="BM799" s="132">
        <f t="shared" ref="BM799" si="15389">E799/E808</f>
        <v>6.3707571801566582E-2</v>
      </c>
      <c r="BN799" s="129">
        <f t="shared" ref="BN799" si="15390">F799/F808</f>
        <v>4.6241597066612343E-2</v>
      </c>
      <c r="BO799" s="130">
        <f t="shared" ref="BO799" si="15391">G799/G808</f>
        <v>0.12022385179467387</v>
      </c>
      <c r="BP799" s="131">
        <f t="shared" ref="BP799" si="15392">H799/H808</f>
        <v>7.3574774363075524E-2</v>
      </c>
      <c r="BQ799" s="132">
        <f t="shared" ref="BQ799" si="15393">I799/I808</f>
        <v>6.9975589910496336E-2</v>
      </c>
      <c r="BR799" s="129">
        <f t="shared" ref="BR799" si="15394">J799/J808</f>
        <v>0.10709010339734121</v>
      </c>
      <c r="BS799" s="130">
        <f t="shared" ref="BS799" si="15395">K799/K808</f>
        <v>2.5524156791248861E-2</v>
      </c>
      <c r="BT799" s="131">
        <f t="shared" ref="BT799" si="15396">L799/L808</f>
        <v>8.418156808803301E-2</v>
      </c>
      <c r="BU799" s="129">
        <f t="shared" ref="BU799" si="15397">M799/M808</f>
        <v>3.4760218860637272E-2</v>
      </c>
      <c r="BV799" s="133">
        <f t="shared" ref="BV799" si="15398">N799/N808</f>
        <v>6.7149175713711304E-2</v>
      </c>
      <c r="BW799" s="134">
        <f t="shared" ref="BW799" si="15399">O799/O808</f>
        <v>5.3545793855871375E-2</v>
      </c>
      <c r="BX799" s="129">
        <f t="shared" ref="BX799" si="15400">P799/P808</f>
        <v>6.7543064369900277E-2</v>
      </c>
      <c r="BY799" s="130">
        <f t="shared" ref="BY799" si="15401">Q799/Q808</f>
        <v>7.5181422351233679E-2</v>
      </c>
      <c r="BZ799" s="131">
        <f t="shared" ref="BZ799" si="15402">R799/R808</f>
        <v>6.4126394052044608E-2</v>
      </c>
      <c r="CA799" s="132">
        <f t="shared" ref="CA799" si="15403">S799/S808</f>
        <v>8.5540599218410771E-2</v>
      </c>
      <c r="CB799" s="129">
        <f t="shared" ref="CB799" si="15404">T799/T808</f>
        <v>7.2361809045226128E-2</v>
      </c>
      <c r="CC799" s="130">
        <f t="shared" ref="CC799" si="15405">U799/U808</f>
        <v>3.1578947368421054E-2</v>
      </c>
      <c r="CD799" s="131">
        <f t="shared" ref="CD799" si="15406">V799/V808</f>
        <v>7.7041264266900791E-2</v>
      </c>
      <c r="CE799" s="132">
        <f t="shared" ref="CE799" si="15407">W799/W808</f>
        <v>5.7654934139494712E-2</v>
      </c>
      <c r="CF799" s="129">
        <f t="shared" ref="CF799" si="15408">X799/X808</f>
        <v>8.0786686838124053E-2</v>
      </c>
      <c r="CG799" s="130">
        <f t="shared" ref="CG799" si="15409">Y799/Y808</f>
        <v>8.6813702487095259E-2</v>
      </c>
      <c r="CH799" s="131">
        <f t="shared" ref="CH799" si="15410">Z799/Z808</f>
        <v>6.1919040479760122E-2</v>
      </c>
      <c r="CI799" s="129">
        <f t="shared" ref="CI799" si="15411">AA799/AA808</f>
        <v>7.8316843485516749E-2</v>
      </c>
      <c r="CJ799" s="135">
        <f t="shared" ref="CJ799" si="15412">AB799/AB808</f>
        <v>7.0118842663011688E-2</v>
      </c>
      <c r="CK799" s="136">
        <f t="shared" ref="CK799" si="15413">AC799/AC808</f>
        <v>7.166440410947425E-2</v>
      </c>
    </row>
    <row r="800" spans="1:89" x14ac:dyDescent="0.15">
      <c r="A800" s="146" t="s">
        <v>32</v>
      </c>
      <c r="B800" s="203">
        <v>456</v>
      </c>
      <c r="C800" s="197">
        <v>439</v>
      </c>
      <c r="D800" s="198">
        <v>89</v>
      </c>
      <c r="E800" s="199">
        <v>260</v>
      </c>
      <c r="F800" s="196">
        <v>190</v>
      </c>
      <c r="G800" s="200">
        <v>554</v>
      </c>
      <c r="H800" s="198">
        <v>669</v>
      </c>
      <c r="I800" s="199">
        <v>669</v>
      </c>
      <c r="J800" s="196">
        <v>128</v>
      </c>
      <c r="K800" s="197">
        <v>36</v>
      </c>
      <c r="L800" s="198">
        <v>281</v>
      </c>
      <c r="M800" s="196">
        <v>73</v>
      </c>
      <c r="N800" s="201">
        <v>582</v>
      </c>
      <c r="O800" s="204">
        <v>396</v>
      </c>
      <c r="P800" s="196">
        <v>164</v>
      </c>
      <c r="Q800" s="197">
        <v>253</v>
      </c>
      <c r="R800" s="198">
        <v>336</v>
      </c>
      <c r="S800" s="199">
        <v>390</v>
      </c>
      <c r="T800" s="196">
        <v>79</v>
      </c>
      <c r="U800" s="200">
        <v>24</v>
      </c>
      <c r="V800" s="198">
        <v>513</v>
      </c>
      <c r="W800" s="205">
        <v>275</v>
      </c>
      <c r="X800" s="196">
        <v>211</v>
      </c>
      <c r="Y800" s="200">
        <v>144</v>
      </c>
      <c r="Z800" s="198">
        <v>330</v>
      </c>
      <c r="AA800" s="196">
        <v>744</v>
      </c>
      <c r="AB800" s="172">
        <f t="shared" si="15003"/>
        <v>4028</v>
      </c>
      <c r="AC800" s="173">
        <f t="shared" si="15004"/>
        <v>4257</v>
      </c>
      <c r="BI800" s="146" t="s">
        <v>32</v>
      </c>
      <c r="BJ800" s="129">
        <f>B800/B808</f>
        <v>8.2132564841498557E-2</v>
      </c>
      <c r="BK800" s="130">
        <f t="shared" ref="BK800" si="15414">C800/C808</f>
        <v>6.1744022503516176E-2</v>
      </c>
      <c r="BL800" s="131">
        <f t="shared" ref="BL800" si="15415">D800/D808</f>
        <v>3.1282952548330405E-2</v>
      </c>
      <c r="BM800" s="132">
        <f t="shared" ref="BM800" si="15416">E800/E808</f>
        <v>6.7885117493472591E-2</v>
      </c>
      <c r="BN800" s="129">
        <f t="shared" ref="BN800" si="15417">F800/F808</f>
        <v>3.8704420452230597E-2</v>
      </c>
      <c r="BO800" s="130">
        <f t="shared" ref="BO800" si="15418">G800/G808</f>
        <v>0.10690852952527981</v>
      </c>
      <c r="BP800" s="131">
        <f t="shared" ref="BP800" si="15419">H800/H808</f>
        <v>7.6430937964126588E-2</v>
      </c>
      <c r="BQ800" s="132">
        <f t="shared" ref="BQ800" si="15420">I800/I808</f>
        <v>7.7763570847378824E-2</v>
      </c>
      <c r="BR800" s="129">
        <f t="shared" ref="BR800" si="15421">J800/J808</f>
        <v>9.4534711964549489E-2</v>
      </c>
      <c r="BS800" s="130">
        <f t="shared" ref="BS800" si="15422">K800/K808</f>
        <v>3.2816773017319965E-2</v>
      </c>
      <c r="BT800" s="131">
        <f t="shared" ref="BT800" si="15423">L800/L808</f>
        <v>7.7303988995873457E-2</v>
      </c>
      <c r="BU800" s="129">
        <f t="shared" ref="BU800" si="15424">M800/M808</f>
        <v>2.3495333118764082E-2</v>
      </c>
      <c r="BV800" s="133">
        <f t="shared" ref="BV800" si="15425">N800/N808</f>
        <v>7.8005629272215521E-2</v>
      </c>
      <c r="BW800" s="134">
        <f t="shared" ref="BW800" si="15426">O800/O808</f>
        <v>5.6847545219638244E-2</v>
      </c>
      <c r="BX800" s="129">
        <f t="shared" ref="BX800" si="15427">P800/P808</f>
        <v>3.7171350861287401E-2</v>
      </c>
      <c r="BY800" s="130">
        <f t="shared" ref="BY800" si="15428">Q800/Q808</f>
        <v>7.3439767779390416E-2</v>
      </c>
      <c r="BZ800" s="131">
        <f t="shared" ref="BZ800" si="15429">R800/R808</f>
        <v>6.245353159851301E-2</v>
      </c>
      <c r="CA800" s="132">
        <f t="shared" ref="CA800" si="15430">S800/S808</f>
        <v>8.4672166739036034E-2</v>
      </c>
      <c r="CB800" s="129">
        <f t="shared" ref="CB800" si="15431">T800/T808</f>
        <v>7.9396984924623118E-2</v>
      </c>
      <c r="CC800" s="130">
        <f t="shared" ref="CC800" si="15432">U800/U808</f>
        <v>4.2105263157894736E-2</v>
      </c>
      <c r="CD800" s="131">
        <f t="shared" ref="CD800" si="15433">V800/V808</f>
        <v>0.11259877085162423</v>
      </c>
      <c r="CE800" s="132">
        <f t="shared" ref="CE800" si="15434">W800/W808</f>
        <v>5.9382422802850353E-2</v>
      </c>
      <c r="CF800" s="129">
        <f t="shared" ref="CF800" si="15435">X800/X808</f>
        <v>6.3842662632375188E-2</v>
      </c>
      <c r="CG800" s="130">
        <f t="shared" ref="CG800" si="15436">Y800/Y808</f>
        <v>6.7573908962928197E-2</v>
      </c>
      <c r="CH800" s="131">
        <f t="shared" ref="CH800" si="15437">Z800/Z808</f>
        <v>4.9475262368815595E-2</v>
      </c>
      <c r="CI800" s="129">
        <f t="shared" ref="CI800" si="15438">AA800/AA808</f>
        <v>8.868756705209202E-2</v>
      </c>
      <c r="CJ800" s="135">
        <f t="shared" ref="CJ800" si="15439">AB800/AB808</f>
        <v>6.7327460845437684E-2</v>
      </c>
      <c r="CK800" s="136">
        <f t="shared" ref="CK800" si="15440">AC800/AC808</f>
        <v>7.1345970134245054E-2</v>
      </c>
    </row>
    <row r="801" spans="1:89" x14ac:dyDescent="0.15">
      <c r="A801" s="137" t="s">
        <v>33</v>
      </c>
      <c r="B801" s="206">
        <v>194</v>
      </c>
      <c r="C801" s="190">
        <v>456</v>
      </c>
      <c r="D801" s="191">
        <v>56</v>
      </c>
      <c r="E801" s="192">
        <v>301</v>
      </c>
      <c r="F801" s="189">
        <v>120</v>
      </c>
      <c r="G801" s="193">
        <v>633</v>
      </c>
      <c r="H801" s="191">
        <v>420</v>
      </c>
      <c r="I801" s="192">
        <v>593</v>
      </c>
      <c r="J801" s="189">
        <v>80</v>
      </c>
      <c r="K801" s="190">
        <v>45</v>
      </c>
      <c r="L801" s="191">
        <v>279</v>
      </c>
      <c r="M801" s="189">
        <v>78</v>
      </c>
      <c r="N801" s="194">
        <v>537</v>
      </c>
      <c r="O801" s="207">
        <v>362</v>
      </c>
      <c r="P801" s="189">
        <v>262</v>
      </c>
      <c r="Q801" s="190">
        <v>276</v>
      </c>
      <c r="R801" s="191">
        <v>231</v>
      </c>
      <c r="S801" s="192">
        <v>331</v>
      </c>
      <c r="T801" s="189">
        <v>30</v>
      </c>
      <c r="U801" s="193">
        <v>23</v>
      </c>
      <c r="V801" s="191">
        <v>503</v>
      </c>
      <c r="W801" s="208">
        <v>147</v>
      </c>
      <c r="X801" s="189">
        <v>156</v>
      </c>
      <c r="Y801" s="193">
        <v>114</v>
      </c>
      <c r="Z801" s="191">
        <v>253</v>
      </c>
      <c r="AA801" s="189">
        <v>662</v>
      </c>
      <c r="AB801" s="172">
        <f t="shared" si="15003"/>
        <v>3121</v>
      </c>
      <c r="AC801" s="173">
        <f t="shared" si="15004"/>
        <v>4021</v>
      </c>
      <c r="BI801" s="137" t="s">
        <v>33</v>
      </c>
      <c r="BJ801" s="129">
        <f>B801/B808</f>
        <v>3.4942363112391933E-2</v>
      </c>
      <c r="BK801" s="130">
        <f t="shared" ref="BK801" si="15441">C801/C808</f>
        <v>6.4135021097046413E-2</v>
      </c>
      <c r="BL801" s="131">
        <f t="shared" ref="BL801" si="15442">D801/D808</f>
        <v>1.9683655536028119E-2</v>
      </c>
      <c r="BM801" s="132">
        <f t="shared" ref="BM801" si="15443">E801/E808</f>
        <v>7.8590078328981725E-2</v>
      </c>
      <c r="BN801" s="129">
        <f t="shared" ref="BN801" si="15444">F801/F808</f>
        <v>2.4444897127724588E-2</v>
      </c>
      <c r="BO801" s="130">
        <f t="shared" ref="BO801" si="15445">G801/G808</f>
        <v>0.12215360864531069</v>
      </c>
      <c r="BP801" s="131">
        <f t="shared" ref="BP801" si="15446">H801/H808</f>
        <v>4.7983548497657943E-2</v>
      </c>
      <c r="BQ801" s="132">
        <f t="shared" ref="BQ801" si="15447">I801/I808</f>
        <v>6.8929443217482275E-2</v>
      </c>
      <c r="BR801" s="129">
        <f t="shared" ref="BR801" si="15448">J801/J808</f>
        <v>5.9084194977843424E-2</v>
      </c>
      <c r="BS801" s="130">
        <f t="shared" ref="BS801" si="15449">K801/K808</f>
        <v>4.1020966271649952E-2</v>
      </c>
      <c r="BT801" s="131">
        <f t="shared" ref="BT801" si="15450">L801/L808</f>
        <v>7.6753782668500692E-2</v>
      </c>
      <c r="BU801" s="129">
        <f t="shared" ref="BU801" si="15451">M801/M808</f>
        <v>2.5104602510460251E-2</v>
      </c>
      <c r="BV801" s="133">
        <f t="shared" ref="BV801" si="15452">N801/N808</f>
        <v>7.1974266184157615E-2</v>
      </c>
      <c r="BW801" s="134">
        <f t="shared" ref="BW801" si="15453">O801/O808</f>
        <v>5.196669537754809E-2</v>
      </c>
      <c r="BX801" s="129">
        <f t="shared" ref="BX801" si="15454">P801/P808</f>
        <v>5.9383499546690845E-2</v>
      </c>
      <c r="BY801" s="130">
        <f t="shared" ref="BY801" si="15455">Q801/Q808</f>
        <v>8.0116110304789545E-2</v>
      </c>
      <c r="BZ801" s="131">
        <f t="shared" ref="BZ801" si="15456">R801/R808</f>
        <v>4.2936802973977693E-2</v>
      </c>
      <c r="CA801" s="132">
        <f t="shared" ref="CA801" si="15457">S801/S808</f>
        <v>7.1862787668258793E-2</v>
      </c>
      <c r="CB801" s="129">
        <f t="shared" ref="CB801" si="15458">T801/T808</f>
        <v>3.015075376884422E-2</v>
      </c>
      <c r="CC801" s="130">
        <f t="shared" ref="CC801" si="15459">U801/U808</f>
        <v>4.0350877192982457E-2</v>
      </c>
      <c r="CD801" s="131">
        <f t="shared" ref="CD801" si="15460">V801/V808</f>
        <v>0.11040386303775242</v>
      </c>
      <c r="CE801" s="132">
        <f t="shared" ref="CE801" si="15461">W801/W808</f>
        <v>3.1742604189160008E-2</v>
      </c>
      <c r="CF801" s="129">
        <f t="shared" ref="CF801" si="15462">X801/X808</f>
        <v>4.7201210287443271E-2</v>
      </c>
      <c r="CG801" s="130">
        <f t="shared" ref="CG801" si="15463">Y801/Y808</f>
        <v>5.3496011262318163E-2</v>
      </c>
      <c r="CH801" s="131">
        <f t="shared" ref="CH801" si="15464">Z801/Z808</f>
        <v>3.793103448275862E-2</v>
      </c>
      <c r="CI801" s="129">
        <f t="shared" ref="CI801" si="15465">AA801/AA808</f>
        <v>7.8912862081296942E-2</v>
      </c>
      <c r="CJ801" s="135">
        <f t="shared" ref="CJ801" si="15466">AB801/AB808</f>
        <v>5.2167081752386046E-2</v>
      </c>
      <c r="CK801" s="136">
        <f t="shared" ref="CK801" si="15467">AC801/AC808</f>
        <v>6.7390684968240397E-2</v>
      </c>
    </row>
    <row r="802" spans="1:89" x14ac:dyDescent="0.15">
      <c r="A802" s="146" t="s">
        <v>34</v>
      </c>
      <c r="B802" s="203">
        <v>9</v>
      </c>
      <c r="C802" s="197">
        <v>458</v>
      </c>
      <c r="D802" s="198">
        <v>11</v>
      </c>
      <c r="E802" s="199">
        <v>240</v>
      </c>
      <c r="F802" s="196">
        <v>20</v>
      </c>
      <c r="G802" s="200">
        <v>403</v>
      </c>
      <c r="H802" s="198">
        <v>66</v>
      </c>
      <c r="I802" s="199">
        <v>345</v>
      </c>
      <c r="J802" s="196">
        <v>18</v>
      </c>
      <c r="K802" s="197">
        <v>39</v>
      </c>
      <c r="L802" s="198">
        <v>308</v>
      </c>
      <c r="M802" s="196">
        <v>35</v>
      </c>
      <c r="N802" s="201">
        <v>143</v>
      </c>
      <c r="O802" s="204">
        <v>132</v>
      </c>
      <c r="P802" s="196">
        <v>45</v>
      </c>
      <c r="Q802" s="197">
        <v>112</v>
      </c>
      <c r="R802" s="198">
        <v>61</v>
      </c>
      <c r="S802" s="199">
        <v>179</v>
      </c>
      <c r="T802" s="196">
        <v>10</v>
      </c>
      <c r="U802" s="200">
        <v>28</v>
      </c>
      <c r="V802" s="198">
        <v>107</v>
      </c>
      <c r="W802" s="205">
        <v>61</v>
      </c>
      <c r="X802" s="196">
        <v>32</v>
      </c>
      <c r="Y802" s="200">
        <v>67</v>
      </c>
      <c r="Z802" s="198">
        <v>184</v>
      </c>
      <c r="AA802" s="196">
        <v>234</v>
      </c>
      <c r="AB802" s="172">
        <f t="shared" si="15003"/>
        <v>1014</v>
      </c>
      <c r="AC802" s="173">
        <f t="shared" si="15004"/>
        <v>2333</v>
      </c>
      <c r="BI802" s="146" t="s">
        <v>34</v>
      </c>
      <c r="BJ802" s="129">
        <f>B802/B808</f>
        <v>1.6210374639769453E-3</v>
      </c>
      <c r="BK802" s="130">
        <f t="shared" ref="BK802" si="15468">C802/C808</f>
        <v>6.4416315049226444E-2</v>
      </c>
      <c r="BL802" s="131">
        <f t="shared" ref="BL802" si="15469">D802/D808</f>
        <v>3.8664323374340949E-3</v>
      </c>
      <c r="BM802" s="132">
        <f t="shared" ref="BM802" si="15470">E802/E808</f>
        <v>6.2663185378590072E-2</v>
      </c>
      <c r="BN802" s="129">
        <f t="shared" ref="BN802" si="15471">F802/F808</f>
        <v>4.0741495212874316E-3</v>
      </c>
      <c r="BO802" s="130">
        <f t="shared" ref="BO802" si="15472">G802/G808</f>
        <v>7.7769201080663833E-2</v>
      </c>
      <c r="BP802" s="131">
        <f t="shared" ref="BP802" si="15473">H802/H808</f>
        <v>7.5402719067748205E-3</v>
      </c>
      <c r="BQ802" s="132">
        <f t="shared" ref="BQ802" si="15474">I802/I808</f>
        <v>4.010228989887249E-2</v>
      </c>
      <c r="BR802" s="129">
        <f t="shared" ref="BR802" si="15475">J802/J808</f>
        <v>1.3293943870014771E-2</v>
      </c>
      <c r="BS802" s="130">
        <f t="shared" ref="BS802" si="15476">K802/K808</f>
        <v>3.5551504102096627E-2</v>
      </c>
      <c r="BT802" s="131">
        <f t="shared" ref="BT802" si="15477">L802/L808</f>
        <v>8.4731774415405775E-2</v>
      </c>
      <c r="BU802" s="129">
        <f t="shared" ref="BU802" si="15478">M802/M808</f>
        <v>1.126488574187319E-2</v>
      </c>
      <c r="BV802" s="133">
        <f t="shared" ref="BV802" si="15479">N802/N808</f>
        <v>1.9166331590939552E-2</v>
      </c>
      <c r="BW802" s="134">
        <f t="shared" ref="BW802" si="15480">O802/O808</f>
        <v>1.8949181739879414E-2</v>
      </c>
      <c r="BX802" s="129">
        <f t="shared" ref="BX802" si="15481">P802/P808</f>
        <v>1.0199456029011787E-2</v>
      </c>
      <c r="BY802" s="130">
        <f t="shared" ref="BY802" si="15482">Q802/Q808</f>
        <v>3.251088534107402E-2</v>
      </c>
      <c r="BZ802" s="131">
        <f t="shared" ref="BZ802" si="15483">R802/R808</f>
        <v>1.1338289962825279E-2</v>
      </c>
      <c r="CA802" s="132">
        <f t="shared" ref="CA802" si="15484">S802/S808</f>
        <v>3.8862353452019105E-2</v>
      </c>
      <c r="CB802" s="129">
        <f t="shared" ref="CB802" si="15485">T802/T808</f>
        <v>1.0050251256281407E-2</v>
      </c>
      <c r="CC802" s="130">
        <f t="shared" ref="CC802" si="15486">U802/U808</f>
        <v>4.912280701754386E-2</v>
      </c>
      <c r="CD802" s="131">
        <f t="shared" ref="CD802" si="15487">V802/V808</f>
        <v>2.3485513608428446E-2</v>
      </c>
      <c r="CE802" s="132">
        <f t="shared" ref="CE802" si="15488">W802/W808</f>
        <v>1.3172101058086806E-2</v>
      </c>
      <c r="CF802" s="129">
        <f t="shared" ref="CF802" si="15489">X802/X808</f>
        <v>9.682299546142208E-3</v>
      </c>
      <c r="CG802" s="130">
        <f t="shared" ref="CG802" si="15490">Y802/Y808</f>
        <v>3.1440638198029093E-2</v>
      </c>
      <c r="CH802" s="131">
        <f t="shared" ref="CH802" si="15491">Z802/Z808</f>
        <v>2.7586206896551724E-2</v>
      </c>
      <c r="CI802" s="129">
        <f t="shared" ref="CI802" si="15492">AA802/AA808</f>
        <v>2.7893670282512814E-2</v>
      </c>
      <c r="CJ802" s="135">
        <f t="shared" ref="CJ802" si="15493">AB802/AB808</f>
        <v>1.6948869239640965E-2</v>
      </c>
      <c r="CK802" s="136">
        <f t="shared" ref="CK802" si="15494">AC802/AC808</f>
        <v>3.9100340221563008E-2</v>
      </c>
    </row>
    <row r="803" spans="1:89" x14ac:dyDescent="0.15">
      <c r="A803" s="137" t="s">
        <v>35</v>
      </c>
      <c r="B803" s="206">
        <v>0</v>
      </c>
      <c r="C803" s="190">
        <v>45</v>
      </c>
      <c r="D803" s="191">
        <v>0</v>
      </c>
      <c r="E803" s="192">
        <v>48</v>
      </c>
      <c r="F803" s="189">
        <v>0</v>
      </c>
      <c r="G803" s="193">
        <v>29</v>
      </c>
      <c r="H803" s="191">
        <v>3</v>
      </c>
      <c r="I803" s="192">
        <v>61</v>
      </c>
      <c r="J803" s="189">
        <v>3</v>
      </c>
      <c r="K803" s="190">
        <v>3</v>
      </c>
      <c r="L803" s="191">
        <v>26</v>
      </c>
      <c r="M803" s="189">
        <v>6</v>
      </c>
      <c r="N803" s="194">
        <v>10</v>
      </c>
      <c r="O803" s="207">
        <v>14</v>
      </c>
      <c r="P803" s="189">
        <v>5</v>
      </c>
      <c r="Q803" s="190">
        <v>6</v>
      </c>
      <c r="R803" s="191">
        <v>8</v>
      </c>
      <c r="S803" s="192">
        <v>9</v>
      </c>
      <c r="T803" s="189">
        <v>3</v>
      </c>
      <c r="U803" s="193">
        <v>2</v>
      </c>
      <c r="V803" s="191">
        <v>5</v>
      </c>
      <c r="W803" s="208">
        <v>5</v>
      </c>
      <c r="X803" s="189">
        <v>2</v>
      </c>
      <c r="Y803" s="193">
        <v>6</v>
      </c>
      <c r="Z803" s="191">
        <v>12</v>
      </c>
      <c r="AA803" s="189">
        <v>43</v>
      </c>
      <c r="AB803" s="172">
        <f t="shared" si="15003"/>
        <v>77</v>
      </c>
      <c r="AC803" s="173">
        <f t="shared" si="15004"/>
        <v>277</v>
      </c>
      <c r="BI803" s="137" t="s">
        <v>35</v>
      </c>
      <c r="BJ803" s="129">
        <f>B803/B808</f>
        <v>0</v>
      </c>
      <c r="BK803" s="130">
        <f t="shared" ref="BK803" si="15495">C803/C808</f>
        <v>6.3291139240506328E-3</v>
      </c>
      <c r="BL803" s="131">
        <f t="shared" ref="BL803" si="15496">D803/D808</f>
        <v>0</v>
      </c>
      <c r="BM803" s="132">
        <f t="shared" ref="BM803" si="15497">E803/E808</f>
        <v>1.2532637075718016E-2</v>
      </c>
      <c r="BN803" s="129">
        <f t="shared" ref="BN803" si="15498">F803/F808</f>
        <v>0</v>
      </c>
      <c r="BO803" s="130">
        <f t="shared" ref="BO803" si="15499">G803/G808</f>
        <v>5.5962948668467774E-3</v>
      </c>
      <c r="BP803" s="131">
        <f t="shared" ref="BP803" si="15500">H803/H808</f>
        <v>3.4273963212612819E-4</v>
      </c>
      <c r="BQ803" s="132">
        <f t="shared" ref="BQ803" si="15501">I803/I808</f>
        <v>7.09054980820644E-3</v>
      </c>
      <c r="BR803" s="129">
        <f t="shared" ref="BR803" si="15502">J803/J808</f>
        <v>2.2156573116691287E-3</v>
      </c>
      <c r="BS803" s="130">
        <f t="shared" ref="BS803" si="15503">K803/K808</f>
        <v>2.7347310847766638E-3</v>
      </c>
      <c r="BT803" s="131">
        <f t="shared" ref="BT803" si="15504">L803/L808</f>
        <v>7.1526822558459421E-3</v>
      </c>
      <c r="BU803" s="129">
        <f t="shared" ref="BU803" si="15505">M803/M808</f>
        <v>1.9311232700354038E-3</v>
      </c>
      <c r="BV803" s="133">
        <f t="shared" ref="BV803" si="15506">N803/N808</f>
        <v>1.3403029084573114E-3</v>
      </c>
      <c r="BW803" s="134">
        <f t="shared" ref="BW803" si="15507">O803/O808</f>
        <v>2.0097616996841805E-3</v>
      </c>
      <c r="BX803" s="129">
        <f t="shared" ref="BX803" si="15508">P803/P808</f>
        <v>1.1332728921124207E-3</v>
      </c>
      <c r="BY803" s="130">
        <f t="shared" ref="BY803" si="15509">Q803/Q808</f>
        <v>1.7416545718432512E-3</v>
      </c>
      <c r="BZ803" s="131">
        <f t="shared" ref="BZ803" si="15510">R803/R808</f>
        <v>1.4869888475836431E-3</v>
      </c>
      <c r="CA803" s="132">
        <f t="shared" ref="CA803" si="15511">S803/S808</f>
        <v>1.9539730785931393E-3</v>
      </c>
      <c r="CB803" s="129">
        <f t="shared" ref="CB803" si="15512">T803/T808</f>
        <v>3.015075376884422E-3</v>
      </c>
      <c r="CC803" s="130">
        <f t="shared" ref="CC803" si="15513">U803/U808</f>
        <v>3.5087719298245615E-3</v>
      </c>
      <c r="CD803" s="131">
        <f t="shared" ref="CD803" si="15514">V803/V808</f>
        <v>1.0974539069359087E-3</v>
      </c>
      <c r="CE803" s="132">
        <f t="shared" ref="CE803" si="15515">W803/W808</f>
        <v>1.0796804145972792E-3</v>
      </c>
      <c r="CF803" s="129">
        <f t="shared" ref="CF803" si="15516">X803/X808</f>
        <v>6.05143721633888E-4</v>
      </c>
      <c r="CG803" s="130">
        <f t="shared" ref="CG803" si="15517">Y803/Y808</f>
        <v>2.8155795401220087E-3</v>
      </c>
      <c r="CH803" s="131">
        <f t="shared" ref="CH803" si="15518">Z803/Z808</f>
        <v>1.7991004497751124E-3</v>
      </c>
      <c r="CI803" s="129">
        <f t="shared" ref="CI803" si="15519">AA803/AA808</f>
        <v>5.1257599237096198E-3</v>
      </c>
      <c r="CJ803" s="135">
        <f t="shared" ref="CJ803" si="15520">AB803/AB808</f>
        <v>1.2870443110969962E-3</v>
      </c>
      <c r="CK803" s="136">
        <f t="shared" ref="CK803" si="15521">AC803/AC808</f>
        <v>4.6424321651834348E-3</v>
      </c>
    </row>
    <row r="804" spans="1:89" x14ac:dyDescent="0.15">
      <c r="A804" s="146" t="s">
        <v>36</v>
      </c>
      <c r="B804" s="203">
        <v>0</v>
      </c>
      <c r="C804" s="197">
        <v>6</v>
      </c>
      <c r="D804" s="198">
        <v>0</v>
      </c>
      <c r="E804" s="199">
        <v>2</v>
      </c>
      <c r="F804" s="196">
        <v>0</v>
      </c>
      <c r="G804" s="200">
        <v>0</v>
      </c>
      <c r="H804" s="198">
        <v>0</v>
      </c>
      <c r="I804" s="199">
        <v>1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3"/>
        <v>0</v>
      </c>
      <c r="AC804" s="173">
        <f t="shared" si="15004"/>
        <v>9</v>
      </c>
      <c r="BI804" s="146" t="s">
        <v>36</v>
      </c>
      <c r="BJ804" s="129">
        <f>B804/B808</f>
        <v>0</v>
      </c>
      <c r="BK804" s="130">
        <f t="shared" ref="BK804" si="15522">C804/C808</f>
        <v>8.438818565400844E-4</v>
      </c>
      <c r="BL804" s="131">
        <f t="shared" ref="BL804" si="15523">D804/D808</f>
        <v>0</v>
      </c>
      <c r="BM804" s="132">
        <f t="shared" ref="BM804" si="15524">E804/E808</f>
        <v>5.2219321148825064E-4</v>
      </c>
      <c r="BN804" s="129">
        <f t="shared" ref="BN804" si="15525">F804/F808</f>
        <v>0</v>
      </c>
      <c r="BO804" s="130">
        <f t="shared" ref="BO804" si="15526">G804/G808</f>
        <v>0</v>
      </c>
      <c r="BP804" s="131">
        <f t="shared" ref="BP804" si="15527">H804/H808</f>
        <v>0</v>
      </c>
      <c r="BQ804" s="132">
        <f t="shared" ref="BQ804" si="15528">I804/I808</f>
        <v>1.162385214460072E-4</v>
      </c>
      <c r="BR804" s="129">
        <f t="shared" ref="BR804" si="15529">J804/J808</f>
        <v>0</v>
      </c>
      <c r="BS804" s="130">
        <f t="shared" ref="BS804" si="15530">K804/K808</f>
        <v>0</v>
      </c>
      <c r="BT804" s="131">
        <f t="shared" ref="BT804" si="15531">L804/L808</f>
        <v>0</v>
      </c>
      <c r="BU804" s="129">
        <f t="shared" ref="BU804" si="15532">M804/M808</f>
        <v>0</v>
      </c>
      <c r="BV804" s="133">
        <f t="shared" ref="BV804" si="15533">N804/N808</f>
        <v>0</v>
      </c>
      <c r="BW804" s="134">
        <f t="shared" ref="BW804" si="15534">O804/O808</f>
        <v>0</v>
      </c>
      <c r="BX804" s="129">
        <f t="shared" ref="BX804" si="15535">P804/P808</f>
        <v>0</v>
      </c>
      <c r="BY804" s="130">
        <f t="shared" ref="BY804" si="15536">Q804/Q808</f>
        <v>0</v>
      </c>
      <c r="BZ804" s="131">
        <f t="shared" ref="BZ804" si="15537">R804/R808</f>
        <v>0</v>
      </c>
      <c r="CA804" s="132">
        <f t="shared" ref="CA804" si="15538">S804/S808</f>
        <v>0</v>
      </c>
      <c r="CB804" s="129">
        <f t="shared" ref="CB804" si="15539">T804/T808</f>
        <v>0</v>
      </c>
      <c r="CC804" s="130">
        <f t="shared" ref="CC804" si="15540">U804/U808</f>
        <v>0</v>
      </c>
      <c r="CD804" s="131">
        <f t="shared" ref="CD804" si="15541">V804/V808</f>
        <v>0</v>
      </c>
      <c r="CE804" s="132">
        <f t="shared" ref="CE804" si="15542">W804/W808</f>
        <v>0</v>
      </c>
      <c r="CF804" s="129">
        <f t="shared" ref="CF804" si="15543">X804/X808</f>
        <v>0</v>
      </c>
      <c r="CG804" s="130">
        <f t="shared" ref="CG804" si="15544">Y804/Y808</f>
        <v>0</v>
      </c>
      <c r="CH804" s="131">
        <f t="shared" ref="CH804" si="15545">Z804/Z808</f>
        <v>0</v>
      </c>
      <c r="CI804" s="129">
        <f t="shared" ref="CI804" si="15546">AA804/AA808</f>
        <v>0</v>
      </c>
      <c r="CJ804" s="135">
        <f t="shared" ref="CJ804" si="15547">AB804/AB808</f>
        <v>0</v>
      </c>
      <c r="CK804" s="136">
        <f t="shared" ref="CK804" si="15548">AC804/AC808</f>
        <v>1.5083714616119463E-4</v>
      </c>
    </row>
    <row r="805" spans="1:89" x14ac:dyDescent="0.15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>
        <f t="shared" si="15003"/>
        <v>0</v>
      </c>
      <c r="AC805" s="173">
        <f t="shared" si="15004"/>
        <v>0</v>
      </c>
      <c r="BI805" s="137" t="s">
        <v>37</v>
      </c>
      <c r="BJ805" s="129">
        <f>B805/B808</f>
        <v>0</v>
      </c>
      <c r="BK805" s="130">
        <f t="shared" ref="BK805" si="15549">C805/C808</f>
        <v>0</v>
      </c>
      <c r="BL805" s="131">
        <f t="shared" ref="BL805" si="15550">D805/D808</f>
        <v>0</v>
      </c>
      <c r="BM805" s="132">
        <f t="shared" ref="BM805" si="15551">E805/E808</f>
        <v>0</v>
      </c>
      <c r="BN805" s="129">
        <f t="shared" ref="BN805" si="15552">F805/F808</f>
        <v>0</v>
      </c>
      <c r="BO805" s="130">
        <f t="shared" ref="BO805" si="15553">G805/G808</f>
        <v>0</v>
      </c>
      <c r="BP805" s="131">
        <f t="shared" ref="BP805" si="15554">H805/H808</f>
        <v>0</v>
      </c>
      <c r="BQ805" s="132">
        <f t="shared" ref="BQ805" si="15555">I805/I808</f>
        <v>0</v>
      </c>
      <c r="BR805" s="129">
        <f t="shared" ref="BR805" si="15556">J805/J808</f>
        <v>0</v>
      </c>
      <c r="BS805" s="130">
        <f t="shared" ref="BS805" si="15557">K805/K808</f>
        <v>0</v>
      </c>
      <c r="BT805" s="131">
        <f t="shared" ref="BT805" si="15558">L805/L808</f>
        <v>0</v>
      </c>
      <c r="BU805" s="129">
        <f t="shared" ref="BU805" si="15559">M805/M808</f>
        <v>0</v>
      </c>
      <c r="BV805" s="133">
        <f t="shared" ref="BV805" si="15560">N805/N808</f>
        <v>0</v>
      </c>
      <c r="BW805" s="134">
        <f t="shared" ref="BW805" si="15561">O805/O808</f>
        <v>0</v>
      </c>
      <c r="BX805" s="129">
        <f t="shared" ref="BX805" si="15562">P805/P808</f>
        <v>0</v>
      </c>
      <c r="BY805" s="130">
        <f t="shared" ref="BY805" si="15563">Q805/Q808</f>
        <v>0</v>
      </c>
      <c r="BZ805" s="131">
        <f t="shared" ref="BZ805" si="15564">R805/R808</f>
        <v>0</v>
      </c>
      <c r="CA805" s="132">
        <f t="shared" ref="CA805" si="15565">S805/S808</f>
        <v>0</v>
      </c>
      <c r="CB805" s="129">
        <f t="shared" ref="CB805" si="15566">T805/T808</f>
        <v>0</v>
      </c>
      <c r="CC805" s="130">
        <f t="shared" ref="CC805" si="15567">U805/U808</f>
        <v>0</v>
      </c>
      <c r="CD805" s="131">
        <f t="shared" ref="CD805" si="15568">V805/V808</f>
        <v>0</v>
      </c>
      <c r="CE805" s="132">
        <f t="shared" ref="CE805" si="15569">W805/W808</f>
        <v>0</v>
      </c>
      <c r="CF805" s="129">
        <f t="shared" ref="CF805" si="15570">X805/X808</f>
        <v>0</v>
      </c>
      <c r="CG805" s="130">
        <f t="shared" ref="CG805" si="15571">Y805/Y808</f>
        <v>0</v>
      </c>
      <c r="CH805" s="131">
        <f t="shared" ref="CH805" si="15572">Z805/Z808</f>
        <v>0</v>
      </c>
      <c r="CI805" s="129">
        <f t="shared" ref="CI805" si="15573">AA805/AA808</f>
        <v>0</v>
      </c>
      <c r="CJ805" s="135">
        <f t="shared" ref="CJ805" si="15574">AB805/AB808</f>
        <v>0</v>
      </c>
      <c r="CK805" s="136">
        <f t="shared" ref="CK805" si="15575">AC805/AC808</f>
        <v>0</v>
      </c>
    </row>
    <row r="806" spans="1:89" x14ac:dyDescent="0.15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3"/>
        <v>0</v>
      </c>
      <c r="AC806" s="173">
        <f t="shared" si="15004"/>
        <v>0</v>
      </c>
      <c r="BI806" s="146" t="s">
        <v>38</v>
      </c>
      <c r="BJ806" s="129">
        <f>B806/B808</f>
        <v>0</v>
      </c>
      <c r="BK806" s="130">
        <f t="shared" ref="BK806" si="15576">C806/C808</f>
        <v>0</v>
      </c>
      <c r="BL806" s="131">
        <f t="shared" ref="BL806" si="15577">D806/D808</f>
        <v>0</v>
      </c>
      <c r="BM806" s="132">
        <f t="shared" ref="BM806" si="15578">E806/E808</f>
        <v>0</v>
      </c>
      <c r="BN806" s="129">
        <f t="shared" ref="BN806" si="15579">F806/F808</f>
        <v>0</v>
      </c>
      <c r="BO806" s="130">
        <f t="shared" ref="BO806" si="15580">G806/G808</f>
        <v>0</v>
      </c>
      <c r="BP806" s="131">
        <f t="shared" ref="BP806" si="15581">H806/H808</f>
        <v>0</v>
      </c>
      <c r="BQ806" s="132">
        <f t="shared" ref="BQ806" si="15582">I806/I808</f>
        <v>0</v>
      </c>
      <c r="BR806" s="129">
        <f t="shared" ref="BR806" si="15583">J806/J808</f>
        <v>0</v>
      </c>
      <c r="BS806" s="130">
        <f t="shared" ref="BS806" si="15584">K806/K808</f>
        <v>0</v>
      </c>
      <c r="BT806" s="131">
        <f t="shared" ref="BT806" si="15585">L806/L808</f>
        <v>0</v>
      </c>
      <c r="BU806" s="129">
        <f t="shared" ref="BU806" si="15586">M806/M808</f>
        <v>0</v>
      </c>
      <c r="BV806" s="133">
        <f t="shared" ref="BV806" si="15587">N806/N808</f>
        <v>0</v>
      </c>
      <c r="BW806" s="134">
        <f t="shared" ref="BW806" si="15588">O806/O808</f>
        <v>0</v>
      </c>
      <c r="BX806" s="129">
        <f t="shared" ref="BX806" si="15589">P806/P808</f>
        <v>0</v>
      </c>
      <c r="BY806" s="130">
        <f t="shared" ref="BY806" si="15590">Q806/Q808</f>
        <v>0</v>
      </c>
      <c r="BZ806" s="131">
        <f t="shared" ref="BZ806" si="15591">R806/R808</f>
        <v>0</v>
      </c>
      <c r="CA806" s="132">
        <f t="shared" ref="CA806" si="15592">S806/S808</f>
        <v>0</v>
      </c>
      <c r="CB806" s="129">
        <f t="shared" ref="CB806" si="15593">T806/T808</f>
        <v>0</v>
      </c>
      <c r="CC806" s="130">
        <f t="shared" ref="CC806" si="15594">U806/U808</f>
        <v>0</v>
      </c>
      <c r="CD806" s="131">
        <f t="shared" ref="CD806" si="15595">V806/V808</f>
        <v>0</v>
      </c>
      <c r="CE806" s="132">
        <f t="shared" ref="CE806" si="15596">W806/W808</f>
        <v>0</v>
      </c>
      <c r="CF806" s="129">
        <f t="shared" ref="CF806" si="15597">X806/X808</f>
        <v>0</v>
      </c>
      <c r="CG806" s="130">
        <f t="shared" ref="CG806" si="15598">Y806/Y808</f>
        <v>0</v>
      </c>
      <c r="CH806" s="131">
        <f t="shared" ref="CH806" si="15599">Z806/Z808</f>
        <v>0</v>
      </c>
      <c r="CI806" s="129">
        <f t="shared" ref="CI806" si="15600">AA806/AA808</f>
        <v>0</v>
      </c>
      <c r="CJ806" s="135">
        <f t="shared" ref="CJ806" si="15601">AB806/AB808</f>
        <v>0</v>
      </c>
      <c r="CK806" s="136">
        <f t="shared" ref="CK806" si="15602">AC806/AC808</f>
        <v>0</v>
      </c>
    </row>
    <row r="807" spans="1:89" ht="14" thickBot="1" x14ac:dyDescent="0.2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3"/>
        <v>0</v>
      </c>
      <c r="AC807" s="173">
        <f t="shared" si="15004"/>
        <v>0</v>
      </c>
      <c r="BI807" s="137" t="s">
        <v>39</v>
      </c>
      <c r="BJ807" s="129">
        <f>B807/B808</f>
        <v>0</v>
      </c>
      <c r="BK807" s="130">
        <f t="shared" ref="BK807" si="15603">C807/C808</f>
        <v>0</v>
      </c>
      <c r="BL807" s="131">
        <f t="shared" ref="BL807" si="15604">D807/D808</f>
        <v>0</v>
      </c>
      <c r="BM807" s="132">
        <f t="shared" ref="BM807" si="15605">E807/E808</f>
        <v>0</v>
      </c>
      <c r="BN807" s="129">
        <f t="shared" ref="BN807" si="15606">F807/F808</f>
        <v>0</v>
      </c>
      <c r="BO807" s="130">
        <f t="shared" ref="BO807" si="15607">G807/G808</f>
        <v>0</v>
      </c>
      <c r="BP807" s="131">
        <f t="shared" ref="BP807" si="15608">H807/H808</f>
        <v>0</v>
      </c>
      <c r="BQ807" s="132">
        <f t="shared" ref="BQ807" si="15609">I807/I808</f>
        <v>0</v>
      </c>
      <c r="BR807" s="129">
        <f t="shared" ref="BR807" si="15610">J807/J808</f>
        <v>0</v>
      </c>
      <c r="BS807" s="130">
        <f t="shared" ref="BS807" si="15611">K807/K808</f>
        <v>0</v>
      </c>
      <c r="BT807" s="131">
        <f t="shared" ref="BT807" si="15612">L807/L808</f>
        <v>0</v>
      </c>
      <c r="BU807" s="129">
        <f t="shared" ref="BU807" si="15613">M807/M808</f>
        <v>0</v>
      </c>
      <c r="BV807" s="133">
        <f t="shared" ref="BV807" si="15614">N807/N808</f>
        <v>0</v>
      </c>
      <c r="BW807" s="134">
        <f t="shared" ref="BW807" si="15615">O807/O808</f>
        <v>0</v>
      </c>
      <c r="BX807" s="129">
        <f t="shared" ref="BX807" si="15616">P807/P808</f>
        <v>0</v>
      </c>
      <c r="BY807" s="130">
        <f t="shared" ref="BY807" si="15617">Q807/Q808</f>
        <v>0</v>
      </c>
      <c r="BZ807" s="131">
        <f t="shared" ref="BZ807" si="15618">R807/R808</f>
        <v>0</v>
      </c>
      <c r="CA807" s="132">
        <f t="shared" ref="CA807" si="15619">S807/S808</f>
        <v>0</v>
      </c>
      <c r="CB807" s="129">
        <f t="shared" ref="CB807" si="15620">T807/T808</f>
        <v>0</v>
      </c>
      <c r="CC807" s="130">
        <f t="shared" ref="CC807" si="15621">U807/U808</f>
        <v>0</v>
      </c>
      <c r="CD807" s="131">
        <f t="shared" ref="CD807" si="15622">V807/V808</f>
        <v>0</v>
      </c>
      <c r="CE807" s="132">
        <f t="shared" ref="CE807" si="15623">W807/W808</f>
        <v>0</v>
      </c>
      <c r="CF807" s="129">
        <f t="shared" ref="CF807" si="15624">X807/X808</f>
        <v>0</v>
      </c>
      <c r="CG807" s="130">
        <f t="shared" ref="CG807" si="15625">Y807/Y808</f>
        <v>0</v>
      </c>
      <c r="CH807" s="131">
        <f t="shared" ref="CH807" si="15626">Z807/Z808</f>
        <v>0</v>
      </c>
      <c r="CI807" s="129">
        <f t="shared" ref="CI807" si="15627">AA807/AA808</f>
        <v>0</v>
      </c>
      <c r="CJ807" s="135">
        <f t="shared" ref="CJ807" si="15628">AB807/AB808</f>
        <v>0</v>
      </c>
      <c r="CK807" s="136">
        <f t="shared" ref="CK807" si="15629">AC807/AC808</f>
        <v>0</v>
      </c>
    </row>
    <row r="808" spans="1:89" ht="15" thickTop="1" thickBot="1" x14ac:dyDescent="0.2">
      <c r="A808" s="269" t="s">
        <v>13</v>
      </c>
      <c r="B808" s="20">
        <f t="shared" ref="B808:AA808" si="15630">SUM(B785:B807)</f>
        <v>5552</v>
      </c>
      <c r="C808" s="21">
        <f t="shared" si="15630"/>
        <v>7110</v>
      </c>
      <c r="D808" s="20">
        <f t="shared" si="15630"/>
        <v>2845</v>
      </c>
      <c r="E808" s="21">
        <f t="shared" si="15630"/>
        <v>3830</v>
      </c>
      <c r="F808" s="20">
        <f t="shared" si="15630"/>
        <v>4909</v>
      </c>
      <c r="G808" s="21">
        <f t="shared" si="15630"/>
        <v>5182</v>
      </c>
      <c r="H808" s="20">
        <f t="shared" si="15630"/>
        <v>8753</v>
      </c>
      <c r="I808" s="21">
        <f t="shared" si="15630"/>
        <v>8603</v>
      </c>
      <c r="J808" s="20">
        <f t="shared" si="15630"/>
        <v>1354</v>
      </c>
      <c r="K808" s="21">
        <f t="shared" si="15630"/>
        <v>1097</v>
      </c>
      <c r="L808" s="20">
        <f t="shared" si="15630"/>
        <v>3635</v>
      </c>
      <c r="M808" s="21">
        <f t="shared" si="15630"/>
        <v>3107</v>
      </c>
      <c r="N808" s="20">
        <f t="shared" si="15630"/>
        <v>7461</v>
      </c>
      <c r="O808" s="21">
        <f t="shared" si="15630"/>
        <v>6966</v>
      </c>
      <c r="P808" s="20">
        <f t="shared" si="15630"/>
        <v>4412</v>
      </c>
      <c r="Q808" s="21">
        <f t="shared" si="15630"/>
        <v>3445</v>
      </c>
      <c r="R808" s="20">
        <f t="shared" si="15630"/>
        <v>5380</v>
      </c>
      <c r="S808" s="21">
        <f t="shared" si="15630"/>
        <v>4606</v>
      </c>
      <c r="T808" s="20">
        <f t="shared" si="15630"/>
        <v>995</v>
      </c>
      <c r="U808" s="21">
        <f t="shared" si="15630"/>
        <v>570</v>
      </c>
      <c r="V808" s="20">
        <f t="shared" si="15630"/>
        <v>4556</v>
      </c>
      <c r="W808" s="21">
        <f t="shared" si="15630"/>
        <v>4631</v>
      </c>
      <c r="X808" s="20">
        <f t="shared" si="15630"/>
        <v>3305</v>
      </c>
      <c r="Y808" s="21">
        <f t="shared" si="15630"/>
        <v>2131</v>
      </c>
      <c r="Z808" s="20">
        <f t="shared" si="15630"/>
        <v>6670</v>
      </c>
      <c r="AA808" s="21">
        <f t="shared" si="15630"/>
        <v>8389</v>
      </c>
      <c r="AB808" s="174">
        <f t="shared" ref="AB808:AC808" si="15631">SUM(AB784:AB807)</f>
        <v>59827</v>
      </c>
      <c r="AC808" s="175">
        <f t="shared" si="15631"/>
        <v>59667</v>
      </c>
      <c r="BI808" s="269" t="s">
        <v>13</v>
      </c>
      <c r="BJ808" s="155">
        <f>SUM(BJ784:BJ807)</f>
        <v>0.99999999999999978</v>
      </c>
      <c r="BK808" s="156">
        <f t="shared" ref="BK808:CK808" si="15632">SUM(BK784:BK807)</f>
        <v>0.99999999999999989</v>
      </c>
      <c r="BL808" s="155">
        <f t="shared" si="15632"/>
        <v>1</v>
      </c>
      <c r="BM808" s="156">
        <f t="shared" si="15632"/>
        <v>1</v>
      </c>
      <c r="BN808" s="155">
        <f t="shared" si="15632"/>
        <v>0.99999999999999989</v>
      </c>
      <c r="BO808" s="156">
        <f t="shared" si="15632"/>
        <v>1.0000000000000002</v>
      </c>
      <c r="BP808" s="155">
        <f t="shared" si="15632"/>
        <v>1</v>
      </c>
      <c r="BQ808" s="156">
        <f t="shared" si="15632"/>
        <v>1</v>
      </c>
      <c r="BR808" s="155">
        <f t="shared" si="15632"/>
        <v>1</v>
      </c>
      <c r="BS808" s="156">
        <f t="shared" si="15632"/>
        <v>1</v>
      </c>
      <c r="BT808" s="155">
        <f t="shared" si="15632"/>
        <v>1</v>
      </c>
      <c r="BU808" s="156">
        <f t="shared" si="15632"/>
        <v>1</v>
      </c>
      <c r="BV808" s="155">
        <f t="shared" si="15632"/>
        <v>0.99999999999999989</v>
      </c>
      <c r="BW808" s="156">
        <f t="shared" si="15632"/>
        <v>0.99999999999999978</v>
      </c>
      <c r="BX808" s="155">
        <f t="shared" si="15632"/>
        <v>1.0000000000000002</v>
      </c>
      <c r="BY808" s="156">
        <f t="shared" si="15632"/>
        <v>0.99999999999999989</v>
      </c>
      <c r="BZ808" s="155">
        <f t="shared" si="15632"/>
        <v>0.99999999999999989</v>
      </c>
      <c r="CA808" s="156">
        <f t="shared" si="15632"/>
        <v>1</v>
      </c>
      <c r="CB808" s="155">
        <f t="shared" si="15632"/>
        <v>1</v>
      </c>
      <c r="CC808" s="156">
        <f t="shared" si="15632"/>
        <v>1.0000000000000002</v>
      </c>
      <c r="CD808" s="155">
        <f t="shared" si="15632"/>
        <v>1</v>
      </c>
      <c r="CE808" s="156">
        <f t="shared" si="15632"/>
        <v>0.99999999999999989</v>
      </c>
      <c r="CF808" s="155">
        <f t="shared" si="15632"/>
        <v>1</v>
      </c>
      <c r="CG808" s="156">
        <f t="shared" si="15632"/>
        <v>1.0000000000000002</v>
      </c>
      <c r="CH808" s="155">
        <f t="shared" si="15632"/>
        <v>1</v>
      </c>
      <c r="CI808" s="156">
        <f t="shared" si="15632"/>
        <v>0.99999999999999989</v>
      </c>
      <c r="CJ808" s="155">
        <f t="shared" si="15632"/>
        <v>1</v>
      </c>
      <c r="CK808" s="156">
        <f t="shared" si="15632"/>
        <v>1.0000000000000002</v>
      </c>
    </row>
    <row r="809" spans="1:89" ht="14" thickTop="1" x14ac:dyDescent="0.15">
      <c r="A809" s="187"/>
    </row>
    <row r="810" spans="1:89" x14ac:dyDescent="0.15">
      <c r="A810" s="234"/>
    </row>
    <row r="811" spans="1:89" x14ac:dyDescent="0.15">
      <c r="A811" s="296">
        <f>+A780+1</f>
        <v>44101</v>
      </c>
      <c r="B811" s="296"/>
      <c r="C811" s="296"/>
      <c r="D811" s="296"/>
      <c r="BI811" s="301">
        <f>+BI749+2</f>
        <v>44101</v>
      </c>
      <c r="BJ811" s="301"/>
      <c r="BK811" s="301"/>
      <c r="BL811" s="301"/>
    </row>
    <row r="812" spans="1:89" ht="14" thickBot="1" x14ac:dyDescent="0.2">
      <c r="AE812" s="272" t="s">
        <v>84</v>
      </c>
    </row>
    <row r="813" spans="1:89" ht="15" thickTop="1" thickBot="1" x14ac:dyDescent="0.2">
      <c r="A813" s="292" t="s">
        <v>0</v>
      </c>
      <c r="B813" s="294" t="s">
        <v>1</v>
      </c>
      <c r="C813" s="295"/>
      <c r="D813" s="294" t="s">
        <v>2</v>
      </c>
      <c r="E813" s="295"/>
      <c r="F813" s="294" t="s">
        <v>3</v>
      </c>
      <c r="G813" s="295"/>
      <c r="H813" s="294" t="s">
        <v>4</v>
      </c>
      <c r="I813" s="295"/>
      <c r="J813" s="294" t="s">
        <v>5</v>
      </c>
      <c r="K813" s="295"/>
      <c r="L813" s="294" t="s">
        <v>6</v>
      </c>
      <c r="M813" s="295"/>
      <c r="N813" s="294" t="s">
        <v>7</v>
      </c>
      <c r="O813" s="295"/>
      <c r="P813" s="294" t="s">
        <v>8</v>
      </c>
      <c r="Q813" s="295"/>
      <c r="R813" s="294" t="s">
        <v>9</v>
      </c>
      <c r="S813" s="295"/>
      <c r="T813" s="294" t="s">
        <v>10</v>
      </c>
      <c r="U813" s="295"/>
      <c r="V813" s="294" t="s">
        <v>11</v>
      </c>
      <c r="W813" s="295"/>
      <c r="X813" s="294" t="s">
        <v>12</v>
      </c>
      <c r="Y813" s="295"/>
      <c r="Z813" s="297" t="s">
        <v>40</v>
      </c>
      <c r="AA813" s="298"/>
      <c r="AB813" s="299" t="s">
        <v>41</v>
      </c>
      <c r="AC813" s="300"/>
      <c r="AE813" s="292" t="s">
        <v>0</v>
      </c>
      <c r="AF813" s="294" t="s">
        <v>1</v>
      </c>
      <c r="AG813" s="295"/>
      <c r="AH813" s="294" t="s">
        <v>2</v>
      </c>
      <c r="AI813" s="295"/>
      <c r="AJ813" s="294" t="s">
        <v>3</v>
      </c>
      <c r="AK813" s="295"/>
      <c r="AL813" s="294" t="s">
        <v>4</v>
      </c>
      <c r="AM813" s="295"/>
      <c r="AN813" s="294" t="s">
        <v>5</v>
      </c>
      <c r="AO813" s="295"/>
      <c r="AP813" s="294" t="s">
        <v>6</v>
      </c>
      <c r="AQ813" s="295"/>
      <c r="AR813" s="294" t="s">
        <v>7</v>
      </c>
      <c r="AS813" s="295"/>
      <c r="AT813" s="294" t="s">
        <v>8</v>
      </c>
      <c r="AU813" s="295"/>
      <c r="AV813" s="294" t="s">
        <v>9</v>
      </c>
      <c r="AW813" s="295"/>
      <c r="AX813" s="294" t="s">
        <v>10</v>
      </c>
      <c r="AY813" s="295"/>
      <c r="AZ813" s="294" t="s">
        <v>11</v>
      </c>
      <c r="BA813" s="295"/>
      <c r="BB813" s="294" t="s">
        <v>12</v>
      </c>
      <c r="BC813" s="295"/>
      <c r="BD813" s="297" t="s">
        <v>40</v>
      </c>
      <c r="BE813" s="298"/>
      <c r="BF813" s="299" t="s">
        <v>41</v>
      </c>
      <c r="BG813" s="300"/>
      <c r="BI813" s="292" t="s">
        <v>0</v>
      </c>
      <c r="BJ813" s="294" t="s">
        <v>1</v>
      </c>
      <c r="BK813" s="295"/>
      <c r="BL813" s="294" t="s">
        <v>2</v>
      </c>
      <c r="BM813" s="295"/>
      <c r="BN813" s="294" t="s">
        <v>3</v>
      </c>
      <c r="BO813" s="295"/>
      <c r="BP813" s="294" t="s">
        <v>4</v>
      </c>
      <c r="BQ813" s="295"/>
      <c r="BR813" s="294" t="s">
        <v>5</v>
      </c>
      <c r="BS813" s="295"/>
      <c r="BT813" s="294" t="s">
        <v>6</v>
      </c>
      <c r="BU813" s="295"/>
      <c r="BV813" s="294" t="s">
        <v>7</v>
      </c>
      <c r="BW813" s="295"/>
      <c r="BX813" s="294" t="s">
        <v>8</v>
      </c>
      <c r="BY813" s="295"/>
      <c r="BZ813" s="294" t="s">
        <v>9</v>
      </c>
      <c r="CA813" s="295"/>
      <c r="CB813" s="294" t="s">
        <v>10</v>
      </c>
      <c r="CC813" s="295"/>
      <c r="CD813" s="294" t="s">
        <v>11</v>
      </c>
      <c r="CE813" s="295"/>
      <c r="CF813" s="294" t="s">
        <v>12</v>
      </c>
      <c r="CG813" s="295"/>
      <c r="CH813" s="297" t="s">
        <v>40</v>
      </c>
      <c r="CI813" s="298"/>
      <c r="CJ813" s="294" t="s">
        <v>41</v>
      </c>
      <c r="CK813" s="295"/>
    </row>
    <row r="814" spans="1:89" ht="15" thickTop="1" thickBot="1" x14ac:dyDescent="0.2">
      <c r="A814" s="293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3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3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4" thickTop="1" x14ac:dyDescent="0.15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261</v>
      </c>
      <c r="AG815" s="186">
        <f t="shared" ref="AG815:AV817" si="15633">SUMIF($A$9:$A$32,$AE815,C$815:C$838)</f>
        <v>293</v>
      </c>
      <c r="AH815" s="127">
        <f t="shared" si="15633"/>
        <v>151</v>
      </c>
      <c r="AI815" s="180">
        <f t="shared" si="15633"/>
        <v>200</v>
      </c>
      <c r="AJ815" s="126">
        <f t="shared" si="15633"/>
        <v>336</v>
      </c>
      <c r="AK815" s="128">
        <f t="shared" si="15633"/>
        <v>181</v>
      </c>
      <c r="AL815" s="127">
        <f t="shared" si="15633"/>
        <v>432</v>
      </c>
      <c r="AM815" s="180">
        <f t="shared" si="15633"/>
        <v>354</v>
      </c>
      <c r="AN815" s="126">
        <f t="shared" si="15633"/>
        <v>38</v>
      </c>
      <c r="AO815" s="128">
        <f t="shared" si="15633"/>
        <v>53</v>
      </c>
      <c r="AP815" s="127">
        <f t="shared" si="15633"/>
        <v>77</v>
      </c>
      <c r="AQ815" s="126">
        <f t="shared" si="15633"/>
        <v>199</v>
      </c>
      <c r="AR815" s="179">
        <f t="shared" si="15633"/>
        <v>341</v>
      </c>
      <c r="AS815" s="181">
        <f t="shared" si="15633"/>
        <v>355</v>
      </c>
      <c r="AT815" s="126">
        <f t="shared" si="15633"/>
        <v>202</v>
      </c>
      <c r="AU815" s="128">
        <f t="shared" si="15633"/>
        <v>161</v>
      </c>
      <c r="AV815" s="127">
        <f t="shared" si="15633"/>
        <v>280</v>
      </c>
      <c r="AW815" s="180">
        <f t="shared" ref="AW815:BE817" si="15634">SUMIF($A$9:$A$32,$AE815,S$815:S$838)</f>
        <v>175</v>
      </c>
      <c r="AX815" s="126">
        <f t="shared" si="15634"/>
        <v>39</v>
      </c>
      <c r="AY815" s="128">
        <f t="shared" si="15634"/>
        <v>31</v>
      </c>
      <c r="AZ815" s="127">
        <f t="shared" si="15634"/>
        <v>182</v>
      </c>
      <c r="BA815" s="180">
        <f t="shared" si="15634"/>
        <v>160</v>
      </c>
      <c r="BB815" s="126">
        <f t="shared" si="15634"/>
        <v>179</v>
      </c>
      <c r="BC815" s="128">
        <f t="shared" si="15634"/>
        <v>116</v>
      </c>
      <c r="BD815" s="184">
        <f t="shared" si="15634"/>
        <v>293</v>
      </c>
      <c r="BE815" s="185">
        <f t="shared" si="15634"/>
        <v>345</v>
      </c>
      <c r="BF815" s="170">
        <f>AF815+AH815+AJ815+AL815+AN815+AP815+AR815+AT815+AV815+AX815+AZ815+BB815+BD815</f>
        <v>2811</v>
      </c>
      <c r="BG815" s="171">
        <f>AG815+AI815+AK815+AM815+AO815+AQ815+AS815+AU815+AW815+AY815+BA815+BC815+BE815</f>
        <v>2623</v>
      </c>
      <c r="BI815" s="125" t="s">
        <v>16</v>
      </c>
      <c r="BJ815" s="129">
        <f>B815/B839</f>
        <v>0</v>
      </c>
      <c r="BK815" s="130">
        <f t="shared" ref="BK815" si="15635">C815/C839</f>
        <v>0</v>
      </c>
      <c r="BL815" s="131">
        <f t="shared" ref="BL815" si="15636">D815/D839</f>
        <v>0</v>
      </c>
      <c r="BM815" s="132">
        <f t="shared" ref="BM815" si="15637">E815/E839</f>
        <v>0</v>
      </c>
      <c r="BN815" s="129">
        <f t="shared" ref="BN815" si="15638">F815/F839</f>
        <v>0</v>
      </c>
      <c r="BO815" s="130">
        <f t="shared" ref="BO815" si="15639">G815/G839</f>
        <v>0</v>
      </c>
      <c r="BP815" s="131">
        <f t="shared" ref="BP815" si="15640">H815/H839</f>
        <v>0</v>
      </c>
      <c r="BQ815" s="132">
        <f t="shared" ref="BQ815" si="15641">I815/I839</f>
        <v>0</v>
      </c>
      <c r="BR815" s="129">
        <f t="shared" ref="BR815" si="15642">J815/J839</f>
        <v>0</v>
      </c>
      <c r="BS815" s="130">
        <f t="shared" ref="BS815" si="15643">K815/K839</f>
        <v>0</v>
      </c>
      <c r="BT815" s="131">
        <f t="shared" ref="BT815" si="15644">L815/L839</f>
        <v>0</v>
      </c>
      <c r="BU815" s="129">
        <f t="shared" ref="BU815" si="15645">M815/M839</f>
        <v>0</v>
      </c>
      <c r="BV815" s="133">
        <f t="shared" ref="BV815" si="15646">N815/N839</f>
        <v>0</v>
      </c>
      <c r="BW815" s="134">
        <f t="shared" ref="BW815" si="15647">O815/O839</f>
        <v>0</v>
      </c>
      <c r="BX815" s="129">
        <f t="shared" ref="BX815" si="15648">P815/P839</f>
        <v>0</v>
      </c>
      <c r="BY815" s="130">
        <f t="shared" ref="BY815" si="15649">Q815/Q839</f>
        <v>0</v>
      </c>
      <c r="BZ815" s="131">
        <f t="shared" ref="BZ815" si="15650">R815/R839</f>
        <v>0</v>
      </c>
      <c r="CA815" s="132">
        <f t="shared" ref="CA815" si="15651">S815/S839</f>
        <v>0</v>
      </c>
      <c r="CB815" s="129">
        <f t="shared" ref="CB815" si="15652">T815/T839</f>
        <v>0</v>
      </c>
      <c r="CC815" s="130">
        <f t="shared" ref="CC815" si="15653">U815/U839</f>
        <v>0</v>
      </c>
      <c r="CD815" s="131">
        <f t="shared" ref="CD815" si="15654">V815/V839</f>
        <v>0</v>
      </c>
      <c r="CE815" s="132">
        <f t="shared" ref="CE815" si="15655">W815/W839</f>
        <v>0</v>
      </c>
      <c r="CF815" s="129">
        <f t="shared" ref="CF815" si="15656">X815/X839</f>
        <v>0</v>
      </c>
      <c r="CG815" s="130">
        <f t="shared" ref="CG815" si="15657">Y815/Y839</f>
        <v>0</v>
      </c>
      <c r="CH815" s="131">
        <f t="shared" ref="CH815" si="15658">Z815/Z839</f>
        <v>0</v>
      </c>
      <c r="CI815" s="129">
        <f t="shared" ref="CI815" si="15659">AA815/AA839</f>
        <v>0</v>
      </c>
      <c r="CJ815" s="135">
        <f t="shared" ref="CJ815" si="15660">AB815/AB839</f>
        <v>0</v>
      </c>
      <c r="CK815" s="136">
        <f t="shared" ref="CK815" si="15661">AC815/AC839</f>
        <v>0</v>
      </c>
    </row>
    <row r="816" spans="1:89" x14ac:dyDescent="0.15">
      <c r="A816" s="137" t="s">
        <v>17</v>
      </c>
      <c r="B816" s="189">
        <v>34</v>
      </c>
      <c r="C816" s="190">
        <v>0</v>
      </c>
      <c r="D816" s="191">
        <v>38</v>
      </c>
      <c r="E816" s="192">
        <v>0</v>
      </c>
      <c r="F816" s="189">
        <v>86</v>
      </c>
      <c r="G816" s="193">
        <v>0</v>
      </c>
      <c r="H816" s="191">
        <v>65</v>
      </c>
      <c r="I816" s="192">
        <v>7</v>
      </c>
      <c r="J816" s="189">
        <v>3</v>
      </c>
      <c r="K816" s="193">
        <v>4</v>
      </c>
      <c r="L816" s="191">
        <v>6</v>
      </c>
      <c r="M816" s="189">
        <v>12</v>
      </c>
      <c r="N816" s="194">
        <v>21</v>
      </c>
      <c r="O816" s="195">
        <v>23</v>
      </c>
      <c r="P816" s="189">
        <v>13</v>
      </c>
      <c r="Q816" s="193">
        <v>0</v>
      </c>
      <c r="R816" s="191">
        <v>2</v>
      </c>
      <c r="S816" s="192">
        <v>0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38" si="15662">SUM(B816,D816,F816,H816,J816,L816,N816,P816,R816,T816,V816,X816,Z816)</f>
        <v>268</v>
      </c>
      <c r="AC816" s="173">
        <f t="shared" ref="AC816:AC838" si="15663">SUM(C816,E816,G816,I816,K816,M816,O816,Q816,S816,U816,W816,Y816,AA816)</f>
        <v>46</v>
      </c>
      <c r="AE816" s="277" t="str">
        <f>$AE$10</f>
        <v>08:00 - 08:59</v>
      </c>
      <c r="AF816" s="126">
        <f>SUMIF($A$9:$A$32,$AE816,B$815:B$838)</f>
        <v>407</v>
      </c>
      <c r="AG816" s="190">
        <f t="shared" si="15633"/>
        <v>348</v>
      </c>
      <c r="AH816" s="191">
        <f t="shared" si="15633"/>
        <v>260</v>
      </c>
      <c r="AI816" s="192">
        <f t="shared" si="15633"/>
        <v>157</v>
      </c>
      <c r="AJ816" s="278">
        <f t="shared" si="15633"/>
        <v>427</v>
      </c>
      <c r="AK816" s="193">
        <f t="shared" si="15633"/>
        <v>174</v>
      </c>
      <c r="AL816" s="191">
        <f t="shared" si="15633"/>
        <v>633</v>
      </c>
      <c r="AM816" s="192">
        <f t="shared" si="15633"/>
        <v>471</v>
      </c>
      <c r="AN816" s="278">
        <f t="shared" si="15633"/>
        <v>51</v>
      </c>
      <c r="AO816" s="193">
        <f t="shared" si="15633"/>
        <v>109</v>
      </c>
      <c r="AP816" s="191">
        <f t="shared" si="15633"/>
        <v>86</v>
      </c>
      <c r="AQ816" s="278">
        <f t="shared" si="15633"/>
        <v>270</v>
      </c>
      <c r="AR816" s="194">
        <f t="shared" si="15633"/>
        <v>371</v>
      </c>
      <c r="AS816" s="195">
        <f t="shared" si="15633"/>
        <v>476</v>
      </c>
      <c r="AT816" s="278">
        <f t="shared" si="15633"/>
        <v>298</v>
      </c>
      <c r="AU816" s="193">
        <f t="shared" si="15633"/>
        <v>179</v>
      </c>
      <c r="AV816" s="191">
        <f t="shared" si="15633"/>
        <v>427</v>
      </c>
      <c r="AW816" s="192">
        <f t="shared" si="15634"/>
        <v>226</v>
      </c>
      <c r="AX816" s="278">
        <f t="shared" si="15634"/>
        <v>39</v>
      </c>
      <c r="AY816" s="193">
        <f t="shared" si="15634"/>
        <v>32</v>
      </c>
      <c r="AZ816" s="191">
        <f t="shared" si="15634"/>
        <v>168</v>
      </c>
      <c r="BA816" s="192">
        <f t="shared" si="15634"/>
        <v>352</v>
      </c>
      <c r="BB816" s="278">
        <f t="shared" si="15634"/>
        <v>204</v>
      </c>
      <c r="BC816" s="193">
        <f t="shared" si="15634"/>
        <v>145</v>
      </c>
      <c r="BD816" s="191">
        <f t="shared" si="15634"/>
        <v>429</v>
      </c>
      <c r="BE816" s="278">
        <f t="shared" si="15634"/>
        <v>408</v>
      </c>
      <c r="BF816" s="172">
        <f>SUM(AF816,AH816,AJ816,AL816,AN816,AP816,AR816,AT816,AV816,AX816,AZ816,BB816,BD816)</f>
        <v>3800</v>
      </c>
      <c r="BG816" s="173">
        <f>SUM(AG816,AI816,AK816,AM816,AO816,AQ816,AS816,AU816,AW816,AY816,BA816,BC816,BE816)</f>
        <v>3347</v>
      </c>
      <c r="BI816" s="137" t="s">
        <v>17</v>
      </c>
      <c r="BJ816" s="129">
        <f>B816/B839</f>
        <v>6.8204613841524571E-3</v>
      </c>
      <c r="BK816" s="130">
        <f t="shared" ref="BK816" si="15664">C816/C839</f>
        <v>0</v>
      </c>
      <c r="BL816" s="131">
        <f t="shared" ref="BL816" si="15665">D816/D839</f>
        <v>1.6514558887440245E-2</v>
      </c>
      <c r="BM816" s="132">
        <f t="shared" ref="BM816" si="15666">E816/E839</f>
        <v>0</v>
      </c>
      <c r="BN816" s="129">
        <f t="shared" ref="BN816" si="15667">F816/F839</f>
        <v>1.7950323523272804E-2</v>
      </c>
      <c r="BO816" s="130">
        <f t="shared" ref="BO816" si="15668">G816/G839</f>
        <v>0</v>
      </c>
      <c r="BP816" s="131">
        <f t="shared" ref="BP816" si="15669">H816/H839</f>
        <v>8.6944890315676839E-3</v>
      </c>
      <c r="BQ816" s="132">
        <f t="shared" ref="BQ816" si="15670">I816/I839</f>
        <v>9.9361249112846E-4</v>
      </c>
      <c r="BR816" s="129">
        <f t="shared" ref="BR816" si="15671">J816/J839</f>
        <v>3.4090909090909089E-3</v>
      </c>
      <c r="BS816" s="130">
        <f t="shared" ref="BS816" si="15672">K816/K839</f>
        <v>4.5871559633027525E-3</v>
      </c>
      <c r="BT816" s="131">
        <f t="shared" ref="BT816" si="15673">L816/L839</f>
        <v>2.2735884804850324E-3</v>
      </c>
      <c r="BU816" s="129">
        <f t="shared" ref="BU816" si="15674">M816/M839</f>
        <v>4.7393364928909956E-3</v>
      </c>
      <c r="BV816" s="133">
        <f t="shared" ref="BV816" si="15675">N816/N839</f>
        <v>3.6288232244686366E-3</v>
      </c>
      <c r="BW816" s="134">
        <f t="shared" ref="BW816" si="15676">O816/O839</f>
        <v>3.9573296627666895E-3</v>
      </c>
      <c r="BX816" s="129">
        <f t="shared" ref="BX816" si="15677">P816/P839</f>
        <v>3.9441747572815534E-3</v>
      </c>
      <c r="BY816" s="130">
        <f t="shared" ref="BY816" si="15678">Q816/Q839</f>
        <v>0</v>
      </c>
      <c r="BZ816" s="131">
        <f t="shared" ref="BZ816" si="15679">R816/R839</f>
        <v>4.7596382674916705E-4</v>
      </c>
      <c r="CA816" s="132">
        <f t="shared" ref="CA816" si="15680">S816/S839</f>
        <v>0</v>
      </c>
      <c r="CB816" s="129">
        <f t="shared" ref="CB816" si="15681">T816/T839</f>
        <v>0</v>
      </c>
      <c r="CC816" s="130">
        <f t="shared" ref="CC816" si="15682">U816/U839</f>
        <v>0</v>
      </c>
      <c r="CD816" s="131">
        <f t="shared" ref="CD816" si="15683">V816/V839</f>
        <v>0</v>
      </c>
      <c r="CE816" s="132">
        <f t="shared" ref="CE816" si="15684">W816/W839</f>
        <v>0</v>
      </c>
      <c r="CF816" s="129">
        <f t="shared" ref="CF816" si="15685">X816/X839</f>
        <v>0</v>
      </c>
      <c r="CG816" s="130">
        <f t="shared" ref="CG816" si="15686">Y816/Y839</f>
        <v>0</v>
      </c>
      <c r="CH816" s="131">
        <f t="shared" ref="CH816" si="15687">Z816/Z839</f>
        <v>0</v>
      </c>
      <c r="CI816" s="129">
        <f t="shared" ref="CI816" si="15688">AA816/AA839</f>
        <v>0</v>
      </c>
      <c r="CJ816" s="135">
        <f t="shared" ref="CJ816" si="15689">AB816/AB839</f>
        <v>5.5025151421825274E-3</v>
      </c>
      <c r="CK816" s="136">
        <f t="shared" ref="CK816" si="15690">AC816/AC839</f>
        <v>9.4663840470849716E-4</v>
      </c>
    </row>
    <row r="817" spans="1:89" ht="14" thickBot="1" x14ac:dyDescent="0.2">
      <c r="A817" s="146" t="s">
        <v>18</v>
      </c>
      <c r="B817" s="196">
        <v>108</v>
      </c>
      <c r="C817" s="197">
        <v>0</v>
      </c>
      <c r="D817" s="198">
        <v>90</v>
      </c>
      <c r="E817" s="199">
        <v>0</v>
      </c>
      <c r="F817" s="196">
        <v>194</v>
      </c>
      <c r="G817" s="200">
        <v>5</v>
      </c>
      <c r="H817" s="198">
        <v>199</v>
      </c>
      <c r="I817" s="199">
        <v>68</v>
      </c>
      <c r="J817" s="196">
        <v>20</v>
      </c>
      <c r="K817" s="200">
        <v>23</v>
      </c>
      <c r="L817" s="198">
        <v>39</v>
      </c>
      <c r="M817" s="196">
        <v>69</v>
      </c>
      <c r="N817" s="201">
        <v>179</v>
      </c>
      <c r="O817" s="202">
        <v>197</v>
      </c>
      <c r="P817" s="196">
        <v>82</v>
      </c>
      <c r="Q817" s="200">
        <v>112</v>
      </c>
      <c r="R817" s="198">
        <v>91</v>
      </c>
      <c r="S817" s="199">
        <v>63</v>
      </c>
      <c r="T817" s="196">
        <v>20</v>
      </c>
      <c r="U817" s="200">
        <v>29</v>
      </c>
      <c r="V817" s="198">
        <v>48</v>
      </c>
      <c r="W817" s="199">
        <v>103</v>
      </c>
      <c r="X817" s="196">
        <v>74</v>
      </c>
      <c r="Y817" s="200">
        <v>54</v>
      </c>
      <c r="Z817" s="198">
        <v>183</v>
      </c>
      <c r="AA817" s="196">
        <v>127</v>
      </c>
      <c r="AB817" s="172">
        <f t="shared" si="15662"/>
        <v>1327</v>
      </c>
      <c r="AC817" s="173">
        <f t="shared" si="15663"/>
        <v>850</v>
      </c>
      <c r="AE817" s="275">
        <f>$AE$11</f>
        <v>0</v>
      </c>
      <c r="AF817" s="126">
        <f>SUMIF($A$9:$A$32,$AE817,B$815:B$838)</f>
        <v>0</v>
      </c>
      <c r="AG817" s="197">
        <f t="shared" si="15633"/>
        <v>0</v>
      </c>
      <c r="AH817" s="198">
        <f t="shared" si="15633"/>
        <v>0</v>
      </c>
      <c r="AI817" s="199">
        <f t="shared" si="15633"/>
        <v>0</v>
      </c>
      <c r="AJ817" s="196">
        <f t="shared" si="15633"/>
        <v>0</v>
      </c>
      <c r="AK817" s="200">
        <f t="shared" si="15633"/>
        <v>0</v>
      </c>
      <c r="AL817" s="198">
        <f t="shared" si="15633"/>
        <v>0</v>
      </c>
      <c r="AM817" s="199">
        <f t="shared" si="15633"/>
        <v>0</v>
      </c>
      <c r="AN817" s="196">
        <f t="shared" si="15633"/>
        <v>0</v>
      </c>
      <c r="AO817" s="200">
        <f t="shared" si="15633"/>
        <v>0</v>
      </c>
      <c r="AP817" s="198">
        <f t="shared" si="15633"/>
        <v>0</v>
      </c>
      <c r="AQ817" s="196">
        <f t="shared" si="15633"/>
        <v>0</v>
      </c>
      <c r="AR817" s="201">
        <f t="shared" si="15633"/>
        <v>0</v>
      </c>
      <c r="AS817" s="202">
        <f t="shared" si="15633"/>
        <v>0</v>
      </c>
      <c r="AT817" s="196">
        <f t="shared" si="15633"/>
        <v>0</v>
      </c>
      <c r="AU817" s="200">
        <f t="shared" si="15633"/>
        <v>0</v>
      </c>
      <c r="AV817" s="198">
        <f t="shared" si="15633"/>
        <v>0</v>
      </c>
      <c r="AW817" s="199">
        <f t="shared" si="15634"/>
        <v>0</v>
      </c>
      <c r="AX817" s="196">
        <f t="shared" si="15634"/>
        <v>0</v>
      </c>
      <c r="AY817" s="200">
        <f t="shared" si="15634"/>
        <v>0</v>
      </c>
      <c r="AZ817" s="198">
        <f t="shared" si="15634"/>
        <v>0</v>
      </c>
      <c r="BA817" s="199">
        <f t="shared" si="15634"/>
        <v>0</v>
      </c>
      <c r="BB817" s="196">
        <f t="shared" si="15634"/>
        <v>0</v>
      </c>
      <c r="BC817" s="200">
        <f t="shared" si="15634"/>
        <v>0</v>
      </c>
      <c r="BD817" s="198">
        <f t="shared" si="15634"/>
        <v>0</v>
      </c>
      <c r="BE817" s="196">
        <f t="shared" si="15634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2.1664994984954864E-2</v>
      </c>
      <c r="BK817" s="130">
        <f t="shared" ref="BK817" si="15691">C817/C839</f>
        <v>0</v>
      </c>
      <c r="BL817" s="131">
        <f t="shared" ref="BL817" si="15692">D817/D839</f>
        <v>3.911342894393742E-2</v>
      </c>
      <c r="BM817" s="132">
        <f t="shared" ref="BM817" si="15693">E817/E839</f>
        <v>0</v>
      </c>
      <c r="BN817" s="129">
        <f t="shared" ref="BN817" si="15694">F817/F839</f>
        <v>4.0492590273429344E-2</v>
      </c>
      <c r="BO817" s="130">
        <f t="shared" ref="BO817" si="15695">G817/G839</f>
        <v>1.443001443001443E-3</v>
      </c>
      <c r="BP817" s="131">
        <f t="shared" ref="BP817" si="15696">H817/H839</f>
        <v>2.6618512573568752E-2</v>
      </c>
      <c r="BQ817" s="132">
        <f t="shared" ref="BQ817" si="15697">I817/I839</f>
        <v>9.6522356281050388E-3</v>
      </c>
      <c r="BR817" s="129">
        <f t="shared" ref="BR817" si="15698">J817/J839</f>
        <v>2.2727272727272728E-2</v>
      </c>
      <c r="BS817" s="130">
        <f t="shared" ref="BS817" si="15699">K817/K839</f>
        <v>2.6376146788990827E-2</v>
      </c>
      <c r="BT817" s="131">
        <f t="shared" ref="BT817" si="15700">L817/L839</f>
        <v>1.4778325123152709E-2</v>
      </c>
      <c r="BU817" s="129">
        <f t="shared" ref="BU817" si="15701">M817/M839</f>
        <v>2.7251184834123223E-2</v>
      </c>
      <c r="BV817" s="133">
        <f t="shared" ref="BV817" si="15702">N817/N839</f>
        <v>3.093139796094695E-2</v>
      </c>
      <c r="BW817" s="134">
        <f t="shared" ref="BW817" si="15703">O817/O839</f>
        <v>3.3895388850653817E-2</v>
      </c>
      <c r="BX817" s="129">
        <f t="shared" ref="BX817" si="15704">P817/P839</f>
        <v>2.4878640776699028E-2</v>
      </c>
      <c r="BY817" s="130">
        <f t="shared" ref="BY817" si="15705">Q817/Q839</f>
        <v>3.553299492385787E-2</v>
      </c>
      <c r="BZ817" s="131">
        <f t="shared" ref="BZ817" si="15706">R817/R839</f>
        <v>2.1656354117087103E-2</v>
      </c>
      <c r="CA817" s="132">
        <f t="shared" ref="CA817" si="15707">S817/S839</f>
        <v>1.4953714692618086E-2</v>
      </c>
      <c r="CB817" s="129">
        <f t="shared" ref="CB817" si="15708">T817/T839</f>
        <v>4.2826552462526764E-2</v>
      </c>
      <c r="CC817" s="130">
        <f t="shared" ref="CC817" si="15709">U817/U839</f>
        <v>6.8075117370892016E-2</v>
      </c>
      <c r="CD817" s="131">
        <f t="shared" ref="CD817" si="15710">V817/V839</f>
        <v>1.2701772955808415E-2</v>
      </c>
      <c r="CE817" s="132">
        <f t="shared" ref="CE817" si="15711">W817/W839</f>
        <v>2.5749999999999999E-2</v>
      </c>
      <c r="CF817" s="129">
        <f t="shared" ref="CF817" si="15712">X817/X839</f>
        <v>3.2786885245901641E-2</v>
      </c>
      <c r="CG817" s="130">
        <f t="shared" ref="CG817" si="15713">Y817/Y839</f>
        <v>3.1578947368421054E-2</v>
      </c>
      <c r="CH817" s="131">
        <f t="shared" ref="CH817" si="15714">Z817/Z839</f>
        <v>3.130881094952951E-2</v>
      </c>
      <c r="CI817" s="129">
        <f t="shared" ref="CI817" si="15715">AA817/AA839</f>
        <v>1.7889843639949287E-2</v>
      </c>
      <c r="CJ817" s="135">
        <f t="shared" ref="CJ817" si="15716">AB817/AB839</f>
        <v>2.7245662662970946E-2</v>
      </c>
      <c r="CK817" s="136">
        <f t="shared" ref="CK817" si="15717">AC817/AC839</f>
        <v>1.7492231391352663E-2</v>
      </c>
    </row>
    <row r="818" spans="1:89" ht="15" thickTop="1" thickBot="1" x14ac:dyDescent="0.2">
      <c r="A818" s="137" t="s">
        <v>19</v>
      </c>
      <c r="B818" s="189">
        <v>216</v>
      </c>
      <c r="C818" s="190">
        <v>99</v>
      </c>
      <c r="D818" s="191">
        <v>117</v>
      </c>
      <c r="E818" s="192">
        <v>119</v>
      </c>
      <c r="F818" s="189">
        <v>266</v>
      </c>
      <c r="G818" s="193">
        <v>177</v>
      </c>
      <c r="H818" s="191">
        <v>295</v>
      </c>
      <c r="I818" s="192">
        <v>270</v>
      </c>
      <c r="J818" s="189">
        <v>25</v>
      </c>
      <c r="K818" s="193">
        <v>30</v>
      </c>
      <c r="L818" s="191">
        <v>94</v>
      </c>
      <c r="M818" s="189">
        <v>124</v>
      </c>
      <c r="N818" s="194">
        <v>302</v>
      </c>
      <c r="O818" s="195">
        <v>231</v>
      </c>
      <c r="P818" s="189">
        <v>193</v>
      </c>
      <c r="Q818" s="193">
        <v>91</v>
      </c>
      <c r="R818" s="191">
        <v>200</v>
      </c>
      <c r="S818" s="192">
        <v>154</v>
      </c>
      <c r="T818" s="189">
        <v>44</v>
      </c>
      <c r="U818" s="193">
        <v>24</v>
      </c>
      <c r="V818" s="191">
        <v>117</v>
      </c>
      <c r="W818" s="192">
        <v>140</v>
      </c>
      <c r="X818" s="189">
        <v>142</v>
      </c>
      <c r="Y818" s="193">
        <v>87</v>
      </c>
      <c r="Z818" s="191">
        <v>252</v>
      </c>
      <c r="AA818" s="189">
        <v>231</v>
      </c>
      <c r="AB818" s="172">
        <f t="shared" si="15662"/>
        <v>2263</v>
      </c>
      <c r="AC818" s="173">
        <f t="shared" si="15663"/>
        <v>1777</v>
      </c>
      <c r="AE818" s="269" t="s">
        <v>13</v>
      </c>
      <c r="AF818" s="20">
        <f t="shared" ref="AF818:BG818" si="15718">SUM(AF815:AF817)</f>
        <v>668</v>
      </c>
      <c r="AG818" s="21">
        <f t="shared" si="15718"/>
        <v>641</v>
      </c>
      <c r="AH818" s="20">
        <f t="shared" si="15718"/>
        <v>411</v>
      </c>
      <c r="AI818" s="21">
        <f t="shared" si="15718"/>
        <v>357</v>
      </c>
      <c r="AJ818" s="20">
        <f t="shared" si="15718"/>
        <v>763</v>
      </c>
      <c r="AK818" s="21">
        <f t="shared" si="15718"/>
        <v>355</v>
      </c>
      <c r="AL818" s="20">
        <f t="shared" si="15718"/>
        <v>1065</v>
      </c>
      <c r="AM818" s="21">
        <f t="shared" si="15718"/>
        <v>825</v>
      </c>
      <c r="AN818" s="20">
        <f t="shared" si="15718"/>
        <v>89</v>
      </c>
      <c r="AO818" s="21">
        <f t="shared" si="15718"/>
        <v>162</v>
      </c>
      <c r="AP818" s="20">
        <f t="shared" si="15718"/>
        <v>163</v>
      </c>
      <c r="AQ818" s="21">
        <f t="shared" si="15718"/>
        <v>469</v>
      </c>
      <c r="AR818" s="20">
        <f t="shared" si="15718"/>
        <v>712</v>
      </c>
      <c r="AS818" s="21">
        <f t="shared" si="15718"/>
        <v>831</v>
      </c>
      <c r="AT818" s="20">
        <f t="shared" si="15718"/>
        <v>500</v>
      </c>
      <c r="AU818" s="21">
        <f t="shared" si="15718"/>
        <v>340</v>
      </c>
      <c r="AV818" s="20">
        <f t="shared" si="15718"/>
        <v>707</v>
      </c>
      <c r="AW818" s="21">
        <f t="shared" si="15718"/>
        <v>401</v>
      </c>
      <c r="AX818" s="20">
        <f t="shared" si="15718"/>
        <v>78</v>
      </c>
      <c r="AY818" s="21">
        <f t="shared" si="15718"/>
        <v>63</v>
      </c>
      <c r="AZ818" s="20">
        <f t="shared" si="15718"/>
        <v>350</v>
      </c>
      <c r="BA818" s="21">
        <f t="shared" si="15718"/>
        <v>512</v>
      </c>
      <c r="BB818" s="20">
        <f t="shared" si="15718"/>
        <v>383</v>
      </c>
      <c r="BC818" s="21">
        <f t="shared" si="15718"/>
        <v>261</v>
      </c>
      <c r="BD818" s="20">
        <f t="shared" si="15718"/>
        <v>722</v>
      </c>
      <c r="BE818" s="21">
        <f t="shared" si="15718"/>
        <v>753</v>
      </c>
      <c r="BF818" s="174">
        <f t="shared" si="15718"/>
        <v>6611</v>
      </c>
      <c r="BG818" s="175">
        <f t="shared" si="15718"/>
        <v>5970</v>
      </c>
      <c r="BI818" s="137" t="s">
        <v>19</v>
      </c>
      <c r="BJ818" s="129">
        <f>B818/B839</f>
        <v>4.3329989969909728E-2</v>
      </c>
      <c r="BK818" s="130">
        <f t="shared" ref="BK818" si="15719">C818/C839</f>
        <v>1.9200930954228083E-2</v>
      </c>
      <c r="BL818" s="131">
        <f t="shared" ref="BL818" si="15720">D818/D839</f>
        <v>5.0847457627118647E-2</v>
      </c>
      <c r="BM818" s="132">
        <f t="shared" ref="BM818" si="15721">E818/E839</f>
        <v>3.825136612021858E-2</v>
      </c>
      <c r="BN818" s="129">
        <f t="shared" ref="BN818" si="15722">F818/F839</f>
        <v>5.5520768106867041E-2</v>
      </c>
      <c r="BO818" s="130">
        <f t="shared" ref="BO818" si="15723">G818/G839</f>
        <v>5.1082251082251083E-2</v>
      </c>
      <c r="BP818" s="131">
        <f t="shared" ref="BP818" si="15724">H818/H839</f>
        <v>3.945960406634564E-2</v>
      </c>
      <c r="BQ818" s="132">
        <f t="shared" ref="BQ818" si="15725">I818/I839</f>
        <v>3.8325053229240597E-2</v>
      </c>
      <c r="BR818" s="129">
        <f t="shared" ref="BR818" si="15726">J818/J839</f>
        <v>2.8409090909090908E-2</v>
      </c>
      <c r="BS818" s="130">
        <f t="shared" ref="BS818" si="15727">K818/K839</f>
        <v>3.4403669724770644E-2</v>
      </c>
      <c r="BT818" s="131">
        <f t="shared" ref="BT818" si="15728">L818/L839</f>
        <v>3.5619552860932172E-2</v>
      </c>
      <c r="BU818" s="129">
        <f t="shared" ref="BU818" si="15729">M818/M839</f>
        <v>4.8973143759873619E-2</v>
      </c>
      <c r="BV818" s="133">
        <f t="shared" ref="BV818" si="15730">N818/N839</f>
        <v>5.2185933989977534E-2</v>
      </c>
      <c r="BW818" s="134">
        <f t="shared" ref="BW818" si="15731">O818/O839</f>
        <v>3.9745354439091538E-2</v>
      </c>
      <c r="BX818" s="129">
        <f t="shared" ref="BX818" si="15732">P818/P839</f>
        <v>5.8555825242718448E-2</v>
      </c>
      <c r="BY818" s="130">
        <f t="shared" ref="BY818" si="15733">Q818/Q839</f>
        <v>2.8870558375634518E-2</v>
      </c>
      <c r="BZ818" s="131">
        <f t="shared" ref="BZ818" si="15734">R818/R839</f>
        <v>4.7596382674916705E-2</v>
      </c>
      <c r="CA818" s="132">
        <f t="shared" ref="CA818" si="15735">S818/S839</f>
        <v>3.6553524804177548E-2</v>
      </c>
      <c r="CB818" s="129">
        <f t="shared" ref="CB818" si="15736">T818/T839</f>
        <v>9.421841541755889E-2</v>
      </c>
      <c r="CC818" s="130">
        <f t="shared" ref="CC818" si="15737">U818/U839</f>
        <v>5.6338028169014086E-2</v>
      </c>
      <c r="CD818" s="131">
        <f t="shared" ref="CD818" si="15738">V818/V839</f>
        <v>3.0960571579783012E-2</v>
      </c>
      <c r="CE818" s="132">
        <f t="shared" ref="CE818" si="15739">W818/W839</f>
        <v>3.5000000000000003E-2</v>
      </c>
      <c r="CF818" s="129">
        <f t="shared" ref="CF818" si="15740">X818/X839</f>
        <v>6.2915374390784221E-2</v>
      </c>
      <c r="CG818" s="130">
        <f t="shared" ref="CG818" si="15741">Y818/Y839</f>
        <v>5.0877192982456139E-2</v>
      </c>
      <c r="CH818" s="131">
        <f t="shared" ref="CH818" si="15742">Z818/Z839</f>
        <v>4.3113772455089822E-2</v>
      </c>
      <c r="CI818" s="129">
        <f t="shared" ref="CI818" si="15743">AA818/AA839</f>
        <v>3.2539794337230595E-2</v>
      </c>
      <c r="CJ818" s="135">
        <f t="shared" ref="CJ818" si="15744">AB818/AB839</f>
        <v>4.6463402114772609E-2</v>
      </c>
      <c r="CK818" s="136">
        <f t="shared" ref="CK818" si="15745">AC818/AC839</f>
        <v>3.6569053155804332E-2</v>
      </c>
    </row>
    <row r="819" spans="1:89" ht="14" thickTop="1" x14ac:dyDescent="0.15">
      <c r="A819" s="146" t="s">
        <v>20</v>
      </c>
      <c r="B819" s="196">
        <v>261</v>
      </c>
      <c r="C819" s="197">
        <v>293</v>
      </c>
      <c r="D819" s="198">
        <v>151</v>
      </c>
      <c r="E819" s="199">
        <v>200</v>
      </c>
      <c r="F819" s="196">
        <v>336</v>
      </c>
      <c r="G819" s="200">
        <v>181</v>
      </c>
      <c r="H819" s="198">
        <v>432</v>
      </c>
      <c r="I819" s="199">
        <v>354</v>
      </c>
      <c r="J819" s="196">
        <v>38</v>
      </c>
      <c r="K819" s="200">
        <v>53</v>
      </c>
      <c r="L819" s="198">
        <v>77</v>
      </c>
      <c r="M819" s="196">
        <v>199</v>
      </c>
      <c r="N819" s="201">
        <v>341</v>
      </c>
      <c r="O819" s="202">
        <v>355</v>
      </c>
      <c r="P819" s="196">
        <v>202</v>
      </c>
      <c r="Q819" s="200">
        <v>161</v>
      </c>
      <c r="R819" s="198">
        <v>280</v>
      </c>
      <c r="S819" s="199">
        <v>175</v>
      </c>
      <c r="T819" s="196">
        <v>39</v>
      </c>
      <c r="U819" s="200">
        <v>31</v>
      </c>
      <c r="V819" s="198">
        <v>182</v>
      </c>
      <c r="W819" s="199">
        <v>160</v>
      </c>
      <c r="X819" s="196">
        <v>179</v>
      </c>
      <c r="Y819" s="200">
        <v>116</v>
      </c>
      <c r="Z819" s="198">
        <v>293</v>
      </c>
      <c r="AA819" s="196">
        <v>345</v>
      </c>
      <c r="AB819" s="172">
        <f t="shared" si="15662"/>
        <v>2811</v>
      </c>
      <c r="AC819" s="173">
        <f t="shared" si="15663"/>
        <v>2623</v>
      </c>
      <c r="BI819" s="146" t="s">
        <v>20</v>
      </c>
      <c r="BJ819" s="129">
        <f>B819/B839</f>
        <v>5.2357071213640922E-2</v>
      </c>
      <c r="BK819" s="130">
        <f t="shared" ref="BK819" si="15746">C819/C839</f>
        <v>5.6826997672614427E-2</v>
      </c>
      <c r="BL819" s="131">
        <f t="shared" ref="BL819" si="15747">D819/D839</f>
        <v>6.5623641894828333E-2</v>
      </c>
      <c r="BM819" s="132">
        <f t="shared" ref="BM819" si="15748">E819/E839</f>
        <v>6.4288010286081651E-2</v>
      </c>
      <c r="BN819" s="129">
        <f t="shared" ref="BN819" si="15749">F819/F839</f>
        <v>7.0131496556042575E-2</v>
      </c>
      <c r="BO819" s="130">
        <f t="shared" ref="BO819" si="15750">G819/G839</f>
        <v>5.2236652236652234E-2</v>
      </c>
      <c r="BP819" s="131">
        <f t="shared" ref="BP819" si="15751">H819/H839</f>
        <v>5.7784911717495988E-2</v>
      </c>
      <c r="BQ819" s="132">
        <f t="shared" ref="BQ819" si="15752">I819/I839</f>
        <v>5.0248403122782115E-2</v>
      </c>
      <c r="BR819" s="129">
        <f t="shared" ref="BR819" si="15753">J819/J839</f>
        <v>4.3181818181818182E-2</v>
      </c>
      <c r="BS819" s="130">
        <f t="shared" ref="BS819" si="15754">K819/K839</f>
        <v>6.0779816513761471E-2</v>
      </c>
      <c r="BT819" s="131">
        <f t="shared" ref="BT819" si="15755">L819/L839</f>
        <v>2.9177718832891247E-2</v>
      </c>
      <c r="BU819" s="129">
        <f t="shared" ref="BU819" si="15756">M819/M839</f>
        <v>7.859399684044234E-2</v>
      </c>
      <c r="BV819" s="133">
        <f t="shared" ref="BV819" si="15757">N819/N839</f>
        <v>5.8925177121133578E-2</v>
      </c>
      <c r="BW819" s="134">
        <f t="shared" ref="BW819" si="15758">O819/O839</f>
        <v>6.1080523055746731E-2</v>
      </c>
      <c r="BX819" s="129">
        <f t="shared" ref="BX819" si="15759">P819/P839</f>
        <v>6.1286407766990292E-2</v>
      </c>
      <c r="BY819" s="130">
        <f t="shared" ref="BY819" si="15760">Q819/Q839</f>
        <v>5.1078680203045686E-2</v>
      </c>
      <c r="BZ819" s="131">
        <f t="shared" ref="BZ819" si="15761">R819/R839</f>
        <v>6.6634935744883383E-2</v>
      </c>
      <c r="CA819" s="132">
        <f t="shared" ref="CA819" si="15762">S819/S839</f>
        <v>4.1538096368383577E-2</v>
      </c>
      <c r="CB819" s="129">
        <f t="shared" ref="CB819" si="15763">T819/T839</f>
        <v>8.3511777301927201E-2</v>
      </c>
      <c r="CC819" s="130">
        <f t="shared" ref="CC819" si="15764">U819/U839</f>
        <v>7.2769953051643188E-2</v>
      </c>
      <c r="CD819" s="131">
        <f t="shared" ref="CD819" si="15765">V819/V839</f>
        <v>4.8160889124106904E-2</v>
      </c>
      <c r="CE819" s="132">
        <f t="shared" ref="CE819" si="15766">W819/W839</f>
        <v>0.04</v>
      </c>
      <c r="CF819" s="129">
        <f t="shared" ref="CF819" si="15767">X819/X839</f>
        <v>7.9308817013735045E-2</v>
      </c>
      <c r="CG819" s="130">
        <f t="shared" ref="CG819" si="15768">Y819/Y839</f>
        <v>6.7836257309941514E-2</v>
      </c>
      <c r="CH819" s="131">
        <f t="shared" ref="CH819" si="15769">Z819/Z839</f>
        <v>5.0128314798973485E-2</v>
      </c>
      <c r="CI819" s="129">
        <f t="shared" ref="CI819" si="15770">AA819/AA839</f>
        <v>4.8598394140019721E-2</v>
      </c>
      <c r="CJ819" s="135">
        <f t="shared" ref="CJ819" si="15771">AB819/AB839</f>
        <v>5.7714813674160766E-2</v>
      </c>
      <c r="CK819" s="136">
        <f t="shared" ref="CK819" si="15772">AC819/AC839</f>
        <v>5.3978968164138864E-2</v>
      </c>
    </row>
    <row r="820" spans="1:89" ht="14" thickBot="1" x14ac:dyDescent="0.2">
      <c r="A820" s="137" t="s">
        <v>21</v>
      </c>
      <c r="B820" s="189">
        <v>407</v>
      </c>
      <c r="C820" s="190">
        <v>348</v>
      </c>
      <c r="D820" s="191">
        <v>260</v>
      </c>
      <c r="E820" s="192">
        <v>157</v>
      </c>
      <c r="F820" s="189">
        <v>427</v>
      </c>
      <c r="G820" s="193">
        <v>174</v>
      </c>
      <c r="H820" s="191">
        <v>633</v>
      </c>
      <c r="I820" s="192">
        <v>471</v>
      </c>
      <c r="J820" s="189">
        <v>51</v>
      </c>
      <c r="K820" s="193">
        <v>109</v>
      </c>
      <c r="L820" s="191">
        <v>86</v>
      </c>
      <c r="M820" s="189">
        <v>270</v>
      </c>
      <c r="N820" s="194">
        <v>371</v>
      </c>
      <c r="O820" s="195">
        <v>476</v>
      </c>
      <c r="P820" s="189">
        <v>298</v>
      </c>
      <c r="Q820" s="193">
        <v>179</v>
      </c>
      <c r="R820" s="191">
        <v>427</v>
      </c>
      <c r="S820" s="192">
        <v>226</v>
      </c>
      <c r="T820" s="189">
        <v>39</v>
      </c>
      <c r="U820" s="193">
        <v>32</v>
      </c>
      <c r="V820" s="191">
        <v>168</v>
      </c>
      <c r="W820" s="192">
        <v>352</v>
      </c>
      <c r="X820" s="189">
        <v>204</v>
      </c>
      <c r="Y820" s="193">
        <v>145</v>
      </c>
      <c r="Z820" s="191">
        <v>429</v>
      </c>
      <c r="AA820" s="189">
        <v>408</v>
      </c>
      <c r="AB820" s="172">
        <f t="shared" si="15662"/>
        <v>3800</v>
      </c>
      <c r="AC820" s="173">
        <f t="shared" si="15663"/>
        <v>3347</v>
      </c>
      <c r="AE820" s="272" t="s">
        <v>85</v>
      </c>
      <c r="BI820" s="137" t="s">
        <v>21</v>
      </c>
      <c r="BJ820" s="129">
        <f>B820/B839</f>
        <v>8.1644934804413233E-2</v>
      </c>
      <c r="BK820" s="130">
        <f t="shared" ref="BK820" si="15773">C820/C839</f>
        <v>6.7494181536074477E-2</v>
      </c>
      <c r="BL820" s="131">
        <f t="shared" ref="BL820" si="15774">D820/D839</f>
        <v>0.11299435028248588</v>
      </c>
      <c r="BM820" s="132">
        <f t="shared" ref="BM820" si="15775">E820/E839</f>
        <v>5.0466088074574089E-2</v>
      </c>
      <c r="BN820" s="129">
        <f t="shared" ref="BN820" si="15776">F820/F839</f>
        <v>8.9125443539970775E-2</v>
      </c>
      <c r="BO820" s="130">
        <f t="shared" ref="BO820" si="15777">G820/G839</f>
        <v>5.0216450216450215E-2</v>
      </c>
      <c r="BP820" s="131">
        <f t="shared" ref="BP820" si="15778">H820/H839</f>
        <v>8.4670947030497587E-2</v>
      </c>
      <c r="BQ820" s="132">
        <f t="shared" ref="BQ820" si="15779">I820/I839</f>
        <v>6.6855926188786372E-2</v>
      </c>
      <c r="BR820" s="129">
        <f t="shared" ref="BR820" si="15780">J820/J839</f>
        <v>5.7954545454545453E-2</v>
      </c>
      <c r="BS820" s="130">
        <f t="shared" ref="BS820" si="15781">K820/K839</f>
        <v>0.125</v>
      </c>
      <c r="BT820" s="131">
        <f t="shared" ref="BT820" si="15782">L820/L839</f>
        <v>3.2588101553618798E-2</v>
      </c>
      <c r="BU820" s="129">
        <f t="shared" ref="BU820" si="15783">M820/M839</f>
        <v>0.1066350710900474</v>
      </c>
      <c r="BV820" s="133">
        <f t="shared" ref="BV820" si="15784">N820/N839</f>
        <v>6.410921029894591E-2</v>
      </c>
      <c r="BW820" s="134">
        <f t="shared" ref="BW820" si="15785">O820/O839</f>
        <v>8.1899518238128008E-2</v>
      </c>
      <c r="BX820" s="129">
        <f t="shared" ref="BX820" si="15786">P820/P839</f>
        <v>9.0412621359223302E-2</v>
      </c>
      <c r="BY820" s="130">
        <f t="shared" ref="BY820" si="15787">Q820/Q839</f>
        <v>5.6789340101522839E-2</v>
      </c>
      <c r="BZ820" s="131">
        <f t="shared" ref="BZ820" si="15788">R820/R839</f>
        <v>0.10161827701094717</v>
      </c>
      <c r="CA820" s="132">
        <f t="shared" ref="CA820" si="15789">S820/S839</f>
        <v>5.364348445288393E-2</v>
      </c>
      <c r="CB820" s="129">
        <f t="shared" ref="CB820" si="15790">T820/T839</f>
        <v>8.3511777301927201E-2</v>
      </c>
      <c r="CC820" s="130">
        <f t="shared" ref="CC820" si="15791">U820/U839</f>
        <v>7.5117370892018781E-2</v>
      </c>
      <c r="CD820" s="131">
        <f t="shared" ref="CD820" si="15792">V820/V839</f>
        <v>4.4456205345329451E-2</v>
      </c>
      <c r="CE820" s="132">
        <f t="shared" ref="CE820" si="15793">W820/W839</f>
        <v>8.7999999999999995E-2</v>
      </c>
      <c r="CF820" s="129">
        <f t="shared" ref="CF820" si="15794">X820/X839</f>
        <v>9.0385467434647759E-2</v>
      </c>
      <c r="CG820" s="130">
        <f t="shared" ref="CG820" si="15795">Y820/Y839</f>
        <v>8.4795321637426896E-2</v>
      </c>
      <c r="CH820" s="131">
        <f t="shared" ref="CH820" si="15796">Z820/Z839</f>
        <v>7.3396065012831482E-2</v>
      </c>
      <c r="CI820" s="129">
        <f t="shared" ref="CI820" si="15797">AA820/AA839</f>
        <v>5.7472883504718977E-2</v>
      </c>
      <c r="CJ820" s="135">
        <f t="shared" ref="CJ820" si="15798">AB820/AB839</f>
        <v>7.8020737090647774E-2</v>
      </c>
      <c r="CK820" s="136">
        <f t="shared" ref="CK820" si="15799">AC820/AC839</f>
        <v>6.8878233490420437E-2</v>
      </c>
    </row>
    <row r="821" spans="1:89" ht="15" thickTop="1" thickBot="1" x14ac:dyDescent="0.2">
      <c r="A821" s="146" t="s">
        <v>22</v>
      </c>
      <c r="B821" s="196">
        <v>348</v>
      </c>
      <c r="C821" s="197">
        <v>479</v>
      </c>
      <c r="D821" s="198">
        <v>256</v>
      </c>
      <c r="E821" s="199">
        <v>144</v>
      </c>
      <c r="F821" s="196">
        <v>419</v>
      </c>
      <c r="G821" s="200">
        <v>151</v>
      </c>
      <c r="H821" s="198">
        <v>596</v>
      </c>
      <c r="I821" s="199">
        <v>541</v>
      </c>
      <c r="J821" s="196">
        <v>70</v>
      </c>
      <c r="K821" s="200">
        <v>122</v>
      </c>
      <c r="L821" s="198">
        <v>89</v>
      </c>
      <c r="M821" s="196">
        <v>328</v>
      </c>
      <c r="N821" s="201">
        <v>385</v>
      </c>
      <c r="O821" s="202">
        <v>551</v>
      </c>
      <c r="P821" s="196">
        <v>294</v>
      </c>
      <c r="Q821" s="200">
        <v>159</v>
      </c>
      <c r="R821" s="198">
        <v>355</v>
      </c>
      <c r="S821" s="199">
        <v>215</v>
      </c>
      <c r="T821" s="196">
        <v>30</v>
      </c>
      <c r="U821" s="200">
        <v>16</v>
      </c>
      <c r="V821" s="198">
        <v>166</v>
      </c>
      <c r="W821" s="199">
        <v>415</v>
      </c>
      <c r="X821" s="196">
        <v>167</v>
      </c>
      <c r="Y821" s="200">
        <v>96</v>
      </c>
      <c r="Z821" s="198">
        <v>411</v>
      </c>
      <c r="AA821" s="196">
        <v>439</v>
      </c>
      <c r="AB821" s="172">
        <f t="shared" si="15662"/>
        <v>3586</v>
      </c>
      <c r="AC821" s="173">
        <f t="shared" si="15663"/>
        <v>3656</v>
      </c>
      <c r="AE821" s="292" t="s">
        <v>0</v>
      </c>
      <c r="AF821" s="294" t="s">
        <v>1</v>
      </c>
      <c r="AG821" s="295"/>
      <c r="AH821" s="294" t="s">
        <v>2</v>
      </c>
      <c r="AI821" s="295"/>
      <c r="AJ821" s="294" t="s">
        <v>3</v>
      </c>
      <c r="AK821" s="295"/>
      <c r="AL821" s="294" t="s">
        <v>4</v>
      </c>
      <c r="AM821" s="295"/>
      <c r="AN821" s="294" t="s">
        <v>5</v>
      </c>
      <c r="AO821" s="295"/>
      <c r="AP821" s="294" t="s">
        <v>6</v>
      </c>
      <c r="AQ821" s="295"/>
      <c r="AR821" s="294" t="s">
        <v>7</v>
      </c>
      <c r="AS821" s="295"/>
      <c r="AT821" s="294" t="s">
        <v>8</v>
      </c>
      <c r="AU821" s="295"/>
      <c r="AV821" s="294" t="s">
        <v>9</v>
      </c>
      <c r="AW821" s="295"/>
      <c r="AX821" s="294" t="s">
        <v>10</v>
      </c>
      <c r="AY821" s="295"/>
      <c r="AZ821" s="294" t="s">
        <v>11</v>
      </c>
      <c r="BA821" s="295"/>
      <c r="BB821" s="294" t="s">
        <v>12</v>
      </c>
      <c r="BC821" s="295"/>
      <c r="BD821" s="297" t="s">
        <v>40</v>
      </c>
      <c r="BE821" s="298"/>
      <c r="BF821" s="299" t="s">
        <v>41</v>
      </c>
      <c r="BG821" s="300"/>
      <c r="BI821" s="146" t="s">
        <v>22</v>
      </c>
      <c r="BJ821" s="129">
        <f>B821/B839</f>
        <v>6.9809428284854563E-2</v>
      </c>
      <c r="BK821" s="130">
        <f t="shared" ref="BK821" si="15800">C821/C839</f>
        <v>9.2901474010861129E-2</v>
      </c>
      <c r="BL821" s="131">
        <f t="shared" ref="BL821" si="15801">D821/D839</f>
        <v>0.11125597566275533</v>
      </c>
      <c r="BM821" s="132">
        <f t="shared" ref="BM821" si="15802">E821/E839</f>
        <v>4.6287367405978788E-2</v>
      </c>
      <c r="BN821" s="129">
        <f t="shared" ref="BN821" si="15803">F821/F839</f>
        <v>8.7455646002922147E-2</v>
      </c>
      <c r="BO821" s="130">
        <f t="shared" ref="BO821" si="15804">G821/G839</f>
        <v>4.3578643578643578E-2</v>
      </c>
      <c r="BP821" s="131">
        <f t="shared" ref="BP821" si="15805">H821/H839</f>
        <v>7.9721776350989829E-2</v>
      </c>
      <c r="BQ821" s="132">
        <f t="shared" ref="BQ821" si="15806">I821/I839</f>
        <v>7.6792051100070965E-2</v>
      </c>
      <c r="BR821" s="129">
        <f t="shared" ref="BR821" si="15807">J821/J839</f>
        <v>7.9545454545454544E-2</v>
      </c>
      <c r="BS821" s="130">
        <f t="shared" ref="BS821" si="15808">K821/K839</f>
        <v>0.13990825688073394</v>
      </c>
      <c r="BT821" s="131">
        <f t="shared" ref="BT821" si="15809">L821/L839</f>
        <v>3.3724895793861308E-2</v>
      </c>
      <c r="BU821" s="129">
        <f t="shared" ref="BU821" si="15810">M821/M839</f>
        <v>0.12954186413902052</v>
      </c>
      <c r="BV821" s="133">
        <f t="shared" ref="BV821" si="15811">N821/N839</f>
        <v>6.6528425781924999E-2</v>
      </c>
      <c r="BW821" s="134">
        <f t="shared" ref="BW821" si="15812">O821/O839</f>
        <v>9.4803854094975909E-2</v>
      </c>
      <c r="BX821" s="129">
        <f t="shared" ref="BX821" si="15813">P821/P839</f>
        <v>8.9199029126213594E-2</v>
      </c>
      <c r="BY821" s="130">
        <f t="shared" ref="BY821" si="15814">Q821/Q839</f>
        <v>5.0444162436548222E-2</v>
      </c>
      <c r="BZ821" s="131">
        <f t="shared" ref="BZ821" si="15815">R821/R839</f>
        <v>8.4483579247977156E-2</v>
      </c>
      <c r="CA821" s="132">
        <f t="shared" ref="CA821" si="15816">S821/S839</f>
        <v>5.1032518395442678E-2</v>
      </c>
      <c r="CB821" s="129">
        <f t="shared" ref="CB821" si="15817">T821/T839</f>
        <v>6.4239828693790149E-2</v>
      </c>
      <c r="CC821" s="130">
        <f t="shared" ref="CC821" si="15818">U821/U839</f>
        <v>3.7558685446009391E-2</v>
      </c>
      <c r="CD821" s="131">
        <f t="shared" ref="CD821" si="15819">V821/V839</f>
        <v>4.39269648055041E-2</v>
      </c>
      <c r="CE821" s="132">
        <f t="shared" ref="CE821" si="15820">W821/W839</f>
        <v>0.10375</v>
      </c>
      <c r="CF821" s="129">
        <f t="shared" ref="CF821" si="15821">X821/X839</f>
        <v>7.3992024811696949E-2</v>
      </c>
      <c r="CG821" s="130">
        <f t="shared" ref="CG821" si="15822">Y821/Y839</f>
        <v>5.6140350877192984E-2</v>
      </c>
      <c r="CH821" s="131">
        <f t="shared" ref="CH821" si="15823">Z821/Z839</f>
        <v>7.0316509837467928E-2</v>
      </c>
      <c r="CI821" s="129">
        <f t="shared" ref="CI821" si="15824">AA821/AA839</f>
        <v>6.1839695731793209E-2</v>
      </c>
      <c r="CJ821" s="135">
        <f t="shared" ref="CJ821" si="15825">AB821/AB839</f>
        <v>7.3626937686069191E-2</v>
      </c>
      <c r="CK821" s="136">
        <f t="shared" ref="CK821" si="15826">AC821/AC839</f>
        <v>7.5237174078570987E-2</v>
      </c>
    </row>
    <row r="822" spans="1:89" ht="15" thickTop="1" thickBot="1" x14ac:dyDescent="0.2">
      <c r="A822" s="137" t="s">
        <v>23</v>
      </c>
      <c r="B822" s="189">
        <v>265</v>
      </c>
      <c r="C822" s="190">
        <v>352</v>
      </c>
      <c r="D822" s="191">
        <v>148</v>
      </c>
      <c r="E822" s="192">
        <v>159</v>
      </c>
      <c r="F822" s="189">
        <v>318</v>
      </c>
      <c r="G822" s="193">
        <v>119</v>
      </c>
      <c r="H822" s="191">
        <v>466</v>
      </c>
      <c r="I822" s="192">
        <v>404</v>
      </c>
      <c r="J822" s="189">
        <v>53</v>
      </c>
      <c r="K822" s="193">
        <v>88</v>
      </c>
      <c r="L822" s="191">
        <v>80</v>
      </c>
      <c r="M822" s="189">
        <v>241</v>
      </c>
      <c r="N822" s="194">
        <v>291</v>
      </c>
      <c r="O822" s="195">
        <v>508</v>
      </c>
      <c r="P822" s="189">
        <v>226</v>
      </c>
      <c r="Q822" s="193">
        <v>153</v>
      </c>
      <c r="R822" s="191">
        <v>363</v>
      </c>
      <c r="S822" s="192">
        <v>213</v>
      </c>
      <c r="T822" s="189">
        <v>30</v>
      </c>
      <c r="U822" s="193">
        <v>18</v>
      </c>
      <c r="V822" s="191">
        <v>166</v>
      </c>
      <c r="W822" s="192">
        <v>374</v>
      </c>
      <c r="X822" s="189">
        <v>137</v>
      </c>
      <c r="Y822" s="193">
        <v>91</v>
      </c>
      <c r="Z822" s="191">
        <v>350</v>
      </c>
      <c r="AA822" s="189">
        <v>473</v>
      </c>
      <c r="AB822" s="172">
        <f t="shared" si="15662"/>
        <v>2893</v>
      </c>
      <c r="AC822" s="173">
        <f t="shared" si="15663"/>
        <v>3193</v>
      </c>
      <c r="AE822" s="293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5.3159478435305919E-2</v>
      </c>
      <c r="BK822" s="130">
        <f t="shared" ref="BK822" si="15827">C822/C839</f>
        <v>6.8269976726144294E-2</v>
      </c>
      <c r="BL822" s="131">
        <f t="shared" ref="BL822" si="15828">D822/D839</f>
        <v>6.431986093003042E-2</v>
      </c>
      <c r="BM822" s="132">
        <f t="shared" ref="BM822" si="15829">E822/E839</f>
        <v>5.1108968177434912E-2</v>
      </c>
      <c r="BN822" s="129">
        <f t="shared" ref="BN822" si="15830">F822/F839</f>
        <v>6.6374452097683154E-2</v>
      </c>
      <c r="BO822" s="130">
        <f t="shared" ref="BO822" si="15831">G822/G839</f>
        <v>3.4343434343434343E-2</v>
      </c>
      <c r="BP822" s="131">
        <f t="shared" ref="BP822" si="15832">H822/H839</f>
        <v>6.2332798287854464E-2</v>
      </c>
      <c r="BQ822" s="132">
        <f t="shared" ref="BQ822" si="15833">I822/I839</f>
        <v>5.7345635202271115E-2</v>
      </c>
      <c r="BR822" s="129">
        <f t="shared" ref="BR822" si="15834">J822/J839</f>
        <v>6.0227272727272727E-2</v>
      </c>
      <c r="BS822" s="130">
        <f t="shared" ref="BS822" si="15835">K822/K839</f>
        <v>0.10091743119266056</v>
      </c>
      <c r="BT822" s="131">
        <f t="shared" ref="BT822" si="15836">L822/L839</f>
        <v>3.0314513073133764E-2</v>
      </c>
      <c r="BU822" s="129">
        <f t="shared" ref="BU822" si="15837">M822/M839</f>
        <v>9.5181674565560828E-2</v>
      </c>
      <c r="BV822" s="133">
        <f t="shared" ref="BV822" si="15838">N822/N839</f>
        <v>5.0285121824779677E-2</v>
      </c>
      <c r="BW822" s="134">
        <f t="shared" ref="BW822" si="15839">O822/O839</f>
        <v>8.7405368203716444E-2</v>
      </c>
      <c r="BX822" s="129">
        <f t="shared" ref="BX822" si="15840">P822/P839</f>
        <v>6.8567961165048541E-2</v>
      </c>
      <c r="BY822" s="130">
        <f t="shared" ref="BY822" si="15841">Q822/Q839</f>
        <v>4.8540609137055837E-2</v>
      </c>
      <c r="BZ822" s="131">
        <f t="shared" ref="BZ822" si="15842">R822/R839</f>
        <v>8.6387434554973816E-2</v>
      </c>
      <c r="CA822" s="132">
        <f t="shared" ref="CA822" si="15843">S822/S839</f>
        <v>5.0557797294089719E-2</v>
      </c>
      <c r="CB822" s="129">
        <f t="shared" ref="CB822" si="15844">T822/T839</f>
        <v>6.4239828693790149E-2</v>
      </c>
      <c r="CC822" s="130">
        <f t="shared" ref="CC822" si="15845">U822/U839</f>
        <v>4.2253521126760563E-2</v>
      </c>
      <c r="CD822" s="131">
        <f t="shared" ref="CD822" si="15846">V822/V839</f>
        <v>4.39269648055041E-2</v>
      </c>
      <c r="CE822" s="132">
        <f t="shared" ref="CE822" si="15847">W822/W839</f>
        <v>9.35E-2</v>
      </c>
      <c r="CF822" s="129">
        <f t="shared" ref="CF822" si="15848">X822/X839</f>
        <v>6.0700044306601683E-2</v>
      </c>
      <c r="CG822" s="130">
        <f t="shared" ref="CG822" si="15849">Y822/Y839</f>
        <v>5.3216374269005849E-2</v>
      </c>
      <c r="CH822" s="131">
        <f t="shared" ref="CH822" si="15850">Z822/Z839</f>
        <v>5.9880239520958084E-2</v>
      </c>
      <c r="CI822" s="129">
        <f t="shared" ref="CI822" si="15851">AA822/AA839</f>
        <v>6.662910269051979E-2</v>
      </c>
      <c r="CJ822" s="135">
        <f t="shared" ref="CJ822" si="15852">AB822/AB839</f>
        <v>5.9398419053485266E-2</v>
      </c>
      <c r="CK822" s="136">
        <f t="shared" ref="CK822" si="15853">AC822/AC839</f>
        <v>6.5709052744222424E-2</v>
      </c>
    </row>
    <row r="823" spans="1:89" ht="14" thickTop="1" x14ac:dyDescent="0.15">
      <c r="A823" s="146" t="s">
        <v>24</v>
      </c>
      <c r="B823" s="203">
        <v>274</v>
      </c>
      <c r="C823" s="197">
        <v>298</v>
      </c>
      <c r="D823" s="198">
        <v>151</v>
      </c>
      <c r="E823" s="199">
        <v>139</v>
      </c>
      <c r="F823" s="196">
        <v>252</v>
      </c>
      <c r="G823" s="200">
        <v>104</v>
      </c>
      <c r="H823" s="198">
        <v>377</v>
      </c>
      <c r="I823" s="199">
        <v>412</v>
      </c>
      <c r="J823" s="196">
        <v>35</v>
      </c>
      <c r="K823" s="200">
        <v>35</v>
      </c>
      <c r="L823" s="198">
        <v>89</v>
      </c>
      <c r="M823" s="196">
        <v>181</v>
      </c>
      <c r="N823" s="201">
        <v>251</v>
      </c>
      <c r="O823" s="204">
        <v>318</v>
      </c>
      <c r="P823" s="196">
        <v>182</v>
      </c>
      <c r="Q823" s="200">
        <v>144</v>
      </c>
      <c r="R823" s="198">
        <v>295</v>
      </c>
      <c r="S823" s="199">
        <v>209</v>
      </c>
      <c r="T823" s="196">
        <v>20</v>
      </c>
      <c r="U823" s="200">
        <v>16</v>
      </c>
      <c r="V823" s="198">
        <v>174</v>
      </c>
      <c r="W823" s="205">
        <v>274</v>
      </c>
      <c r="X823" s="196">
        <v>104</v>
      </c>
      <c r="Y823" s="200">
        <v>95</v>
      </c>
      <c r="Z823" s="198">
        <v>352</v>
      </c>
      <c r="AA823" s="196">
        <v>477</v>
      </c>
      <c r="AB823" s="172">
        <f t="shared" si="15662"/>
        <v>2556</v>
      </c>
      <c r="AC823" s="173">
        <f t="shared" si="15663"/>
        <v>2702</v>
      </c>
      <c r="AE823" s="275" t="str">
        <f>$AE$17</f>
        <v>17:00 - 17:59</v>
      </c>
      <c r="AF823" s="126">
        <f t="shared" ref="AF823:AU825" si="15854">SUMIF($A$9:$A$32,$AE823,B$815:B$838)</f>
        <v>408</v>
      </c>
      <c r="AG823" s="186">
        <f t="shared" si="15854"/>
        <v>368</v>
      </c>
      <c r="AH823" s="127">
        <f t="shared" si="15854"/>
        <v>121</v>
      </c>
      <c r="AI823" s="180">
        <f t="shared" si="15854"/>
        <v>243</v>
      </c>
      <c r="AJ823" s="126">
        <f t="shared" si="15854"/>
        <v>369</v>
      </c>
      <c r="AK823" s="128">
        <f t="shared" si="15854"/>
        <v>281</v>
      </c>
      <c r="AL823" s="127">
        <f t="shared" si="15854"/>
        <v>518</v>
      </c>
      <c r="AM823" s="180">
        <f t="shared" si="15854"/>
        <v>508</v>
      </c>
      <c r="AN823" s="126">
        <f t="shared" si="15854"/>
        <v>58</v>
      </c>
      <c r="AO823" s="128">
        <f t="shared" si="15854"/>
        <v>39</v>
      </c>
      <c r="AP823" s="127">
        <f t="shared" si="15854"/>
        <v>209</v>
      </c>
      <c r="AQ823" s="126">
        <f t="shared" si="15854"/>
        <v>144</v>
      </c>
      <c r="AR823" s="179">
        <f t="shared" si="15854"/>
        <v>415</v>
      </c>
      <c r="AS823" s="181">
        <f t="shared" si="15854"/>
        <v>395</v>
      </c>
      <c r="AT823" s="126">
        <f t="shared" si="15854"/>
        <v>181</v>
      </c>
      <c r="AU823" s="128">
        <f t="shared" si="15854"/>
        <v>305</v>
      </c>
      <c r="AV823" s="127">
        <f t="shared" ref="AP823:BE825" si="15855">SUMIF($A$9:$A$32,$AE823,R$815:R$838)</f>
        <v>271</v>
      </c>
      <c r="AW823" s="180">
        <f t="shared" si="15855"/>
        <v>327</v>
      </c>
      <c r="AX823" s="126">
        <f t="shared" si="15855"/>
        <v>31</v>
      </c>
      <c r="AY823" s="128">
        <f t="shared" si="15855"/>
        <v>30</v>
      </c>
      <c r="AZ823" s="127">
        <f t="shared" si="15855"/>
        <v>275</v>
      </c>
      <c r="BA823" s="180">
        <f t="shared" si="15855"/>
        <v>226</v>
      </c>
      <c r="BB823" s="126">
        <f t="shared" si="15855"/>
        <v>176</v>
      </c>
      <c r="BC823" s="128">
        <f t="shared" si="15855"/>
        <v>154</v>
      </c>
      <c r="BD823" s="184">
        <f t="shared" si="15855"/>
        <v>480</v>
      </c>
      <c r="BE823" s="185">
        <f t="shared" si="15855"/>
        <v>517</v>
      </c>
      <c r="BF823" s="170">
        <f>AF823+AH823+AJ823+AL823+AN823+AP823+AR823+AT823+AV823+AX823+AZ823+BB823+BD823</f>
        <v>3512</v>
      </c>
      <c r="BG823" s="171">
        <f>AG823+AI823+AK823+AM823+AO823+AQ823+AS823+AU823+AW823+AY823+BA823+BC823+BE823</f>
        <v>3537</v>
      </c>
      <c r="BI823" s="146" t="s">
        <v>24</v>
      </c>
      <c r="BJ823" s="129">
        <f>B823/B839</f>
        <v>5.4964894684052155E-2</v>
      </c>
      <c r="BK823" s="130">
        <f t="shared" ref="BK823" si="15856">C823/C839</f>
        <v>5.7796741660201705E-2</v>
      </c>
      <c r="BL823" s="131">
        <f t="shared" ref="BL823" si="15857">D823/D839</f>
        <v>6.5623641894828333E-2</v>
      </c>
      <c r="BM823" s="132">
        <f t="shared" ref="BM823" si="15858">E823/E839</f>
        <v>4.4680167148826742E-2</v>
      </c>
      <c r="BN823" s="129">
        <f t="shared" ref="BN823" si="15859">F823/F839</f>
        <v>5.2598622417031934E-2</v>
      </c>
      <c r="BO823" s="130">
        <f t="shared" ref="BO823" si="15860">G823/G839</f>
        <v>3.0014430014430014E-2</v>
      </c>
      <c r="BP823" s="131">
        <f t="shared" ref="BP823" si="15861">H823/H839</f>
        <v>5.042803638309256E-2</v>
      </c>
      <c r="BQ823" s="132">
        <f t="shared" ref="BQ823" si="15862">I823/I839</f>
        <v>5.8481192334989357E-2</v>
      </c>
      <c r="BR823" s="129">
        <f t="shared" ref="BR823" si="15863">J823/J839</f>
        <v>3.9772727272727272E-2</v>
      </c>
      <c r="BS823" s="130">
        <f t="shared" ref="BS823" si="15864">K823/K839</f>
        <v>4.0137614678899085E-2</v>
      </c>
      <c r="BT823" s="131">
        <f t="shared" ref="BT823" si="15865">L823/L839</f>
        <v>3.3724895793861308E-2</v>
      </c>
      <c r="BU823" s="129">
        <f t="shared" ref="BU823" si="15866">M823/M839</f>
        <v>7.1484992101105843E-2</v>
      </c>
      <c r="BV823" s="133">
        <f t="shared" ref="BV823" si="15867">N823/N839</f>
        <v>4.3373077587696561E-2</v>
      </c>
      <c r="BW823" s="134">
        <f t="shared" ref="BW823" si="15868">O823/O839</f>
        <v>5.47143840330351E-2</v>
      </c>
      <c r="BX823" s="129">
        <f t="shared" ref="BX823" si="15869">P823/P839</f>
        <v>5.5218446601941751E-2</v>
      </c>
      <c r="BY823" s="130">
        <f t="shared" ref="BY823" si="15870">Q823/Q839</f>
        <v>4.5685279187817257E-2</v>
      </c>
      <c r="BZ823" s="131">
        <f t="shared" ref="BZ823" si="15871">R823/R839</f>
        <v>7.0204664445502135E-2</v>
      </c>
      <c r="CA823" s="132">
        <f t="shared" ref="CA823" si="15872">S823/S839</f>
        <v>4.960835509138381E-2</v>
      </c>
      <c r="CB823" s="129">
        <f t="shared" ref="CB823" si="15873">T823/T839</f>
        <v>4.2826552462526764E-2</v>
      </c>
      <c r="CC823" s="130">
        <f t="shared" ref="CC823" si="15874">U823/U839</f>
        <v>3.7558685446009391E-2</v>
      </c>
      <c r="CD823" s="131">
        <f t="shared" ref="CD823" si="15875">V823/V839</f>
        <v>4.6043926964805505E-2</v>
      </c>
      <c r="CE823" s="132">
        <f t="shared" ref="CE823" si="15876">W823/W839</f>
        <v>6.8500000000000005E-2</v>
      </c>
      <c r="CF823" s="129">
        <f t="shared" ref="CF823" si="15877">X823/X839</f>
        <v>4.60788657509969E-2</v>
      </c>
      <c r="CG823" s="130">
        <f t="shared" ref="CG823" si="15878">Y823/Y839</f>
        <v>5.5555555555555552E-2</v>
      </c>
      <c r="CH823" s="131">
        <f t="shared" ref="CH823" si="15879">Z823/Z839</f>
        <v>6.0222412318220703E-2</v>
      </c>
      <c r="CI823" s="129">
        <f t="shared" ref="CI823" si="15880">AA823/AA839</f>
        <v>6.7192562332722916E-2</v>
      </c>
      <c r="CJ823" s="135">
        <f t="shared" ref="CJ823" si="15881">AB823/AB839</f>
        <v>5.2479211579919929E-2</v>
      </c>
      <c r="CK823" s="136">
        <f t="shared" ref="CK823" si="15882">AC823/AC839</f>
        <v>5.5604716728746936E-2</v>
      </c>
    </row>
    <row r="824" spans="1:89" x14ac:dyDescent="0.15">
      <c r="A824" s="137" t="s">
        <v>25</v>
      </c>
      <c r="B824" s="206">
        <v>221</v>
      </c>
      <c r="C824" s="190">
        <v>316</v>
      </c>
      <c r="D824" s="191">
        <v>99</v>
      </c>
      <c r="E824" s="192">
        <v>199</v>
      </c>
      <c r="F824" s="189">
        <v>221</v>
      </c>
      <c r="G824" s="193">
        <v>130</v>
      </c>
      <c r="H824" s="191">
        <v>403</v>
      </c>
      <c r="I824" s="192">
        <v>358</v>
      </c>
      <c r="J824" s="189">
        <v>25</v>
      </c>
      <c r="K824" s="190">
        <v>32</v>
      </c>
      <c r="L824" s="191">
        <v>75</v>
      </c>
      <c r="M824" s="189">
        <v>140</v>
      </c>
      <c r="N824" s="194">
        <v>243</v>
      </c>
      <c r="O824" s="207">
        <v>243</v>
      </c>
      <c r="P824" s="189">
        <v>201</v>
      </c>
      <c r="Q824" s="190">
        <v>107</v>
      </c>
      <c r="R824" s="191">
        <v>250</v>
      </c>
      <c r="S824" s="192">
        <v>187</v>
      </c>
      <c r="T824" s="198">
        <v>10</v>
      </c>
      <c r="U824" s="189">
        <v>19</v>
      </c>
      <c r="V824" s="191">
        <v>173</v>
      </c>
      <c r="W824" s="208">
        <v>245</v>
      </c>
      <c r="X824" s="189">
        <v>108</v>
      </c>
      <c r="Y824" s="193">
        <v>56</v>
      </c>
      <c r="Z824" s="191">
        <v>348</v>
      </c>
      <c r="AA824" s="189">
        <v>454</v>
      </c>
      <c r="AB824" s="172">
        <f t="shared" si="15662"/>
        <v>2377</v>
      </c>
      <c r="AC824" s="173">
        <f t="shared" si="15663"/>
        <v>2486</v>
      </c>
      <c r="AE824" s="277" t="str">
        <f>$AE$18</f>
        <v>18:00 - 18:59</v>
      </c>
      <c r="AF824" s="126">
        <f t="shared" si="15854"/>
        <v>491</v>
      </c>
      <c r="AG824" s="190">
        <f t="shared" si="15854"/>
        <v>291</v>
      </c>
      <c r="AH824" s="191">
        <f t="shared" si="15854"/>
        <v>134</v>
      </c>
      <c r="AI824" s="192">
        <f t="shared" si="15854"/>
        <v>245</v>
      </c>
      <c r="AJ824" s="278">
        <f t="shared" si="15854"/>
        <v>333</v>
      </c>
      <c r="AK824" s="193">
        <f t="shared" si="15854"/>
        <v>359</v>
      </c>
      <c r="AL824" s="191">
        <f t="shared" si="15854"/>
        <v>491</v>
      </c>
      <c r="AM824" s="192">
        <f t="shared" si="15854"/>
        <v>586</v>
      </c>
      <c r="AN824" s="278">
        <f t="shared" si="15854"/>
        <v>104</v>
      </c>
      <c r="AO824" s="193">
        <f t="shared" si="15854"/>
        <v>41</v>
      </c>
      <c r="AP824" s="191">
        <f t="shared" si="15855"/>
        <v>352</v>
      </c>
      <c r="AQ824" s="278">
        <f t="shared" si="15855"/>
        <v>111</v>
      </c>
      <c r="AR824" s="194">
        <f t="shared" si="15855"/>
        <v>484</v>
      </c>
      <c r="AS824" s="195">
        <f t="shared" si="15855"/>
        <v>416</v>
      </c>
      <c r="AT824" s="278">
        <f t="shared" si="15855"/>
        <v>187</v>
      </c>
      <c r="AU824" s="193">
        <f t="shared" si="15855"/>
        <v>312</v>
      </c>
      <c r="AV824" s="191">
        <f t="shared" si="15855"/>
        <v>203</v>
      </c>
      <c r="AW824" s="192">
        <f t="shared" si="15855"/>
        <v>362</v>
      </c>
      <c r="AX824" s="278">
        <f t="shared" si="15855"/>
        <v>23</v>
      </c>
      <c r="AY824" s="193">
        <f t="shared" si="15855"/>
        <v>30</v>
      </c>
      <c r="AZ824" s="191">
        <f t="shared" si="15855"/>
        <v>419</v>
      </c>
      <c r="BA824" s="192">
        <f t="shared" si="15855"/>
        <v>241</v>
      </c>
      <c r="BB824" s="278">
        <f t="shared" si="15855"/>
        <v>168</v>
      </c>
      <c r="BC824" s="193">
        <f t="shared" si="15855"/>
        <v>137</v>
      </c>
      <c r="BD824" s="191">
        <f t="shared" si="15855"/>
        <v>366</v>
      </c>
      <c r="BE824" s="278">
        <f t="shared" si="15855"/>
        <v>417</v>
      </c>
      <c r="BF824" s="172">
        <f>SUM(AF824,AH824,AJ824,AL824,AN824,AP824,AR824,AT824,AV824,AX824,AZ824,BB824,BD824)</f>
        <v>3755</v>
      </c>
      <c r="BG824" s="173">
        <f>SUM(AG824,AI824,AK824,AM824,AO824,AQ824,AS824,AU824,AW824,AY824,BA824,BC824,BE824)</f>
        <v>3548</v>
      </c>
      <c r="BI824" s="137" t="s">
        <v>25</v>
      </c>
      <c r="BJ824" s="129">
        <f>B824/B839</f>
        <v>4.4332998996990974E-2</v>
      </c>
      <c r="BK824" s="130">
        <f t="shared" ref="BK824" si="15883">C824/C839</f>
        <v>6.1287820015515901E-2</v>
      </c>
      <c r="BL824" s="131">
        <f t="shared" ref="BL824" si="15884">D824/D839</f>
        <v>4.3024771838331158E-2</v>
      </c>
      <c r="BM824" s="132">
        <f t="shared" ref="BM824" si="15885">E824/E839</f>
        <v>6.3966570234651243E-2</v>
      </c>
      <c r="BN824" s="129">
        <f t="shared" ref="BN824" si="15886">F824/F839</f>
        <v>4.6128156960968482E-2</v>
      </c>
      <c r="BO824" s="130">
        <f t="shared" ref="BO824" si="15887">G824/G839</f>
        <v>3.751803751803752E-2</v>
      </c>
      <c r="BP824" s="131">
        <f t="shared" ref="BP824" si="15888">H824/H839</f>
        <v>5.3905831995719633E-2</v>
      </c>
      <c r="BQ824" s="132">
        <f t="shared" ref="BQ824" si="15889">I824/I839</f>
        <v>5.0816181689141232E-2</v>
      </c>
      <c r="BR824" s="129">
        <f t="shared" ref="BR824" si="15890">J824/J839</f>
        <v>2.8409090909090908E-2</v>
      </c>
      <c r="BS824" s="130">
        <f t="shared" ref="BS824" si="15891">K824/K839</f>
        <v>3.669724770642202E-2</v>
      </c>
      <c r="BT824" s="131">
        <f t="shared" ref="BT824" si="15892">L824/L839</f>
        <v>2.8419856006062904E-2</v>
      </c>
      <c r="BU824" s="129">
        <f t="shared" ref="BU824" si="15893">M824/M839</f>
        <v>5.5292259083728278E-2</v>
      </c>
      <c r="BV824" s="133">
        <f t="shared" ref="BV824" si="15894">N824/N839</f>
        <v>4.1990668740279936E-2</v>
      </c>
      <c r="BW824" s="134">
        <f t="shared" ref="BW824" si="15895">O824/O839</f>
        <v>4.1810048176187199E-2</v>
      </c>
      <c r="BX824" s="129">
        <f t="shared" ref="BX824" si="15896">P824/P839</f>
        <v>6.0983009708737865E-2</v>
      </c>
      <c r="BY824" s="130">
        <f t="shared" ref="BY824" si="15897">Q824/Q839</f>
        <v>3.3946700507614211E-2</v>
      </c>
      <c r="BZ824" s="131">
        <f t="shared" ref="BZ824" si="15898">R824/R839</f>
        <v>5.949547834364588E-2</v>
      </c>
      <c r="CA824" s="132">
        <f t="shared" ref="CA824" si="15899">S824/S839</f>
        <v>4.4386422976501305E-2</v>
      </c>
      <c r="CB824" s="129">
        <f t="shared" ref="CB824" si="15900">T824/T839</f>
        <v>2.1413276231263382E-2</v>
      </c>
      <c r="CC824" s="130">
        <f t="shared" ref="CC824" si="15901">U824/U839</f>
        <v>4.4600938967136149E-2</v>
      </c>
      <c r="CD824" s="131">
        <f t="shared" ref="CD824" si="15902">V824/V839</f>
        <v>4.577930669489283E-2</v>
      </c>
      <c r="CE824" s="132">
        <f t="shared" ref="CE824" si="15903">W824/W839</f>
        <v>6.1249999999999999E-2</v>
      </c>
      <c r="CF824" s="129">
        <f t="shared" ref="CF824" si="15904">X824/X839</f>
        <v>4.7851129818342934E-2</v>
      </c>
      <c r="CG824" s="130">
        <f t="shared" ref="CG824" si="15905">Y824/Y839</f>
        <v>3.2748538011695909E-2</v>
      </c>
      <c r="CH824" s="131">
        <f t="shared" ref="CH824" si="15906">Z824/Z839</f>
        <v>5.9538066723695465E-2</v>
      </c>
      <c r="CI824" s="129">
        <f t="shared" ref="CI824" si="15907">AA824/AA839</f>
        <v>6.3952669390054936E-2</v>
      </c>
      <c r="CJ824" s="135">
        <f t="shared" ref="CJ824" si="15908">AB824/AB839</f>
        <v>4.880402422749204E-2</v>
      </c>
      <c r="CK824" s="136">
        <f t="shared" ref="CK824" si="15909">AC824/AC839</f>
        <v>5.1159632045767907E-2</v>
      </c>
    </row>
    <row r="825" spans="1:89" ht="14" thickBot="1" x14ac:dyDescent="0.2">
      <c r="A825" s="146" t="s">
        <v>26</v>
      </c>
      <c r="B825" s="203">
        <v>244</v>
      </c>
      <c r="C825" s="197">
        <v>319</v>
      </c>
      <c r="D825" s="198">
        <v>146</v>
      </c>
      <c r="E825" s="199">
        <v>155</v>
      </c>
      <c r="F825" s="196">
        <v>248</v>
      </c>
      <c r="G825" s="200">
        <v>124</v>
      </c>
      <c r="H825" s="198">
        <v>422</v>
      </c>
      <c r="I825" s="199">
        <v>409</v>
      </c>
      <c r="J825" s="196">
        <v>33</v>
      </c>
      <c r="K825" s="197">
        <v>40</v>
      </c>
      <c r="L825" s="198">
        <v>88</v>
      </c>
      <c r="M825" s="196">
        <v>118</v>
      </c>
      <c r="N825" s="201">
        <v>283</v>
      </c>
      <c r="O825" s="204">
        <v>286</v>
      </c>
      <c r="P825" s="196">
        <v>182</v>
      </c>
      <c r="Q825" s="197">
        <v>138</v>
      </c>
      <c r="R825" s="198">
        <v>227</v>
      </c>
      <c r="S825" s="199">
        <v>204</v>
      </c>
      <c r="T825" s="196">
        <v>19</v>
      </c>
      <c r="U825" s="200">
        <v>22</v>
      </c>
      <c r="V825" s="198">
        <v>188</v>
      </c>
      <c r="W825" s="205">
        <v>179</v>
      </c>
      <c r="X825" s="196">
        <v>110</v>
      </c>
      <c r="Y825" s="200">
        <v>41</v>
      </c>
      <c r="Z825" s="198">
        <v>400</v>
      </c>
      <c r="AA825" s="196">
        <v>399</v>
      </c>
      <c r="AB825" s="172">
        <f t="shared" si="15662"/>
        <v>2590</v>
      </c>
      <c r="AC825" s="173">
        <f t="shared" si="15663"/>
        <v>2434</v>
      </c>
      <c r="AE825" s="275">
        <f>$AE$19</f>
        <v>0</v>
      </c>
      <c r="AF825" s="126">
        <f t="shared" si="15854"/>
        <v>0</v>
      </c>
      <c r="AG825" s="197">
        <f t="shared" si="15854"/>
        <v>0</v>
      </c>
      <c r="AH825" s="198">
        <f t="shared" si="15854"/>
        <v>0</v>
      </c>
      <c r="AI825" s="199">
        <f t="shared" si="15854"/>
        <v>0</v>
      </c>
      <c r="AJ825" s="196">
        <f t="shared" si="15854"/>
        <v>0</v>
      </c>
      <c r="AK825" s="200">
        <f t="shared" si="15854"/>
        <v>0</v>
      </c>
      <c r="AL825" s="198">
        <f t="shared" si="15854"/>
        <v>0</v>
      </c>
      <c r="AM825" s="199">
        <f t="shared" si="15854"/>
        <v>0</v>
      </c>
      <c r="AN825" s="196">
        <f t="shared" si="15854"/>
        <v>0</v>
      </c>
      <c r="AO825" s="200">
        <f t="shared" si="15854"/>
        <v>0</v>
      </c>
      <c r="AP825" s="198">
        <f t="shared" si="15855"/>
        <v>0</v>
      </c>
      <c r="AQ825" s="196">
        <f t="shared" si="15855"/>
        <v>0</v>
      </c>
      <c r="AR825" s="201">
        <f t="shared" si="15855"/>
        <v>0</v>
      </c>
      <c r="AS825" s="202">
        <f t="shared" si="15855"/>
        <v>0</v>
      </c>
      <c r="AT825" s="196">
        <f t="shared" si="15855"/>
        <v>0</v>
      </c>
      <c r="AU825" s="200">
        <f t="shared" si="15855"/>
        <v>0</v>
      </c>
      <c r="AV825" s="198">
        <f t="shared" si="15855"/>
        <v>0</v>
      </c>
      <c r="AW825" s="199">
        <f t="shared" si="15855"/>
        <v>0</v>
      </c>
      <c r="AX825" s="196">
        <f t="shared" si="15855"/>
        <v>0</v>
      </c>
      <c r="AY825" s="200">
        <f t="shared" si="15855"/>
        <v>0</v>
      </c>
      <c r="AZ825" s="198">
        <f t="shared" si="15855"/>
        <v>0</v>
      </c>
      <c r="BA825" s="199">
        <f t="shared" si="15855"/>
        <v>0</v>
      </c>
      <c r="BB825" s="196">
        <f t="shared" si="15855"/>
        <v>0</v>
      </c>
      <c r="BC825" s="200">
        <f t="shared" si="15855"/>
        <v>0</v>
      </c>
      <c r="BD825" s="198">
        <f t="shared" si="15855"/>
        <v>0</v>
      </c>
      <c r="BE825" s="196">
        <f t="shared" si="15855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4.8946840521564693E-2</v>
      </c>
      <c r="BK825" s="130">
        <f t="shared" ref="BK825" si="15910">C825/C839</f>
        <v>6.186966640806827E-2</v>
      </c>
      <c r="BL825" s="131">
        <f t="shared" ref="BL825" si="15911">D825/D839</f>
        <v>6.3450673620165141E-2</v>
      </c>
      <c r="BM825" s="132">
        <f t="shared" ref="BM825" si="15912">E825/E839</f>
        <v>4.9823207971713274E-2</v>
      </c>
      <c r="BN825" s="129">
        <f t="shared" ref="BN825" si="15913">F825/F839</f>
        <v>5.176372364850762E-2</v>
      </c>
      <c r="BO825" s="130">
        <f t="shared" ref="BO825" si="15914">G825/G839</f>
        <v>3.578643578643579E-2</v>
      </c>
      <c r="BP825" s="131">
        <f t="shared" ref="BP825" si="15915">H825/H839</f>
        <v>5.6447298020331729E-2</v>
      </c>
      <c r="BQ825" s="132">
        <f t="shared" ref="BQ825" si="15916">I825/I839</f>
        <v>5.8055358410220012E-2</v>
      </c>
      <c r="BR825" s="129">
        <f t="shared" ref="BR825" si="15917">J825/J839</f>
        <v>3.7499999999999999E-2</v>
      </c>
      <c r="BS825" s="130">
        <f t="shared" ref="BS825" si="15918">K825/K839</f>
        <v>4.5871559633027525E-2</v>
      </c>
      <c r="BT825" s="131">
        <f t="shared" ref="BT825" si="15919">L825/L839</f>
        <v>3.3345964380447138E-2</v>
      </c>
      <c r="BU825" s="129">
        <f t="shared" ref="BU825" si="15920">M825/M839</f>
        <v>4.6603475513428118E-2</v>
      </c>
      <c r="BV825" s="133">
        <f t="shared" ref="BV825" si="15921">N825/N839</f>
        <v>4.8902712977363053E-2</v>
      </c>
      <c r="BW825" s="134">
        <f t="shared" ref="BW825" si="15922">O825/O839</f>
        <v>4.9208534067446665E-2</v>
      </c>
      <c r="BX825" s="129">
        <f t="shared" ref="BX825" si="15923">P825/P839</f>
        <v>5.5218446601941751E-2</v>
      </c>
      <c r="BY825" s="130">
        <f t="shared" ref="BY825" si="15924">Q825/Q839</f>
        <v>4.3781725888324872E-2</v>
      </c>
      <c r="BZ825" s="131">
        <f t="shared" ref="BZ825" si="15925">R825/R839</f>
        <v>5.4021894336030461E-2</v>
      </c>
      <c r="CA825" s="132">
        <f t="shared" ref="CA825" si="15926">S825/S839</f>
        <v>4.8421552338001425E-2</v>
      </c>
      <c r="CB825" s="129">
        <f t="shared" ref="CB825" si="15927">T825/T839</f>
        <v>4.068522483940043E-2</v>
      </c>
      <c r="CC825" s="130">
        <f t="shared" ref="CC825" si="15928">U825/U839</f>
        <v>5.1643192488262914E-2</v>
      </c>
      <c r="CD825" s="131">
        <f t="shared" ref="CD825" si="15929">V825/V839</f>
        <v>4.9748610743582958E-2</v>
      </c>
      <c r="CE825" s="132">
        <f t="shared" ref="CE825" si="15930">W825/W839</f>
        <v>4.4749999999999998E-2</v>
      </c>
      <c r="CF825" s="129">
        <f t="shared" ref="CF825" si="15931">X825/X839</f>
        <v>4.8737261852015948E-2</v>
      </c>
      <c r="CG825" s="130">
        <f t="shared" ref="CG825" si="15932">Y825/Y839</f>
        <v>2.3976608187134502E-2</v>
      </c>
      <c r="CH825" s="131">
        <f t="shared" ref="CH825" si="15933">Z825/Z839</f>
        <v>6.8434559452523525E-2</v>
      </c>
      <c r="CI825" s="129">
        <f t="shared" ref="CI825" si="15934">AA825/AA839</f>
        <v>5.620509930976194E-2</v>
      </c>
      <c r="CJ825" s="135">
        <f t="shared" ref="CJ825" si="15935">AB825/AB839</f>
        <v>5.3177291859152036E-2</v>
      </c>
      <c r="CK825" s="136">
        <f t="shared" ref="CK825" si="15936">AC825/AC839</f>
        <v>5.0089519066532216E-2</v>
      </c>
    </row>
    <row r="826" spans="1:89" ht="15" thickTop="1" thickBot="1" x14ac:dyDescent="0.2">
      <c r="A826" s="137" t="s">
        <v>27</v>
      </c>
      <c r="B826" s="206">
        <v>276</v>
      </c>
      <c r="C826" s="190">
        <v>333</v>
      </c>
      <c r="D826" s="191">
        <v>127</v>
      </c>
      <c r="E826" s="192">
        <v>192</v>
      </c>
      <c r="F826" s="189">
        <v>307</v>
      </c>
      <c r="G826" s="193">
        <v>160</v>
      </c>
      <c r="H826" s="191">
        <v>405</v>
      </c>
      <c r="I826" s="192">
        <v>394</v>
      </c>
      <c r="J826" s="189">
        <v>28</v>
      </c>
      <c r="K826" s="190">
        <v>54</v>
      </c>
      <c r="L826" s="191">
        <v>118</v>
      </c>
      <c r="M826" s="189">
        <v>141</v>
      </c>
      <c r="N826" s="194">
        <v>344</v>
      </c>
      <c r="O826" s="207">
        <v>250</v>
      </c>
      <c r="P826" s="189">
        <v>225</v>
      </c>
      <c r="Q826" s="190">
        <v>153</v>
      </c>
      <c r="R826" s="191">
        <v>264</v>
      </c>
      <c r="S826" s="192">
        <v>250</v>
      </c>
      <c r="T826" s="189">
        <v>27</v>
      </c>
      <c r="U826" s="193">
        <v>12</v>
      </c>
      <c r="V826" s="191">
        <v>197</v>
      </c>
      <c r="W826" s="208">
        <v>250</v>
      </c>
      <c r="X826" s="189">
        <v>114</v>
      </c>
      <c r="Y826" s="193">
        <v>77</v>
      </c>
      <c r="Z826" s="191">
        <v>424</v>
      </c>
      <c r="AA826" s="189">
        <v>451</v>
      </c>
      <c r="AB826" s="172">
        <f t="shared" si="15662"/>
        <v>2856</v>
      </c>
      <c r="AC826" s="173">
        <f t="shared" si="15663"/>
        <v>2717</v>
      </c>
      <c r="AE826" s="269" t="s">
        <v>13</v>
      </c>
      <c r="AF826" s="20">
        <f t="shared" ref="AF826:BG826" si="15937">SUM(AF823:AF825)</f>
        <v>899</v>
      </c>
      <c r="AG826" s="21">
        <f t="shared" si="15937"/>
        <v>659</v>
      </c>
      <c r="AH826" s="20">
        <f t="shared" si="15937"/>
        <v>255</v>
      </c>
      <c r="AI826" s="21">
        <f t="shared" si="15937"/>
        <v>488</v>
      </c>
      <c r="AJ826" s="20">
        <f t="shared" si="15937"/>
        <v>702</v>
      </c>
      <c r="AK826" s="21">
        <f t="shared" si="15937"/>
        <v>640</v>
      </c>
      <c r="AL826" s="20">
        <f t="shared" si="15937"/>
        <v>1009</v>
      </c>
      <c r="AM826" s="21">
        <f t="shared" si="15937"/>
        <v>1094</v>
      </c>
      <c r="AN826" s="20">
        <f t="shared" si="15937"/>
        <v>162</v>
      </c>
      <c r="AO826" s="21">
        <f t="shared" si="15937"/>
        <v>80</v>
      </c>
      <c r="AP826" s="20">
        <f t="shared" si="15937"/>
        <v>561</v>
      </c>
      <c r="AQ826" s="21">
        <f t="shared" si="15937"/>
        <v>255</v>
      </c>
      <c r="AR826" s="20">
        <f t="shared" si="15937"/>
        <v>899</v>
      </c>
      <c r="AS826" s="21">
        <f t="shared" si="15937"/>
        <v>811</v>
      </c>
      <c r="AT826" s="20">
        <f t="shared" si="15937"/>
        <v>368</v>
      </c>
      <c r="AU826" s="21">
        <f t="shared" si="15937"/>
        <v>617</v>
      </c>
      <c r="AV826" s="20">
        <f t="shared" si="15937"/>
        <v>474</v>
      </c>
      <c r="AW826" s="21">
        <f t="shared" si="15937"/>
        <v>689</v>
      </c>
      <c r="AX826" s="20">
        <f t="shared" si="15937"/>
        <v>54</v>
      </c>
      <c r="AY826" s="21">
        <f t="shared" si="15937"/>
        <v>60</v>
      </c>
      <c r="AZ826" s="20">
        <f t="shared" si="15937"/>
        <v>694</v>
      </c>
      <c r="BA826" s="21">
        <f t="shared" si="15937"/>
        <v>467</v>
      </c>
      <c r="BB826" s="20">
        <f t="shared" si="15937"/>
        <v>344</v>
      </c>
      <c r="BC826" s="21">
        <f t="shared" si="15937"/>
        <v>291</v>
      </c>
      <c r="BD826" s="20">
        <f t="shared" si="15937"/>
        <v>846</v>
      </c>
      <c r="BE826" s="21">
        <f t="shared" si="15937"/>
        <v>934</v>
      </c>
      <c r="BF826" s="174">
        <f t="shared" si="15937"/>
        <v>7267</v>
      </c>
      <c r="BG826" s="175">
        <f t="shared" si="15937"/>
        <v>7085</v>
      </c>
      <c r="BI826" s="137" t="s">
        <v>27</v>
      </c>
      <c r="BJ826" s="129">
        <f>B826/B839</f>
        <v>5.5366098294884654E-2</v>
      </c>
      <c r="BK826" s="130">
        <f t="shared" ref="BK826" si="15938">C826/C839</f>
        <v>6.458494957331265E-2</v>
      </c>
      <c r="BL826" s="131">
        <f t="shared" ref="BL826" si="15939">D826/D839</f>
        <v>5.5193394176445025E-2</v>
      </c>
      <c r="BM826" s="132">
        <f t="shared" ref="BM826" si="15940">E826/E839</f>
        <v>6.1716489874638382E-2</v>
      </c>
      <c r="BN826" s="129">
        <f t="shared" ref="BN826" si="15941">F826/F839</f>
        <v>6.4078480484241279E-2</v>
      </c>
      <c r="BO826" s="130">
        <f t="shared" ref="BO826" si="15942">G826/G839</f>
        <v>4.6176046176046176E-2</v>
      </c>
      <c r="BP826" s="131">
        <f t="shared" ref="BP826" si="15943">H826/H839</f>
        <v>5.4173354735152487E-2</v>
      </c>
      <c r="BQ826" s="132">
        <f t="shared" ref="BQ826" si="15944">I826/I839</f>
        <v>5.5926188786373315E-2</v>
      </c>
      <c r="BR826" s="129">
        <f t="shared" ref="BR826" si="15945">J826/J839</f>
        <v>3.1818181818181815E-2</v>
      </c>
      <c r="BS826" s="130">
        <f t="shared" ref="BS826" si="15946">K826/K839</f>
        <v>6.1926605504587159E-2</v>
      </c>
      <c r="BT826" s="131">
        <f t="shared" ref="BT826" si="15947">L826/L839</f>
        <v>4.4713906782872299E-2</v>
      </c>
      <c r="BU826" s="129">
        <f t="shared" ref="BU826" si="15948">M826/M839</f>
        <v>5.5687203791469193E-2</v>
      </c>
      <c r="BV826" s="133">
        <f t="shared" ref="BV826" si="15949">N826/N839</f>
        <v>5.944358043891481E-2</v>
      </c>
      <c r="BW826" s="134">
        <f t="shared" ref="BW826" si="15950">O826/O839</f>
        <v>4.3014452856159673E-2</v>
      </c>
      <c r="BX826" s="129">
        <f t="shared" ref="BX826" si="15951">P826/P839</f>
        <v>6.8264563106796114E-2</v>
      </c>
      <c r="BY826" s="130">
        <f t="shared" ref="BY826" si="15952">Q826/Q839</f>
        <v>4.8540609137055837E-2</v>
      </c>
      <c r="BZ826" s="131">
        <f t="shared" ref="BZ826" si="15953">R826/R839</f>
        <v>6.2827225130890049E-2</v>
      </c>
      <c r="CA826" s="132">
        <f t="shared" ref="CA826" si="15954">S826/S839</f>
        <v>5.9340137669119393E-2</v>
      </c>
      <c r="CB826" s="129">
        <f t="shared" ref="CB826" si="15955">T826/T839</f>
        <v>5.7815845824411134E-2</v>
      </c>
      <c r="CC826" s="130">
        <f t="shared" ref="CC826" si="15956">U826/U839</f>
        <v>2.8169014084507043E-2</v>
      </c>
      <c r="CD826" s="131">
        <f t="shared" ref="CD826" si="15957">V826/V839</f>
        <v>5.2130193172797039E-2</v>
      </c>
      <c r="CE826" s="132">
        <f t="shared" ref="CE826" si="15958">W826/W839</f>
        <v>6.25E-2</v>
      </c>
      <c r="CF826" s="129">
        <f t="shared" ref="CF826" si="15959">X826/X839</f>
        <v>5.0509525919361982E-2</v>
      </c>
      <c r="CG826" s="130">
        <f t="shared" ref="CG826" si="15960">Y826/Y839</f>
        <v>4.502923976608187E-2</v>
      </c>
      <c r="CH826" s="131">
        <f t="shared" ref="CH826" si="15961">Z826/Z839</f>
        <v>7.2540633019674935E-2</v>
      </c>
      <c r="CI826" s="129">
        <f t="shared" ref="CI826" si="15962">AA826/AA839</f>
        <v>6.3530074658402588E-2</v>
      </c>
      <c r="CJ826" s="135">
        <f t="shared" ref="CJ826" si="15963">AB826/AB839</f>
        <v>5.8638743455497383E-2</v>
      </c>
      <c r="CK826" s="136">
        <f t="shared" ref="CK826" si="15964">AC826/AC839</f>
        <v>5.5913403165064927E-2</v>
      </c>
    </row>
    <row r="827" spans="1:89" ht="14" thickTop="1" x14ac:dyDescent="0.15">
      <c r="A827" s="146" t="s">
        <v>28</v>
      </c>
      <c r="B827" s="203">
        <v>331</v>
      </c>
      <c r="C827" s="197">
        <v>311</v>
      </c>
      <c r="D827" s="198">
        <v>148</v>
      </c>
      <c r="E827" s="199">
        <v>210</v>
      </c>
      <c r="F827" s="196">
        <v>267</v>
      </c>
      <c r="G827" s="200">
        <v>204</v>
      </c>
      <c r="H827" s="198">
        <v>528</v>
      </c>
      <c r="I827" s="199">
        <v>461</v>
      </c>
      <c r="J827" s="196">
        <v>39</v>
      </c>
      <c r="K827" s="197">
        <v>36</v>
      </c>
      <c r="L827" s="198">
        <v>178</v>
      </c>
      <c r="M827" s="196">
        <v>139</v>
      </c>
      <c r="N827" s="201">
        <v>340</v>
      </c>
      <c r="O827" s="204">
        <v>307</v>
      </c>
      <c r="P827" s="196">
        <v>256</v>
      </c>
      <c r="Q827" s="197">
        <v>205</v>
      </c>
      <c r="R827" s="198">
        <v>242</v>
      </c>
      <c r="S827" s="199">
        <v>282</v>
      </c>
      <c r="T827" s="196">
        <v>26</v>
      </c>
      <c r="U827" s="200">
        <v>25</v>
      </c>
      <c r="V827" s="198">
        <v>218</v>
      </c>
      <c r="W827" s="205">
        <v>280</v>
      </c>
      <c r="X827" s="196">
        <v>155</v>
      </c>
      <c r="Y827" s="200">
        <v>88</v>
      </c>
      <c r="Z827" s="198">
        <v>400</v>
      </c>
      <c r="AA827" s="196">
        <v>469</v>
      </c>
      <c r="AB827" s="172">
        <f t="shared" si="15662"/>
        <v>3128</v>
      </c>
      <c r="AC827" s="173">
        <f t="shared" si="15663"/>
        <v>3017</v>
      </c>
      <c r="BI827" s="146" t="s">
        <v>28</v>
      </c>
      <c r="BJ827" s="129">
        <f>B827/B839</f>
        <v>6.6399197592778333E-2</v>
      </c>
      <c r="BK827" s="130">
        <f t="shared" ref="BK827" si="15965">C827/C839</f>
        <v>6.031807602792863E-2</v>
      </c>
      <c r="BL827" s="131">
        <f t="shared" ref="BL827" si="15966">D827/D839</f>
        <v>6.431986093003042E-2</v>
      </c>
      <c r="BM827" s="132">
        <f t="shared" ref="BM827" si="15967">E827/E839</f>
        <v>6.7502410800385729E-2</v>
      </c>
      <c r="BN827" s="129">
        <f t="shared" ref="BN827" si="15968">F827/F839</f>
        <v>5.5729492798998123E-2</v>
      </c>
      <c r="BO827" s="130">
        <f t="shared" ref="BO827" si="15969">G827/G839</f>
        <v>5.8874458874458878E-2</v>
      </c>
      <c r="BP827" s="131">
        <f t="shared" ref="BP827" si="15970">H827/H839</f>
        <v>7.0626003210272875E-2</v>
      </c>
      <c r="BQ827" s="132">
        <f t="shared" ref="BQ827" si="15971">I827/I839</f>
        <v>6.5436479772888578E-2</v>
      </c>
      <c r="BR827" s="129">
        <f t="shared" ref="BR827" si="15972">J827/J839</f>
        <v>4.4318181818181819E-2</v>
      </c>
      <c r="BS827" s="130">
        <f t="shared" ref="BS827" si="15973">K827/K839</f>
        <v>4.1284403669724773E-2</v>
      </c>
      <c r="BT827" s="131">
        <f t="shared" ref="BT827" si="15974">L827/L839</f>
        <v>6.7449791587722616E-2</v>
      </c>
      <c r="BU827" s="129">
        <f t="shared" ref="BU827" si="15975">M827/M839</f>
        <v>5.4897314375987362E-2</v>
      </c>
      <c r="BV827" s="133">
        <f t="shared" ref="BV827" si="15976">N827/N839</f>
        <v>5.8752376015206498E-2</v>
      </c>
      <c r="BW827" s="134">
        <f t="shared" ref="BW827" si="15977">O827/O839</f>
        <v>5.2821748107364078E-2</v>
      </c>
      <c r="BX827" s="129">
        <f t="shared" ref="BX827" si="15978">P827/P839</f>
        <v>7.7669902912621352E-2</v>
      </c>
      <c r="BY827" s="130">
        <f t="shared" ref="BY827" si="15979">Q827/Q839</f>
        <v>6.5038071065989841E-2</v>
      </c>
      <c r="BZ827" s="131">
        <f t="shared" ref="BZ827" si="15980">R827/R839</f>
        <v>5.7591623036649213E-2</v>
      </c>
      <c r="CA827" s="132">
        <f t="shared" ref="CA827" si="15981">S827/S839</f>
        <v>6.6935675290766675E-2</v>
      </c>
      <c r="CB827" s="129">
        <f t="shared" ref="CB827" si="15982">T827/T839</f>
        <v>5.5674518201284794E-2</v>
      </c>
      <c r="CC827" s="130">
        <f t="shared" ref="CC827" si="15983">U827/U839</f>
        <v>5.8685446009389672E-2</v>
      </c>
      <c r="CD827" s="131">
        <f t="shared" ref="CD827" si="15984">V827/V839</f>
        <v>5.7687218840963221E-2</v>
      </c>
      <c r="CE827" s="132">
        <f t="shared" ref="CE827" si="15985">W827/W839</f>
        <v>7.0000000000000007E-2</v>
      </c>
      <c r="CF827" s="129">
        <f t="shared" ref="CF827" si="15986">X827/X839</f>
        <v>6.867523260965884E-2</v>
      </c>
      <c r="CG827" s="130">
        <f t="shared" ref="CG827" si="15987">Y827/Y839</f>
        <v>5.146198830409357E-2</v>
      </c>
      <c r="CH827" s="131">
        <f t="shared" ref="CH827" si="15988">Z827/Z839</f>
        <v>6.8434559452523525E-2</v>
      </c>
      <c r="CI827" s="129">
        <f t="shared" ref="CI827" si="15989">AA827/AA839</f>
        <v>6.6065643048316663E-2</v>
      </c>
      <c r="CJ827" s="135">
        <f t="shared" ref="CJ827" si="15990">AB827/AB839</f>
        <v>6.4223385689354276E-2</v>
      </c>
      <c r="CK827" s="136">
        <f t="shared" ref="CK827" si="15991">AC827/AC839</f>
        <v>6.2087131891424688E-2</v>
      </c>
    </row>
    <row r="828" spans="1:89" x14ac:dyDescent="0.15">
      <c r="A828" s="137" t="s">
        <v>29</v>
      </c>
      <c r="B828" s="206">
        <v>409</v>
      </c>
      <c r="C828" s="190">
        <v>381</v>
      </c>
      <c r="D828" s="191">
        <v>140</v>
      </c>
      <c r="E828" s="192">
        <v>194</v>
      </c>
      <c r="F828" s="189">
        <v>341</v>
      </c>
      <c r="G828" s="193">
        <v>221</v>
      </c>
      <c r="H828" s="191">
        <v>544</v>
      </c>
      <c r="I828" s="192">
        <v>477</v>
      </c>
      <c r="J828" s="189">
        <v>60</v>
      </c>
      <c r="K828" s="190">
        <v>37</v>
      </c>
      <c r="L828" s="191">
        <v>209</v>
      </c>
      <c r="M828" s="189">
        <v>140</v>
      </c>
      <c r="N828" s="194">
        <v>382</v>
      </c>
      <c r="O828" s="207">
        <v>345</v>
      </c>
      <c r="P828" s="189">
        <v>226</v>
      </c>
      <c r="Q828" s="190">
        <v>232</v>
      </c>
      <c r="R828" s="191">
        <v>285</v>
      </c>
      <c r="S828" s="192">
        <v>345</v>
      </c>
      <c r="T828" s="189">
        <v>44</v>
      </c>
      <c r="U828" s="193">
        <v>25</v>
      </c>
      <c r="V828" s="191">
        <v>280</v>
      </c>
      <c r="W828" s="208">
        <v>284</v>
      </c>
      <c r="X828" s="189">
        <v>147</v>
      </c>
      <c r="Y828" s="193">
        <v>131</v>
      </c>
      <c r="Z828" s="191">
        <v>487</v>
      </c>
      <c r="AA828" s="189">
        <v>472</v>
      </c>
      <c r="AB828" s="172">
        <f t="shared" si="15662"/>
        <v>3554</v>
      </c>
      <c r="AC828" s="173">
        <f t="shared" si="15663"/>
        <v>3284</v>
      </c>
      <c r="BI828" s="137" t="s">
        <v>29</v>
      </c>
      <c r="BJ828" s="129">
        <f>B828/B839</f>
        <v>8.2046138415245731E-2</v>
      </c>
      <c r="BK828" s="130">
        <f t="shared" ref="BK828" si="15992">C828/C839</f>
        <v>7.3894491854150507E-2</v>
      </c>
      <c r="BL828" s="131">
        <f t="shared" ref="BL828" si="15993">D828/D839</f>
        <v>6.0843111690569315E-2</v>
      </c>
      <c r="BM828" s="132">
        <f t="shared" ref="BM828" si="15994">E828/E839</f>
        <v>6.2359369977499197E-2</v>
      </c>
      <c r="BN828" s="129">
        <f t="shared" ref="BN828" si="15995">F828/F839</f>
        <v>7.1175120016697971E-2</v>
      </c>
      <c r="BO828" s="130">
        <f t="shared" ref="BO828" si="15996">G828/G839</f>
        <v>6.3780663780663785E-2</v>
      </c>
      <c r="BP828" s="131">
        <f t="shared" ref="BP828" si="15997">H828/H839</f>
        <v>7.2766185125735683E-2</v>
      </c>
      <c r="BQ828" s="132">
        <f t="shared" ref="BQ828" si="15998">I828/I839</f>
        <v>6.7707594038325047E-2</v>
      </c>
      <c r="BR828" s="129">
        <f t="shared" ref="BR828" si="15999">J828/J839</f>
        <v>6.8181818181818177E-2</v>
      </c>
      <c r="BS828" s="130">
        <f t="shared" ref="BS828" si="16000">K828/K839</f>
        <v>4.2431192660550461E-2</v>
      </c>
      <c r="BT828" s="131">
        <f t="shared" ref="BT828" si="16001">L828/L839</f>
        <v>7.9196665403561961E-2</v>
      </c>
      <c r="BU828" s="129">
        <f t="shared" ref="BU828" si="16002">M828/M839</f>
        <v>5.5292259083728278E-2</v>
      </c>
      <c r="BV828" s="133">
        <f t="shared" ref="BV828" si="16003">N828/N839</f>
        <v>6.6010022464143767E-2</v>
      </c>
      <c r="BW828" s="134">
        <f t="shared" ref="BW828" si="16004">O828/O839</f>
        <v>5.9359944941500341E-2</v>
      </c>
      <c r="BX828" s="129">
        <f t="shared" ref="BX828" si="16005">P828/P839</f>
        <v>6.8567961165048541E-2</v>
      </c>
      <c r="BY828" s="130">
        <f t="shared" ref="BY828" si="16006">Q828/Q839</f>
        <v>7.3604060913705582E-2</v>
      </c>
      <c r="BZ828" s="131">
        <f t="shared" ref="BZ828" si="16007">R828/R839</f>
        <v>6.782484531175631E-2</v>
      </c>
      <c r="CA828" s="132">
        <f t="shared" ref="CA828" si="16008">S828/S839</f>
        <v>8.1889389983384756E-2</v>
      </c>
      <c r="CB828" s="129">
        <f t="shared" ref="CB828" si="16009">T828/T839</f>
        <v>9.421841541755889E-2</v>
      </c>
      <c r="CC828" s="130">
        <f t="shared" ref="CC828" si="16010">U828/U839</f>
        <v>5.8685446009389672E-2</v>
      </c>
      <c r="CD828" s="131">
        <f t="shared" ref="CD828" si="16011">V828/V839</f>
        <v>7.4093675575549092E-2</v>
      </c>
      <c r="CE828" s="132">
        <f t="shared" ref="CE828" si="16012">W828/W839</f>
        <v>7.0999999999999994E-2</v>
      </c>
      <c r="CF828" s="129">
        <f t="shared" ref="CF828" si="16013">X828/X839</f>
        <v>6.5130704474966772E-2</v>
      </c>
      <c r="CG828" s="130">
        <f t="shared" ref="CG828" si="16014">Y828/Y839</f>
        <v>7.6608187134502931E-2</v>
      </c>
      <c r="CH828" s="131">
        <f t="shared" ref="CH828" si="16015">Z828/Z839</f>
        <v>8.3319076133447398E-2</v>
      </c>
      <c r="CI828" s="129">
        <f t="shared" ref="CI828" si="16016">AA828/AA839</f>
        <v>6.6488237779969012E-2</v>
      </c>
      <c r="CJ828" s="135">
        <f t="shared" ref="CJ828" si="16017">AB828/AB839</f>
        <v>7.2969920952674266E-2</v>
      </c>
      <c r="CK828" s="136">
        <f t="shared" ref="CK828" si="16018">AC828/AC839</f>
        <v>6.7581750457884879E-2</v>
      </c>
    </row>
    <row r="829" spans="1:89" x14ac:dyDescent="0.15">
      <c r="A829" s="146" t="s">
        <v>30</v>
      </c>
      <c r="B829" s="203">
        <v>408</v>
      </c>
      <c r="C829" s="197">
        <v>368</v>
      </c>
      <c r="D829" s="198">
        <v>121</v>
      </c>
      <c r="E829" s="199">
        <v>243</v>
      </c>
      <c r="F829" s="196">
        <v>369</v>
      </c>
      <c r="G829" s="200">
        <v>281</v>
      </c>
      <c r="H829" s="198">
        <v>518</v>
      </c>
      <c r="I829" s="199">
        <v>508</v>
      </c>
      <c r="J829" s="196">
        <v>58</v>
      </c>
      <c r="K829" s="197">
        <v>39</v>
      </c>
      <c r="L829" s="198">
        <v>209</v>
      </c>
      <c r="M829" s="196">
        <v>144</v>
      </c>
      <c r="N829" s="201">
        <v>415</v>
      </c>
      <c r="O829" s="204">
        <v>395</v>
      </c>
      <c r="P829" s="196">
        <v>181</v>
      </c>
      <c r="Q829" s="197">
        <v>305</v>
      </c>
      <c r="R829" s="198">
        <v>271</v>
      </c>
      <c r="S829" s="199">
        <v>327</v>
      </c>
      <c r="T829" s="196">
        <v>31</v>
      </c>
      <c r="U829" s="200">
        <v>30</v>
      </c>
      <c r="V829" s="198">
        <v>275</v>
      </c>
      <c r="W829" s="205">
        <v>226</v>
      </c>
      <c r="X829" s="196">
        <v>176</v>
      </c>
      <c r="Y829" s="200">
        <v>154</v>
      </c>
      <c r="Z829" s="198">
        <v>480</v>
      </c>
      <c r="AA829" s="196">
        <v>517</v>
      </c>
      <c r="AB829" s="172">
        <f t="shared" si="15662"/>
        <v>3512</v>
      </c>
      <c r="AC829" s="173">
        <f t="shared" si="15663"/>
        <v>3537</v>
      </c>
      <c r="BI829" s="146" t="s">
        <v>30</v>
      </c>
      <c r="BJ829" s="129">
        <f>B829/B839</f>
        <v>8.1845536609829489E-2</v>
      </c>
      <c r="BK829" s="130">
        <f t="shared" ref="BK829" si="16019">C829/C839</f>
        <v>7.1373157486423588E-2</v>
      </c>
      <c r="BL829" s="131">
        <f t="shared" ref="BL829" si="16020">D829/D839</f>
        <v>5.2585832246849193E-2</v>
      </c>
      <c r="BM829" s="132">
        <f t="shared" ref="BM829" si="16021">E829/E839</f>
        <v>7.8109932497589199E-2</v>
      </c>
      <c r="BN829" s="129">
        <f t="shared" ref="BN829" si="16022">F829/F839</f>
        <v>7.7019411396368184E-2</v>
      </c>
      <c r="BO829" s="130">
        <f t="shared" ref="BO829" si="16023">G829/G839</f>
        <v>8.1096681096681097E-2</v>
      </c>
      <c r="BP829" s="131">
        <f t="shared" ref="BP829" si="16024">H829/H839</f>
        <v>6.9288389513108617E-2</v>
      </c>
      <c r="BQ829" s="132">
        <f t="shared" ref="BQ829" si="16025">I829/I839</f>
        <v>7.2107877927608227E-2</v>
      </c>
      <c r="BR829" s="129">
        <f t="shared" ref="BR829" si="16026">J829/J839</f>
        <v>6.5909090909090903E-2</v>
      </c>
      <c r="BS829" s="130">
        <f t="shared" ref="BS829" si="16027">K829/K839</f>
        <v>4.4724770642201837E-2</v>
      </c>
      <c r="BT829" s="131">
        <f t="shared" ref="BT829" si="16028">L829/L839</f>
        <v>7.9196665403561961E-2</v>
      </c>
      <c r="BU829" s="129">
        <f t="shared" ref="BU829" si="16029">M829/M839</f>
        <v>5.6872037914691941E-2</v>
      </c>
      <c r="BV829" s="133">
        <f t="shared" ref="BV829" si="16030">N829/N839</f>
        <v>7.1712458959737338E-2</v>
      </c>
      <c r="BW829" s="134">
        <f t="shared" ref="BW829" si="16031">O829/O839</f>
        <v>6.7962835512732273E-2</v>
      </c>
      <c r="BX829" s="129">
        <f t="shared" ref="BX829" si="16032">P829/P839</f>
        <v>5.4915048543689324E-2</v>
      </c>
      <c r="BY829" s="130">
        <f t="shared" ref="BY829" si="16033">Q829/Q839</f>
        <v>9.676395939086295E-2</v>
      </c>
      <c r="BZ829" s="131">
        <f t="shared" ref="BZ829" si="16034">R829/R839</f>
        <v>6.4493098524512141E-2</v>
      </c>
      <c r="CA829" s="132">
        <f t="shared" ref="CA829" si="16035">S829/S839</f>
        <v>7.7616900071208167E-2</v>
      </c>
      <c r="CB829" s="129">
        <f t="shared" ref="CB829" si="16036">T829/T839</f>
        <v>6.638115631691649E-2</v>
      </c>
      <c r="CC829" s="130">
        <f t="shared" ref="CC829" si="16037">U829/U839</f>
        <v>7.0422535211267609E-2</v>
      </c>
      <c r="CD829" s="131">
        <f t="shared" ref="CD829" si="16038">V829/V839</f>
        <v>7.2770574225985707E-2</v>
      </c>
      <c r="CE829" s="132">
        <f t="shared" ref="CE829" si="16039">W829/W839</f>
        <v>5.6500000000000002E-2</v>
      </c>
      <c r="CF829" s="129">
        <f t="shared" ref="CF829" si="16040">X829/X839</f>
        <v>7.7979618963225514E-2</v>
      </c>
      <c r="CG829" s="130">
        <f t="shared" ref="CG829" si="16041">Y829/Y839</f>
        <v>9.005847953216374E-2</v>
      </c>
      <c r="CH829" s="131">
        <f t="shared" ref="CH829" si="16042">Z829/Z839</f>
        <v>8.2121471343028232E-2</v>
      </c>
      <c r="CI829" s="129">
        <f t="shared" ref="CI829" si="16043">AA829/AA839</f>
        <v>7.2827158754754193E-2</v>
      </c>
      <c r="CJ829" s="135">
        <f t="shared" ref="CJ829" si="16044">AB829/AB839</f>
        <v>7.2107586490093425E-2</v>
      </c>
      <c r="CK829" s="136">
        <f t="shared" ref="CK829" si="16045">AC829/AC839</f>
        <v>7.2788261683781622E-2</v>
      </c>
    </row>
    <row r="830" spans="1:89" x14ac:dyDescent="0.15">
      <c r="A830" s="137" t="s">
        <v>31</v>
      </c>
      <c r="B830" s="206">
        <v>491</v>
      </c>
      <c r="C830" s="190">
        <v>291</v>
      </c>
      <c r="D830" s="191">
        <v>134</v>
      </c>
      <c r="E830" s="192">
        <v>245</v>
      </c>
      <c r="F830" s="189">
        <v>333</v>
      </c>
      <c r="G830" s="193">
        <v>359</v>
      </c>
      <c r="H830" s="191">
        <v>491</v>
      </c>
      <c r="I830" s="192">
        <v>586</v>
      </c>
      <c r="J830" s="189">
        <v>104</v>
      </c>
      <c r="K830" s="190">
        <v>41</v>
      </c>
      <c r="L830" s="191">
        <v>352</v>
      </c>
      <c r="M830" s="189">
        <v>111</v>
      </c>
      <c r="N830" s="194">
        <v>484</v>
      </c>
      <c r="O830" s="207">
        <v>416</v>
      </c>
      <c r="P830" s="189">
        <v>187</v>
      </c>
      <c r="Q830" s="190">
        <v>312</v>
      </c>
      <c r="R830" s="191">
        <v>203</v>
      </c>
      <c r="S830" s="192">
        <v>362</v>
      </c>
      <c r="T830" s="189">
        <v>23</v>
      </c>
      <c r="U830" s="193">
        <v>30</v>
      </c>
      <c r="V830" s="191">
        <v>419</v>
      </c>
      <c r="W830" s="208">
        <v>241</v>
      </c>
      <c r="X830" s="189">
        <v>168</v>
      </c>
      <c r="Y830" s="193">
        <v>137</v>
      </c>
      <c r="Z830" s="191">
        <v>366</v>
      </c>
      <c r="AA830" s="189">
        <v>417</v>
      </c>
      <c r="AB830" s="172">
        <f t="shared" si="15662"/>
        <v>3755</v>
      </c>
      <c r="AC830" s="173">
        <f t="shared" si="15663"/>
        <v>3548</v>
      </c>
      <c r="BI830" s="137" t="s">
        <v>31</v>
      </c>
      <c r="BJ830" s="129">
        <f>B830/B839</f>
        <v>9.849548645937814E-2</v>
      </c>
      <c r="BK830" s="130">
        <f t="shared" ref="BK830" si="16046">C830/C839</f>
        <v>5.6439100077579518E-2</v>
      </c>
      <c r="BL830" s="131">
        <f t="shared" ref="BL830" si="16047">D830/D839</f>
        <v>5.823554976097349E-2</v>
      </c>
      <c r="BM830" s="132">
        <f t="shared" ref="BM830" si="16048">E830/E839</f>
        <v>7.8752812600450015E-2</v>
      </c>
      <c r="BN830" s="129">
        <f t="shared" ref="BN830" si="16049">F830/F839</f>
        <v>6.9505322479649342E-2</v>
      </c>
      <c r="BO830" s="130">
        <f t="shared" ref="BO830" si="16050">G830/G839</f>
        <v>0.10360750360750361</v>
      </c>
      <c r="BP830" s="131">
        <f t="shared" ref="BP830" si="16051">H830/H839</f>
        <v>6.5676832530765117E-2</v>
      </c>
      <c r="BQ830" s="132">
        <f t="shared" ref="BQ830" si="16052">I830/I839</f>
        <v>8.317955997161107E-2</v>
      </c>
      <c r="BR830" s="129">
        <f t="shared" ref="BR830" si="16053">J830/J839</f>
        <v>0.11818181818181818</v>
      </c>
      <c r="BS830" s="130">
        <f t="shared" ref="BS830" si="16054">K830/K839</f>
        <v>4.7018348623853214E-2</v>
      </c>
      <c r="BT830" s="131">
        <f t="shared" ref="BT830" si="16055">L830/L839</f>
        <v>0.13338385752178855</v>
      </c>
      <c r="BU830" s="129">
        <f t="shared" ref="BU830" si="16056">M830/M839</f>
        <v>4.3838862559241708E-2</v>
      </c>
      <c r="BV830" s="133">
        <f t="shared" ref="BV830" si="16057">N830/N839</f>
        <v>8.3635735268705713E-2</v>
      </c>
      <c r="BW830" s="134">
        <f t="shared" ref="BW830" si="16058">O830/O839</f>
        <v>7.1576049552649693E-2</v>
      </c>
      <c r="BX830" s="129">
        <f t="shared" ref="BX830" si="16059">P830/P839</f>
        <v>5.6735436893203886E-2</v>
      </c>
      <c r="BY830" s="130">
        <f t="shared" ref="BY830" si="16060">Q830/Q839</f>
        <v>9.8984771573604066E-2</v>
      </c>
      <c r="BZ830" s="131">
        <f t="shared" ref="BZ830" si="16061">R830/R839</f>
        <v>4.831032841504046E-2</v>
      </c>
      <c r="CA830" s="132">
        <f t="shared" ref="CA830" si="16062">S830/S839</f>
        <v>8.5924519344884875E-2</v>
      </c>
      <c r="CB830" s="129">
        <f t="shared" ref="CB830" si="16063">T830/T839</f>
        <v>4.9250535331905779E-2</v>
      </c>
      <c r="CC830" s="130">
        <f t="shared" ref="CC830" si="16064">U830/U839</f>
        <v>7.0422535211267609E-2</v>
      </c>
      <c r="CD830" s="131">
        <f t="shared" ref="CD830" si="16065">V830/V839</f>
        <v>0.11087589309341095</v>
      </c>
      <c r="CE830" s="132">
        <f t="shared" ref="CE830" si="16066">W830/W839</f>
        <v>6.0249999999999998E-2</v>
      </c>
      <c r="CF830" s="129">
        <f t="shared" ref="CF830" si="16067">X830/X839</f>
        <v>7.4435090828533446E-2</v>
      </c>
      <c r="CG830" s="130">
        <f t="shared" ref="CG830" si="16068">Y830/Y839</f>
        <v>8.0116959064327489E-2</v>
      </c>
      <c r="CH830" s="131">
        <f t="shared" ref="CH830" si="16069">Z830/Z839</f>
        <v>6.261762189905902E-2</v>
      </c>
      <c r="CI830" s="129">
        <f t="shared" ref="CI830" si="16070">AA830/AA839</f>
        <v>5.8740667699676008E-2</v>
      </c>
      <c r="CJ830" s="135">
        <f t="shared" ref="CJ830" si="16071">AB830/AB839</f>
        <v>7.7096807309311163E-2</v>
      </c>
      <c r="CK830" s="136">
        <f t="shared" ref="CK830" si="16072">AC830/AC839</f>
        <v>7.3014631737081476E-2</v>
      </c>
    </row>
    <row r="831" spans="1:89" x14ac:dyDescent="0.15">
      <c r="A831" s="146" t="s">
        <v>32</v>
      </c>
      <c r="B831" s="203">
        <v>454</v>
      </c>
      <c r="C831" s="197">
        <v>402</v>
      </c>
      <c r="D831" s="198">
        <v>112</v>
      </c>
      <c r="E831" s="199">
        <v>295</v>
      </c>
      <c r="F831" s="196">
        <v>218</v>
      </c>
      <c r="G831" s="200">
        <v>446</v>
      </c>
      <c r="H831" s="198">
        <v>618</v>
      </c>
      <c r="I831" s="199">
        <v>671</v>
      </c>
      <c r="J831" s="196">
        <v>136</v>
      </c>
      <c r="K831" s="197">
        <v>56</v>
      </c>
      <c r="L831" s="198">
        <v>356</v>
      </c>
      <c r="M831" s="196">
        <v>86</v>
      </c>
      <c r="N831" s="201">
        <v>681</v>
      </c>
      <c r="O831" s="204">
        <v>454</v>
      </c>
      <c r="P831" s="196">
        <v>171</v>
      </c>
      <c r="Q831" s="197">
        <v>369</v>
      </c>
      <c r="R831" s="198">
        <v>218</v>
      </c>
      <c r="S831" s="199">
        <v>458</v>
      </c>
      <c r="T831" s="196">
        <v>26</v>
      </c>
      <c r="U831" s="200">
        <v>24</v>
      </c>
      <c r="V831" s="198">
        <v>454</v>
      </c>
      <c r="W831" s="205">
        <v>238</v>
      </c>
      <c r="X831" s="196">
        <v>157</v>
      </c>
      <c r="Y831" s="200">
        <v>143</v>
      </c>
      <c r="Z831" s="198">
        <v>306</v>
      </c>
      <c r="AA831" s="196">
        <v>594</v>
      </c>
      <c r="AB831" s="172">
        <f t="shared" si="15662"/>
        <v>3907</v>
      </c>
      <c r="AC831" s="173">
        <f t="shared" si="15663"/>
        <v>4236</v>
      </c>
      <c r="BI831" s="146" t="s">
        <v>32</v>
      </c>
      <c r="BJ831" s="129">
        <f>B831/B839</f>
        <v>9.1073219658976926E-2</v>
      </c>
      <c r="BK831" s="130">
        <f t="shared" ref="BK831" si="16073">C831/C839</f>
        <v>7.7967416602017073E-2</v>
      </c>
      <c r="BL831" s="131">
        <f t="shared" ref="BL831" si="16074">D831/D839</f>
        <v>4.8674489352455455E-2</v>
      </c>
      <c r="BM831" s="132">
        <f t="shared" ref="BM831" si="16075">E831/E839</f>
        <v>9.4824815171970431E-2</v>
      </c>
      <c r="BN831" s="129">
        <f t="shared" ref="BN831" si="16076">F831/F839</f>
        <v>4.5501982884575243E-2</v>
      </c>
      <c r="BO831" s="130">
        <f t="shared" ref="BO831" si="16077">G831/G839</f>
        <v>0.12871572871572873</v>
      </c>
      <c r="BP831" s="131">
        <f t="shared" ref="BP831" si="16078">H831/H839</f>
        <v>8.26645264847512E-2</v>
      </c>
      <c r="BQ831" s="132">
        <f t="shared" ref="BQ831" si="16079">I831/I839</f>
        <v>9.5244854506742374E-2</v>
      </c>
      <c r="BR831" s="129">
        <f t="shared" ref="BR831" si="16080">J831/J839</f>
        <v>0.15454545454545454</v>
      </c>
      <c r="BS831" s="130">
        <f t="shared" ref="BS831" si="16081">K831/K839</f>
        <v>6.4220183486238536E-2</v>
      </c>
      <c r="BT831" s="131">
        <f t="shared" ref="BT831" si="16082">L831/L839</f>
        <v>0.13489958317544523</v>
      </c>
      <c r="BU831" s="129">
        <f t="shared" ref="BU831" si="16083">M831/M839</f>
        <v>3.3965244865718801E-2</v>
      </c>
      <c r="BV831" s="133">
        <f t="shared" ref="BV831" si="16084">N831/N839</f>
        <v>0.11767755313634007</v>
      </c>
      <c r="BW831" s="134">
        <f t="shared" ref="BW831" si="16085">O831/O839</f>
        <v>7.8114246386785963E-2</v>
      </c>
      <c r="BX831" s="129">
        <f t="shared" ref="BX831" si="16086">P831/P839</f>
        <v>5.1881067961165046E-2</v>
      </c>
      <c r="BY831" s="130">
        <f t="shared" ref="BY831" si="16087">Q831/Q839</f>
        <v>0.11706852791878172</v>
      </c>
      <c r="BZ831" s="131">
        <f t="shared" ref="BZ831" si="16088">R831/R839</f>
        <v>5.1880057115659212E-2</v>
      </c>
      <c r="CA831" s="132">
        <f t="shared" ref="CA831" si="16089">S831/S839</f>
        <v>0.10871113220982673</v>
      </c>
      <c r="CB831" s="129">
        <f t="shared" ref="CB831" si="16090">T831/T839</f>
        <v>5.5674518201284794E-2</v>
      </c>
      <c r="CC831" s="130">
        <f t="shared" ref="CC831" si="16091">U831/U839</f>
        <v>5.6338028169014086E-2</v>
      </c>
      <c r="CD831" s="131">
        <f t="shared" ref="CD831" si="16092">V831/V839</f>
        <v>0.12013760254035459</v>
      </c>
      <c r="CE831" s="132">
        <f t="shared" ref="CE831" si="16093">W831/W839</f>
        <v>5.9499999999999997E-2</v>
      </c>
      <c r="CF831" s="129">
        <f t="shared" ref="CF831" si="16094">X831/X839</f>
        <v>6.9561364643331861E-2</v>
      </c>
      <c r="CG831" s="130">
        <f t="shared" ref="CG831" si="16095">Y831/Y839</f>
        <v>8.3625730994152048E-2</v>
      </c>
      <c r="CH831" s="131">
        <f t="shared" ref="CH831" si="16096">Z831/Z839</f>
        <v>5.2352437981180493E-2</v>
      </c>
      <c r="CI831" s="129">
        <f t="shared" ref="CI831" si="16097">AA831/AA839</f>
        <v>8.3673756867164384E-2</v>
      </c>
      <c r="CJ831" s="135">
        <f t="shared" ref="CJ831" si="16098">AB831/AB839</f>
        <v>8.0217636792937072E-2</v>
      </c>
      <c r="CK831" s="136">
        <f t="shared" ref="CK831" si="16099">AC831/AC839</f>
        <v>8.7173049616199857E-2</v>
      </c>
    </row>
    <row r="832" spans="1:89" x14ac:dyDescent="0.15">
      <c r="A832" s="137" t="s">
        <v>33</v>
      </c>
      <c r="B832" s="206">
        <v>223</v>
      </c>
      <c r="C832" s="190">
        <v>320</v>
      </c>
      <c r="D832" s="191">
        <v>52</v>
      </c>
      <c r="E832" s="192">
        <v>256</v>
      </c>
      <c r="F832" s="189">
        <v>165</v>
      </c>
      <c r="G832" s="193">
        <v>369</v>
      </c>
      <c r="H832" s="191">
        <v>408</v>
      </c>
      <c r="I832" s="192">
        <v>415</v>
      </c>
      <c r="J832" s="189">
        <v>74</v>
      </c>
      <c r="K832" s="190">
        <v>34</v>
      </c>
      <c r="L832" s="191">
        <v>238</v>
      </c>
      <c r="M832" s="189">
        <v>54</v>
      </c>
      <c r="N832" s="194">
        <v>332</v>
      </c>
      <c r="O832" s="207">
        <v>314</v>
      </c>
      <c r="P832" s="189">
        <v>125</v>
      </c>
      <c r="Q832" s="190">
        <v>225</v>
      </c>
      <c r="R832" s="191">
        <v>175</v>
      </c>
      <c r="S832" s="192">
        <v>359</v>
      </c>
      <c r="T832" s="189">
        <v>19</v>
      </c>
      <c r="U832" s="193">
        <v>31</v>
      </c>
      <c r="V832" s="191">
        <v>464</v>
      </c>
      <c r="W832" s="208">
        <v>152</v>
      </c>
      <c r="X832" s="189">
        <v>73</v>
      </c>
      <c r="Y832" s="193">
        <v>116</v>
      </c>
      <c r="Z832" s="191">
        <v>211</v>
      </c>
      <c r="AA832" s="189">
        <v>511</v>
      </c>
      <c r="AB832" s="172">
        <f t="shared" si="15662"/>
        <v>2559</v>
      </c>
      <c r="AC832" s="173">
        <f t="shared" si="15663"/>
        <v>3156</v>
      </c>
      <c r="BI832" s="137" t="s">
        <v>33</v>
      </c>
      <c r="BJ832" s="129">
        <f>B832/B839</f>
        <v>4.4734202607823473E-2</v>
      </c>
      <c r="BK832" s="130">
        <f t="shared" ref="BK832" si="16100">C832/C839</f>
        <v>6.2063615205585725E-2</v>
      </c>
      <c r="BL832" s="131">
        <f t="shared" ref="BL832" si="16101">D832/D839</f>
        <v>2.2598870056497175E-2</v>
      </c>
      <c r="BM832" s="132">
        <f t="shared" ref="BM832" si="16102">E832/E839</f>
        <v>8.22886531661845E-2</v>
      </c>
      <c r="BN832" s="129">
        <f t="shared" ref="BN832" si="16103">F832/F839</f>
        <v>3.4439574201628055E-2</v>
      </c>
      <c r="BO832" s="130">
        <f t="shared" ref="BO832" si="16104">G832/G839</f>
        <v>0.10649350649350649</v>
      </c>
      <c r="BP832" s="131">
        <f t="shared" ref="BP832" si="16105">H832/H839</f>
        <v>5.4574638844301769E-2</v>
      </c>
      <c r="BQ832" s="132">
        <f t="shared" ref="BQ832" si="16106">I832/I839</f>
        <v>5.8907026259758695E-2</v>
      </c>
      <c r="BR832" s="129">
        <f t="shared" ref="BR832" si="16107">J832/J839</f>
        <v>8.4090909090909091E-2</v>
      </c>
      <c r="BS832" s="130">
        <f t="shared" ref="BS832" si="16108">K832/K839</f>
        <v>3.8990825688073397E-2</v>
      </c>
      <c r="BT832" s="131">
        <f t="shared" ref="BT832" si="16109">L832/L839</f>
        <v>9.0185676392572939E-2</v>
      </c>
      <c r="BU832" s="129">
        <f t="shared" ref="BU832" si="16110">M832/M839</f>
        <v>2.132701421800948E-2</v>
      </c>
      <c r="BV832" s="133">
        <f t="shared" ref="BV832" si="16111">N832/N839</f>
        <v>5.7369967167789873E-2</v>
      </c>
      <c r="BW832" s="134">
        <f t="shared" ref="BW832" si="16112">O832/O839</f>
        <v>5.4026152787336544E-2</v>
      </c>
      <c r="BX832" s="129">
        <f t="shared" ref="BX832" si="16113">P832/P839</f>
        <v>3.7924757281553395E-2</v>
      </c>
      <c r="BY832" s="130">
        <f t="shared" ref="BY832" si="16114">Q832/Q839</f>
        <v>7.1383248730964466E-2</v>
      </c>
      <c r="BZ832" s="131">
        <f t="shared" ref="BZ832" si="16115">R832/R839</f>
        <v>4.1646834840552115E-2</v>
      </c>
      <c r="CA832" s="132">
        <f t="shared" ref="CA832" si="16116">S832/S839</f>
        <v>8.5212437692855442E-2</v>
      </c>
      <c r="CB832" s="129">
        <f t="shared" ref="CB832" si="16117">T832/T839</f>
        <v>4.068522483940043E-2</v>
      </c>
      <c r="CC832" s="130">
        <f t="shared" ref="CC832" si="16118">U832/U839</f>
        <v>7.2769953051643188E-2</v>
      </c>
      <c r="CD832" s="131">
        <f t="shared" ref="CD832" si="16119">V832/V839</f>
        <v>0.12278380523948135</v>
      </c>
      <c r="CE832" s="132">
        <f t="shared" ref="CE832" si="16120">W832/W839</f>
        <v>3.7999999999999999E-2</v>
      </c>
      <c r="CF832" s="129">
        <f t="shared" ref="CF832" si="16121">X832/X839</f>
        <v>3.2343819229065131E-2</v>
      </c>
      <c r="CG832" s="130">
        <f t="shared" ref="CG832" si="16122">Y832/Y839</f>
        <v>6.7836257309941514E-2</v>
      </c>
      <c r="CH832" s="131">
        <f t="shared" ref="CH832" si="16123">Z832/Z839</f>
        <v>3.6099230111206158E-2</v>
      </c>
      <c r="CI832" s="129">
        <f t="shared" ref="CI832" si="16124">AA832/AA839</f>
        <v>7.1981969291449496E-2</v>
      </c>
      <c r="CJ832" s="135">
        <f t="shared" ref="CJ832" si="16125">AB832/AB839</f>
        <v>5.2540806898675699E-2</v>
      </c>
      <c r="CK832" s="136">
        <f t="shared" ref="CK832" si="16126">AC832/AC839</f>
        <v>6.4947626201304717E-2</v>
      </c>
    </row>
    <row r="833" spans="1:89" x14ac:dyDescent="0.15">
      <c r="A833" s="146" t="s">
        <v>34</v>
      </c>
      <c r="B833" s="203">
        <v>15</v>
      </c>
      <c r="C833" s="197">
        <v>172</v>
      </c>
      <c r="D833" s="198">
        <v>9</v>
      </c>
      <c r="E833" s="199">
        <v>146</v>
      </c>
      <c r="F833" s="196">
        <v>24</v>
      </c>
      <c r="G833" s="200">
        <v>225</v>
      </c>
      <c r="H833" s="198">
        <v>67</v>
      </c>
      <c r="I833" s="199">
        <v>193</v>
      </c>
      <c r="J833" s="196">
        <v>27</v>
      </c>
      <c r="K833" s="197">
        <v>33</v>
      </c>
      <c r="L833" s="198">
        <v>230</v>
      </c>
      <c r="M833" s="196">
        <v>33</v>
      </c>
      <c r="N833" s="201">
        <v>131</v>
      </c>
      <c r="O833" s="204">
        <v>129</v>
      </c>
      <c r="P833" s="196">
        <v>41</v>
      </c>
      <c r="Q833" s="197">
        <v>101</v>
      </c>
      <c r="R833" s="198">
        <v>49</v>
      </c>
      <c r="S833" s="199">
        <v>177</v>
      </c>
      <c r="T833" s="196">
        <v>17</v>
      </c>
      <c r="U833" s="200">
        <v>36</v>
      </c>
      <c r="V833" s="198">
        <v>84</v>
      </c>
      <c r="W833" s="205">
        <v>78</v>
      </c>
      <c r="X833" s="196">
        <v>39</v>
      </c>
      <c r="Y833" s="200">
        <v>72</v>
      </c>
      <c r="Z833" s="198">
        <v>142</v>
      </c>
      <c r="AA833" s="196">
        <v>259</v>
      </c>
      <c r="AB833" s="172">
        <f t="shared" si="15662"/>
        <v>875</v>
      </c>
      <c r="AC833" s="173">
        <f t="shared" si="15663"/>
        <v>1654</v>
      </c>
      <c r="BI833" s="146" t="s">
        <v>34</v>
      </c>
      <c r="BJ833" s="129">
        <f>B833/B839</f>
        <v>3.009027081243731E-3</v>
      </c>
      <c r="BK833" s="130">
        <f t="shared" ref="BK833" si="16127">C833/C839</f>
        <v>3.335919317300233E-2</v>
      </c>
      <c r="BL833" s="131">
        <f t="shared" ref="BL833" si="16128">D833/D839</f>
        <v>3.9113428943937422E-3</v>
      </c>
      <c r="BM833" s="132">
        <f t="shared" ref="BM833" si="16129">E833/E839</f>
        <v>4.6930247508839604E-2</v>
      </c>
      <c r="BN833" s="129">
        <f t="shared" ref="BN833" si="16130">F833/F839</f>
        <v>5.0093926111458983E-3</v>
      </c>
      <c r="BO833" s="130">
        <f t="shared" ref="BO833" si="16131">G833/G839</f>
        <v>6.4935064935064929E-2</v>
      </c>
      <c r="BP833" s="131">
        <f t="shared" ref="BP833" si="16132">H833/H839</f>
        <v>8.9620117710005349E-3</v>
      </c>
      <c r="BQ833" s="132">
        <f t="shared" ref="BQ833" si="16133">I833/I839</f>
        <v>2.7395315826827537E-2</v>
      </c>
      <c r="BR833" s="129">
        <f t="shared" ref="BR833" si="16134">J833/J839</f>
        <v>3.0681818181818182E-2</v>
      </c>
      <c r="BS833" s="130">
        <f t="shared" ref="BS833" si="16135">K833/K839</f>
        <v>3.7844036697247709E-2</v>
      </c>
      <c r="BT833" s="131">
        <f t="shared" ref="BT833" si="16136">L833/L839</f>
        <v>8.7154225085259565E-2</v>
      </c>
      <c r="BU833" s="129">
        <f t="shared" ref="BU833" si="16137">M833/M839</f>
        <v>1.3033175355450236E-2</v>
      </c>
      <c r="BV833" s="133">
        <f t="shared" ref="BV833" si="16138">N833/N839</f>
        <v>2.2636944876447209E-2</v>
      </c>
      <c r="BW833" s="134">
        <f t="shared" ref="BW833" si="16139">O833/O839</f>
        <v>2.2195457673778389E-2</v>
      </c>
      <c r="BX833" s="129">
        <f t="shared" ref="BX833" si="16140">P833/P839</f>
        <v>1.2439320388349514E-2</v>
      </c>
      <c r="BY833" s="130">
        <f t="shared" ref="BY833" si="16141">Q833/Q839</f>
        <v>3.2043147208121826E-2</v>
      </c>
      <c r="BZ833" s="131">
        <f t="shared" ref="BZ833" si="16142">R833/R839</f>
        <v>1.1661113755354594E-2</v>
      </c>
      <c r="CA833" s="132">
        <f t="shared" ref="CA833" si="16143">S833/S839</f>
        <v>4.2012817469736528E-2</v>
      </c>
      <c r="CB833" s="129">
        <f t="shared" ref="CB833" si="16144">T833/T839</f>
        <v>3.6402569593147749E-2</v>
      </c>
      <c r="CC833" s="130">
        <f t="shared" ref="CC833" si="16145">U833/U839</f>
        <v>8.4507042253521125E-2</v>
      </c>
      <c r="CD833" s="131">
        <f t="shared" ref="CD833" si="16146">V833/V839</f>
        <v>2.2228102672664726E-2</v>
      </c>
      <c r="CE833" s="132">
        <f t="shared" ref="CE833" si="16147">W833/W839</f>
        <v>1.95E-2</v>
      </c>
      <c r="CF833" s="129">
        <f t="shared" ref="CF833" si="16148">X833/X839</f>
        <v>1.7279574656623838E-2</v>
      </c>
      <c r="CG833" s="130">
        <f t="shared" ref="CG833" si="16149">Y833/Y839</f>
        <v>4.2105263157894736E-2</v>
      </c>
      <c r="CH833" s="131">
        <f t="shared" ref="CH833" si="16150">Z833/Z839</f>
        <v>2.429426860564585E-2</v>
      </c>
      <c r="CI833" s="129">
        <f t="shared" ref="CI833" si="16151">AA833/AA839</f>
        <v>3.6484011832652485E-2</v>
      </c>
      <c r="CJ833" s="135">
        <f t="shared" ref="CJ833" si="16152">AB833/AB839</f>
        <v>1.796530130376758E-2</v>
      </c>
      <c r="CK833" s="136">
        <f t="shared" ref="CK833" si="16153">AC833/AC839</f>
        <v>3.403782437799683E-2</v>
      </c>
    </row>
    <row r="834" spans="1:89" x14ac:dyDescent="0.15">
      <c r="A834" s="137" t="s">
        <v>35</v>
      </c>
      <c r="B834" s="206">
        <v>0</v>
      </c>
      <c r="C834" s="190">
        <v>74</v>
      </c>
      <c r="D834" s="191">
        <v>2</v>
      </c>
      <c r="E834" s="192">
        <v>57</v>
      </c>
      <c r="F834" s="189">
        <v>0</v>
      </c>
      <c r="G834" s="193">
        <v>34</v>
      </c>
      <c r="H834" s="191">
        <v>9</v>
      </c>
      <c r="I834" s="192">
        <v>46</v>
      </c>
      <c r="J834" s="189">
        <v>1</v>
      </c>
      <c r="K834" s="190">
        <v>6</v>
      </c>
      <c r="L834" s="191">
        <v>26</v>
      </c>
      <c r="M834" s="189">
        <v>2</v>
      </c>
      <c r="N834" s="194">
        <v>11</v>
      </c>
      <c r="O834" s="207">
        <v>14</v>
      </c>
      <c r="P834" s="189">
        <v>11</v>
      </c>
      <c r="Q834" s="190">
        <v>6</v>
      </c>
      <c r="R834" s="191">
        <v>5</v>
      </c>
      <c r="S834" s="192">
        <v>7</v>
      </c>
      <c r="T834" s="189">
        <v>3</v>
      </c>
      <c r="U834" s="193">
        <v>6</v>
      </c>
      <c r="V834" s="191">
        <v>6</v>
      </c>
      <c r="W834" s="208">
        <v>9</v>
      </c>
      <c r="X834" s="189">
        <v>3</v>
      </c>
      <c r="Y834" s="193">
        <v>11</v>
      </c>
      <c r="Z834" s="191">
        <v>11</v>
      </c>
      <c r="AA834" s="189">
        <v>56</v>
      </c>
      <c r="AB834" s="172">
        <f t="shared" si="15662"/>
        <v>88</v>
      </c>
      <c r="AC834" s="173">
        <f t="shared" si="15663"/>
        <v>328</v>
      </c>
      <c r="BI834" s="137" t="s">
        <v>35</v>
      </c>
      <c r="BJ834" s="129">
        <f>B834/B839</f>
        <v>0</v>
      </c>
      <c r="BK834" s="130">
        <f t="shared" ref="BK834" si="16154">C834/C839</f>
        <v>1.4352211016291699E-2</v>
      </c>
      <c r="BL834" s="131">
        <f t="shared" ref="BL834" si="16155">D834/D839</f>
        <v>8.6918730986527601E-4</v>
      </c>
      <c r="BM834" s="132">
        <f t="shared" ref="BM834" si="16156">E834/E839</f>
        <v>1.8322082931533271E-2</v>
      </c>
      <c r="BN834" s="129">
        <f t="shared" ref="BN834" si="16157">F834/F839</f>
        <v>0</v>
      </c>
      <c r="BO834" s="130">
        <f t="shared" ref="BO834" si="16158">G834/G839</f>
        <v>9.8124098124098124E-3</v>
      </c>
      <c r="BP834" s="131">
        <f t="shared" ref="BP834" si="16159">H834/H839</f>
        <v>1.203852327447833E-3</v>
      </c>
      <c r="BQ834" s="132">
        <f t="shared" ref="BQ834" si="16160">I834/I839</f>
        <v>6.529453513129879E-3</v>
      </c>
      <c r="BR834" s="129">
        <f t="shared" ref="BR834" si="16161">J834/J839</f>
        <v>1.1363636363636363E-3</v>
      </c>
      <c r="BS834" s="130">
        <f t="shared" ref="BS834" si="16162">K834/K839</f>
        <v>6.8807339449541288E-3</v>
      </c>
      <c r="BT834" s="131">
        <f t="shared" ref="BT834" si="16163">L834/L839</f>
        <v>9.852216748768473E-3</v>
      </c>
      <c r="BU834" s="129">
        <f t="shared" ref="BU834" si="16164">M834/M839</f>
        <v>7.8988941548183253E-4</v>
      </c>
      <c r="BV834" s="133">
        <f t="shared" ref="BV834" si="16165">N834/N839</f>
        <v>1.9008121651978573E-3</v>
      </c>
      <c r="BW834" s="134">
        <f t="shared" ref="BW834" si="16166">O834/O839</f>
        <v>2.4088093599449415E-3</v>
      </c>
      <c r="BX834" s="129">
        <f t="shared" ref="BX834" si="16167">P834/P839</f>
        <v>3.3373786407766988E-3</v>
      </c>
      <c r="BY834" s="130">
        <f t="shared" ref="BY834" si="16168">Q834/Q839</f>
        <v>1.9035532994923859E-3</v>
      </c>
      <c r="BZ834" s="131">
        <f t="shared" ref="BZ834" si="16169">R834/R839</f>
        <v>1.1899095668729176E-3</v>
      </c>
      <c r="CA834" s="132">
        <f t="shared" ref="CA834" si="16170">S834/S839</f>
        <v>1.6615238547353431E-3</v>
      </c>
      <c r="CB834" s="129">
        <f t="shared" ref="CB834" si="16171">T834/T839</f>
        <v>6.4239828693790149E-3</v>
      </c>
      <c r="CC834" s="130">
        <f t="shared" ref="CC834" si="16172">U834/U839</f>
        <v>1.4084507042253521E-2</v>
      </c>
      <c r="CD834" s="131">
        <f t="shared" ref="CD834" si="16173">V834/V839</f>
        <v>1.5877216194760519E-3</v>
      </c>
      <c r="CE834" s="132">
        <f t="shared" ref="CE834" si="16174">W834/W839</f>
        <v>2.2499999999999998E-3</v>
      </c>
      <c r="CF834" s="129">
        <f t="shared" ref="CF834" si="16175">X834/X839</f>
        <v>1.329198050509526E-3</v>
      </c>
      <c r="CG834" s="130">
        <f t="shared" ref="CG834" si="16176">Y834/Y839</f>
        <v>6.4327485380116962E-3</v>
      </c>
      <c r="CH834" s="131">
        <f t="shared" ref="CH834" si="16177">Z834/Z839</f>
        <v>1.881950384944397E-3</v>
      </c>
      <c r="CI834" s="129">
        <f t="shared" ref="CI834" si="16178">AA834/AA839</f>
        <v>7.88843499084378E-3</v>
      </c>
      <c r="CJ834" s="135">
        <f t="shared" ref="CJ834" si="16179">AB834/AB839</f>
        <v>1.8067960168360539E-3</v>
      </c>
      <c r="CK834" s="136">
        <f t="shared" ref="CK834" si="16180">AC834/AC839</f>
        <v>6.749943407486675E-3</v>
      </c>
    </row>
    <row r="835" spans="1:89" x14ac:dyDescent="0.15">
      <c r="A835" s="146" t="s">
        <v>36</v>
      </c>
      <c r="B835" s="203">
        <v>0</v>
      </c>
      <c r="C835" s="197">
        <v>0</v>
      </c>
      <c r="D835" s="198">
        <v>0</v>
      </c>
      <c r="E835" s="199">
        <v>1</v>
      </c>
      <c r="F835" s="196">
        <v>0</v>
      </c>
      <c r="G835" s="200">
        <v>1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2"/>
        <v>0</v>
      </c>
      <c r="AC835" s="173">
        <f t="shared" si="15663"/>
        <v>2</v>
      </c>
      <c r="BI835" s="146" t="s">
        <v>36</v>
      </c>
      <c r="BJ835" s="129">
        <f>B835/B839</f>
        <v>0</v>
      </c>
      <c r="BK835" s="130">
        <f t="shared" ref="BK835" si="16181">C835/C839</f>
        <v>0</v>
      </c>
      <c r="BL835" s="131">
        <f t="shared" ref="BL835" si="16182">D835/D839</f>
        <v>0</v>
      </c>
      <c r="BM835" s="132">
        <f t="shared" ref="BM835" si="16183">E835/E839</f>
        <v>3.214400514304082E-4</v>
      </c>
      <c r="BN835" s="129">
        <f t="shared" ref="BN835" si="16184">F835/F839</f>
        <v>0</v>
      </c>
      <c r="BO835" s="130">
        <f t="shared" ref="BO835" si="16185">G835/G839</f>
        <v>2.886002886002886E-4</v>
      </c>
      <c r="BP835" s="131">
        <f t="shared" ref="BP835" si="16186">H835/H839</f>
        <v>0</v>
      </c>
      <c r="BQ835" s="132">
        <f t="shared" ref="BQ835" si="16187">I835/I839</f>
        <v>0</v>
      </c>
      <c r="BR835" s="129">
        <f t="shared" ref="BR835" si="16188">J835/J839</f>
        <v>0</v>
      </c>
      <c r="BS835" s="130">
        <f t="shared" ref="BS835" si="16189">K835/K839</f>
        <v>0</v>
      </c>
      <c r="BT835" s="131">
        <f t="shared" ref="BT835" si="16190">L835/L839</f>
        <v>0</v>
      </c>
      <c r="BU835" s="129">
        <f t="shared" ref="BU835" si="16191">M835/M839</f>
        <v>0</v>
      </c>
      <c r="BV835" s="133">
        <f t="shared" ref="BV835" si="16192">N835/N839</f>
        <v>0</v>
      </c>
      <c r="BW835" s="134">
        <f t="shared" ref="BW835" si="16193">O835/O839</f>
        <v>0</v>
      </c>
      <c r="BX835" s="129">
        <f t="shared" ref="BX835" si="16194">P835/P839</f>
        <v>0</v>
      </c>
      <c r="BY835" s="130">
        <f t="shared" ref="BY835" si="16195">Q835/Q839</f>
        <v>0</v>
      </c>
      <c r="BZ835" s="131">
        <f t="shared" ref="BZ835" si="16196">R835/R839</f>
        <v>0</v>
      </c>
      <c r="CA835" s="132">
        <f t="shared" ref="CA835" si="16197">S835/S839</f>
        <v>0</v>
      </c>
      <c r="CB835" s="129">
        <f t="shared" ref="CB835" si="16198">T835/T839</f>
        <v>0</v>
      </c>
      <c r="CC835" s="130">
        <f t="shared" ref="CC835" si="16199">U835/U839</f>
        <v>0</v>
      </c>
      <c r="CD835" s="131">
        <f t="shared" ref="CD835" si="16200">V835/V839</f>
        <v>0</v>
      </c>
      <c r="CE835" s="132">
        <f t="shared" ref="CE835" si="16201">W835/W839</f>
        <v>0</v>
      </c>
      <c r="CF835" s="129">
        <f t="shared" ref="CF835" si="16202">X835/X839</f>
        <v>0</v>
      </c>
      <c r="CG835" s="130">
        <f t="shared" ref="CG835" si="16203">Y835/Y839</f>
        <v>0</v>
      </c>
      <c r="CH835" s="131">
        <f t="shared" ref="CH835" si="16204">Z835/Z839</f>
        <v>0</v>
      </c>
      <c r="CI835" s="129">
        <f t="shared" ref="CI835" si="16205">AA835/AA839</f>
        <v>0</v>
      </c>
      <c r="CJ835" s="135">
        <f t="shared" ref="CJ835" si="16206">AB835/AB839</f>
        <v>0</v>
      </c>
      <c r="CK835" s="136">
        <f t="shared" ref="CK835" si="16207">AC835/AC839</f>
        <v>4.1158191509065091E-5</v>
      </c>
    </row>
    <row r="836" spans="1:89" x14ac:dyDescent="0.15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si="15662"/>
        <v>0</v>
      </c>
      <c r="AC836" s="173">
        <f t="shared" si="15663"/>
        <v>0</v>
      </c>
      <c r="BI836" s="137" t="s">
        <v>37</v>
      </c>
      <c r="BJ836" s="129">
        <f>B836/B839</f>
        <v>0</v>
      </c>
      <c r="BK836" s="130">
        <f t="shared" ref="BK836" si="16208">C836/C839</f>
        <v>0</v>
      </c>
      <c r="BL836" s="131">
        <f t="shared" ref="BL836" si="16209">D836/D839</f>
        <v>0</v>
      </c>
      <c r="BM836" s="132">
        <f t="shared" ref="BM836" si="16210">E836/E839</f>
        <v>0</v>
      </c>
      <c r="BN836" s="129">
        <f t="shared" ref="BN836" si="16211">F836/F839</f>
        <v>0</v>
      </c>
      <c r="BO836" s="130">
        <f t="shared" ref="BO836" si="16212">G836/G839</f>
        <v>0</v>
      </c>
      <c r="BP836" s="131">
        <f t="shared" ref="BP836" si="16213">H836/H839</f>
        <v>0</v>
      </c>
      <c r="BQ836" s="132">
        <f t="shared" ref="BQ836" si="16214">I836/I839</f>
        <v>0</v>
      </c>
      <c r="BR836" s="129">
        <f t="shared" ref="BR836" si="16215">J836/J839</f>
        <v>0</v>
      </c>
      <c r="BS836" s="130">
        <f t="shared" ref="BS836" si="16216">K836/K839</f>
        <v>0</v>
      </c>
      <c r="BT836" s="131">
        <f t="shared" ref="BT836" si="16217">L836/L839</f>
        <v>0</v>
      </c>
      <c r="BU836" s="129">
        <f t="shared" ref="BU836" si="16218">M836/M839</f>
        <v>0</v>
      </c>
      <c r="BV836" s="133">
        <f t="shared" ref="BV836" si="16219">N836/N839</f>
        <v>0</v>
      </c>
      <c r="BW836" s="134">
        <f t="shared" ref="BW836" si="16220">O836/O839</f>
        <v>0</v>
      </c>
      <c r="BX836" s="129">
        <f t="shared" ref="BX836" si="16221">P836/P839</f>
        <v>0</v>
      </c>
      <c r="BY836" s="130">
        <f t="shared" ref="BY836" si="16222">Q836/Q839</f>
        <v>0</v>
      </c>
      <c r="BZ836" s="131">
        <f t="shared" ref="BZ836" si="16223">R836/R839</f>
        <v>0</v>
      </c>
      <c r="CA836" s="132">
        <f t="shared" ref="CA836" si="16224">S836/S839</f>
        <v>0</v>
      </c>
      <c r="CB836" s="129">
        <f t="shared" ref="CB836" si="16225">T836/T839</f>
        <v>0</v>
      </c>
      <c r="CC836" s="130">
        <f t="shared" ref="CC836" si="16226">U836/U839</f>
        <v>0</v>
      </c>
      <c r="CD836" s="131">
        <f t="shared" ref="CD836" si="16227">V836/V839</f>
        <v>0</v>
      </c>
      <c r="CE836" s="132">
        <f t="shared" ref="CE836" si="16228">W836/W839</f>
        <v>0</v>
      </c>
      <c r="CF836" s="129">
        <f t="shared" ref="CF836" si="16229">X836/X839</f>
        <v>0</v>
      </c>
      <c r="CG836" s="130">
        <f t="shared" ref="CG836" si="16230">Y836/Y839</f>
        <v>0</v>
      </c>
      <c r="CH836" s="131">
        <f t="shared" ref="CH836" si="16231">Z836/Z839</f>
        <v>0</v>
      </c>
      <c r="CI836" s="129">
        <f t="shared" ref="CI836" si="16232">AA836/AA839</f>
        <v>0</v>
      </c>
      <c r="CJ836" s="135">
        <f t="shared" ref="CJ836" si="16233">AB836/AB839</f>
        <v>0</v>
      </c>
      <c r="CK836" s="136">
        <f t="shared" ref="CK836" si="16234">AC836/AC839</f>
        <v>0</v>
      </c>
    </row>
    <row r="837" spans="1:89" x14ac:dyDescent="0.15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2"/>
        <v>0</v>
      </c>
      <c r="AC837" s="173">
        <f t="shared" si="15663"/>
        <v>0</v>
      </c>
      <c r="BI837" s="146" t="s">
        <v>38</v>
      </c>
      <c r="BJ837" s="129">
        <f>B837/B839</f>
        <v>0</v>
      </c>
      <c r="BK837" s="130">
        <f t="shared" ref="BK837" si="16235">C837/C839</f>
        <v>0</v>
      </c>
      <c r="BL837" s="131">
        <f t="shared" ref="BL837" si="16236">D837/D839</f>
        <v>0</v>
      </c>
      <c r="BM837" s="132">
        <f t="shared" ref="BM837" si="16237">E837/E839</f>
        <v>0</v>
      </c>
      <c r="BN837" s="129">
        <f t="shared" ref="BN837" si="16238">F837/F839</f>
        <v>0</v>
      </c>
      <c r="BO837" s="130">
        <f t="shared" ref="BO837" si="16239">G837/G839</f>
        <v>0</v>
      </c>
      <c r="BP837" s="131">
        <f t="shared" ref="BP837" si="16240">H837/H839</f>
        <v>0</v>
      </c>
      <c r="BQ837" s="132">
        <f t="shared" ref="BQ837" si="16241">I837/I839</f>
        <v>0</v>
      </c>
      <c r="BR837" s="129">
        <f t="shared" ref="BR837" si="16242">J837/J839</f>
        <v>0</v>
      </c>
      <c r="BS837" s="130">
        <f t="shared" ref="BS837" si="16243">K837/K839</f>
        <v>0</v>
      </c>
      <c r="BT837" s="131">
        <f t="shared" ref="BT837" si="16244">L837/L839</f>
        <v>0</v>
      </c>
      <c r="BU837" s="129">
        <f t="shared" ref="BU837" si="16245">M837/M839</f>
        <v>0</v>
      </c>
      <c r="BV837" s="133">
        <f t="shared" ref="BV837" si="16246">N837/N839</f>
        <v>0</v>
      </c>
      <c r="BW837" s="134">
        <f t="shared" ref="BW837" si="16247">O837/O839</f>
        <v>0</v>
      </c>
      <c r="BX837" s="129">
        <f t="shared" ref="BX837" si="16248">P837/P839</f>
        <v>0</v>
      </c>
      <c r="BY837" s="130">
        <f t="shared" ref="BY837" si="16249">Q837/Q839</f>
        <v>0</v>
      </c>
      <c r="BZ837" s="131">
        <f t="shared" ref="BZ837" si="16250">R837/R839</f>
        <v>0</v>
      </c>
      <c r="CA837" s="132">
        <f t="shared" ref="CA837" si="16251">S837/S839</f>
        <v>0</v>
      </c>
      <c r="CB837" s="129">
        <f t="shared" ref="CB837" si="16252">T837/T839</f>
        <v>0</v>
      </c>
      <c r="CC837" s="130">
        <f t="shared" ref="CC837" si="16253">U837/U839</f>
        <v>0</v>
      </c>
      <c r="CD837" s="131">
        <f t="shared" ref="CD837" si="16254">V837/V839</f>
        <v>0</v>
      </c>
      <c r="CE837" s="132">
        <f t="shared" ref="CE837" si="16255">W837/W839</f>
        <v>0</v>
      </c>
      <c r="CF837" s="129">
        <f t="shared" ref="CF837" si="16256">X837/X839</f>
        <v>0</v>
      </c>
      <c r="CG837" s="130">
        <f t="shared" ref="CG837" si="16257">Y837/Y839</f>
        <v>0</v>
      </c>
      <c r="CH837" s="131">
        <f t="shared" ref="CH837" si="16258">Z837/Z839</f>
        <v>0</v>
      </c>
      <c r="CI837" s="129">
        <f t="shared" ref="CI837" si="16259">AA837/AA839</f>
        <v>0</v>
      </c>
      <c r="CJ837" s="135">
        <f t="shared" ref="CJ837" si="16260">AB837/AB839</f>
        <v>0</v>
      </c>
      <c r="CK837" s="136">
        <f t="shared" ref="CK837" si="16261">AC837/AC839</f>
        <v>0</v>
      </c>
    </row>
    <row r="838" spans="1:89" ht="14" thickBot="1" x14ac:dyDescent="0.2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2"/>
        <v>0</v>
      </c>
      <c r="AC838" s="173">
        <f t="shared" si="15663"/>
        <v>0</v>
      </c>
      <c r="BI838" s="137" t="s">
        <v>39</v>
      </c>
      <c r="BJ838" s="129">
        <f>B838/B839</f>
        <v>0</v>
      </c>
      <c r="BK838" s="130">
        <f t="shared" ref="BK838" si="16262">C838/C839</f>
        <v>0</v>
      </c>
      <c r="BL838" s="131">
        <f t="shared" ref="BL838" si="16263">D838/D839</f>
        <v>0</v>
      </c>
      <c r="BM838" s="132">
        <f t="shared" ref="BM838" si="16264">E838/E839</f>
        <v>0</v>
      </c>
      <c r="BN838" s="129">
        <f t="shared" ref="BN838" si="16265">F838/F839</f>
        <v>0</v>
      </c>
      <c r="BO838" s="130">
        <f t="shared" ref="BO838" si="16266">G838/G839</f>
        <v>0</v>
      </c>
      <c r="BP838" s="131">
        <f t="shared" ref="BP838" si="16267">H838/H839</f>
        <v>0</v>
      </c>
      <c r="BQ838" s="132">
        <f t="shared" ref="BQ838" si="16268">I838/I839</f>
        <v>0</v>
      </c>
      <c r="BR838" s="129">
        <f t="shared" ref="BR838" si="16269">J838/J839</f>
        <v>0</v>
      </c>
      <c r="BS838" s="130">
        <f t="shared" ref="BS838" si="16270">K838/K839</f>
        <v>0</v>
      </c>
      <c r="BT838" s="131">
        <f t="shared" ref="BT838" si="16271">L838/L839</f>
        <v>0</v>
      </c>
      <c r="BU838" s="129">
        <f t="shared" ref="BU838" si="16272">M838/M839</f>
        <v>0</v>
      </c>
      <c r="BV838" s="133">
        <f t="shared" ref="BV838" si="16273">N838/N839</f>
        <v>0</v>
      </c>
      <c r="BW838" s="134">
        <f t="shared" ref="BW838" si="16274">O838/O839</f>
        <v>0</v>
      </c>
      <c r="BX838" s="129">
        <f t="shared" ref="BX838" si="16275">P838/P839</f>
        <v>0</v>
      </c>
      <c r="BY838" s="130">
        <f t="shared" ref="BY838" si="16276">Q838/Q839</f>
        <v>0</v>
      </c>
      <c r="BZ838" s="131">
        <f t="shared" ref="BZ838" si="16277">R838/R839</f>
        <v>0</v>
      </c>
      <c r="CA838" s="132">
        <f t="shared" ref="CA838" si="16278">S838/S839</f>
        <v>0</v>
      </c>
      <c r="CB838" s="129">
        <f t="shared" ref="CB838" si="16279">T838/T839</f>
        <v>0</v>
      </c>
      <c r="CC838" s="130">
        <f t="shared" ref="CC838" si="16280">U838/U839</f>
        <v>0</v>
      </c>
      <c r="CD838" s="131">
        <f t="shared" ref="CD838" si="16281">V838/V839</f>
        <v>0</v>
      </c>
      <c r="CE838" s="132">
        <f t="shared" ref="CE838" si="16282">W838/W839</f>
        <v>0</v>
      </c>
      <c r="CF838" s="129">
        <f t="shared" ref="CF838" si="16283">X838/X839</f>
        <v>0</v>
      </c>
      <c r="CG838" s="130">
        <f t="shared" ref="CG838" si="16284">Y838/Y839</f>
        <v>0</v>
      </c>
      <c r="CH838" s="131">
        <f t="shared" ref="CH838" si="16285">Z838/Z839</f>
        <v>0</v>
      </c>
      <c r="CI838" s="129">
        <f t="shared" ref="CI838" si="16286">AA838/AA839</f>
        <v>0</v>
      </c>
      <c r="CJ838" s="135">
        <f t="shared" ref="CJ838" si="16287">AB838/AB839</f>
        <v>0</v>
      </c>
      <c r="CK838" s="136">
        <f t="shared" ref="CK838" si="16288">AC838/AC839</f>
        <v>0</v>
      </c>
    </row>
    <row r="839" spans="1:89" ht="15" thickTop="1" thickBot="1" x14ac:dyDescent="0.2">
      <c r="A839" s="269" t="s">
        <v>13</v>
      </c>
      <c r="B839" s="20">
        <f t="shared" ref="B839:AA839" si="16289">SUM(B816:B838)</f>
        <v>4985</v>
      </c>
      <c r="C839" s="21">
        <f t="shared" si="16289"/>
        <v>5156</v>
      </c>
      <c r="D839" s="20">
        <f t="shared" si="16289"/>
        <v>2301</v>
      </c>
      <c r="E839" s="21">
        <f t="shared" si="16289"/>
        <v>3111</v>
      </c>
      <c r="F839" s="20">
        <f t="shared" si="16289"/>
        <v>4791</v>
      </c>
      <c r="G839" s="21">
        <f t="shared" si="16289"/>
        <v>3465</v>
      </c>
      <c r="H839" s="20">
        <f t="shared" si="16289"/>
        <v>7476</v>
      </c>
      <c r="I839" s="21">
        <f t="shared" si="16289"/>
        <v>7045</v>
      </c>
      <c r="J839" s="20">
        <f t="shared" si="16289"/>
        <v>880</v>
      </c>
      <c r="K839" s="21">
        <f t="shared" si="16289"/>
        <v>872</v>
      </c>
      <c r="L839" s="20">
        <f t="shared" si="16289"/>
        <v>2639</v>
      </c>
      <c r="M839" s="21">
        <f t="shared" si="16289"/>
        <v>2532</v>
      </c>
      <c r="N839" s="20">
        <f t="shared" si="16289"/>
        <v>5787</v>
      </c>
      <c r="O839" s="21">
        <f t="shared" si="16289"/>
        <v>5812</v>
      </c>
      <c r="P839" s="20">
        <f t="shared" si="16289"/>
        <v>3296</v>
      </c>
      <c r="Q839" s="21">
        <f t="shared" si="16289"/>
        <v>3152</v>
      </c>
      <c r="R839" s="20">
        <f t="shared" si="16289"/>
        <v>4202</v>
      </c>
      <c r="S839" s="21">
        <f t="shared" si="16289"/>
        <v>4213</v>
      </c>
      <c r="T839" s="20">
        <f t="shared" si="16289"/>
        <v>467</v>
      </c>
      <c r="U839" s="21">
        <f t="shared" si="16289"/>
        <v>426</v>
      </c>
      <c r="V839" s="20">
        <f t="shared" si="16289"/>
        <v>3779</v>
      </c>
      <c r="W839" s="21">
        <f t="shared" si="16289"/>
        <v>4000</v>
      </c>
      <c r="X839" s="20">
        <f t="shared" si="16289"/>
        <v>2257</v>
      </c>
      <c r="Y839" s="21">
        <f t="shared" si="16289"/>
        <v>1710</v>
      </c>
      <c r="Z839" s="20">
        <f t="shared" si="16289"/>
        <v>5845</v>
      </c>
      <c r="AA839" s="21">
        <f t="shared" si="16289"/>
        <v>7099</v>
      </c>
      <c r="AB839" s="174">
        <f t="shared" ref="AB839:AC839" si="16290">SUM(AB815:AB838)</f>
        <v>48705</v>
      </c>
      <c r="AC839" s="175">
        <f t="shared" si="16290"/>
        <v>48593</v>
      </c>
      <c r="BI839" s="269" t="s">
        <v>13</v>
      </c>
      <c r="BJ839" s="155">
        <f>SUM(BJ815:BJ838)</f>
        <v>1</v>
      </c>
      <c r="BK839" s="156">
        <f t="shared" ref="BK839:CK839" si="16291">SUM(BK815:BK838)</f>
        <v>0.99999999999999989</v>
      </c>
      <c r="BL839" s="155">
        <f t="shared" si="16291"/>
        <v>1</v>
      </c>
      <c r="BM839" s="156">
        <f t="shared" si="16291"/>
        <v>1</v>
      </c>
      <c r="BN839" s="155">
        <f t="shared" si="16291"/>
        <v>0.99999999999999989</v>
      </c>
      <c r="BO839" s="156">
        <f t="shared" si="16291"/>
        <v>1.0000000000000002</v>
      </c>
      <c r="BP839" s="155">
        <f t="shared" si="16291"/>
        <v>1</v>
      </c>
      <c r="BQ839" s="156">
        <f t="shared" si="16291"/>
        <v>1</v>
      </c>
      <c r="BR839" s="155">
        <f t="shared" si="16291"/>
        <v>0.99999999999999989</v>
      </c>
      <c r="BS839" s="156">
        <f t="shared" si="16291"/>
        <v>0.99999999999999989</v>
      </c>
      <c r="BT839" s="155">
        <f t="shared" si="16291"/>
        <v>0.99999999999999989</v>
      </c>
      <c r="BU839" s="156">
        <f t="shared" si="16291"/>
        <v>1</v>
      </c>
      <c r="BV839" s="155">
        <f t="shared" si="16291"/>
        <v>1</v>
      </c>
      <c r="BW839" s="156">
        <f t="shared" si="16291"/>
        <v>1.0000000000000002</v>
      </c>
      <c r="BX839" s="155">
        <f t="shared" si="16291"/>
        <v>0.99999999999999989</v>
      </c>
      <c r="BY839" s="156">
        <f t="shared" si="16291"/>
        <v>1</v>
      </c>
      <c r="BZ839" s="155">
        <f t="shared" si="16291"/>
        <v>0.99999999999999989</v>
      </c>
      <c r="CA839" s="156">
        <f t="shared" si="16291"/>
        <v>1</v>
      </c>
      <c r="CB839" s="155">
        <f t="shared" si="16291"/>
        <v>1</v>
      </c>
      <c r="CC839" s="156">
        <f t="shared" si="16291"/>
        <v>0.99999999999999989</v>
      </c>
      <c r="CD839" s="155">
        <f t="shared" si="16291"/>
        <v>1</v>
      </c>
      <c r="CE839" s="156">
        <f t="shared" si="16291"/>
        <v>1</v>
      </c>
      <c r="CF839" s="155">
        <f t="shared" si="16291"/>
        <v>1</v>
      </c>
      <c r="CG839" s="156">
        <f t="shared" si="16291"/>
        <v>0.99999999999999978</v>
      </c>
      <c r="CH839" s="155">
        <f t="shared" si="16291"/>
        <v>1</v>
      </c>
      <c r="CI839" s="156">
        <f t="shared" si="16291"/>
        <v>1</v>
      </c>
      <c r="CJ839" s="155">
        <f t="shared" si="16291"/>
        <v>0.99999999999999989</v>
      </c>
      <c r="CK839" s="156">
        <f t="shared" si="16291"/>
        <v>0.99999999999999989</v>
      </c>
    </row>
    <row r="840" spans="1:89" ht="14" thickTop="1" x14ac:dyDescent="0.15">
      <c r="A840" s="187"/>
    </row>
    <row r="841" spans="1:89" x14ac:dyDescent="0.15">
      <c r="A841" s="214"/>
    </row>
    <row r="842" spans="1:89" x14ac:dyDescent="0.15">
      <c r="A842" s="296">
        <f>+A811+1</f>
        <v>44102</v>
      </c>
      <c r="B842" s="296"/>
      <c r="C842" s="296"/>
      <c r="D842" s="296"/>
      <c r="BI842" s="301">
        <f>+BI780+2</f>
        <v>44102</v>
      </c>
      <c r="BJ842" s="301"/>
      <c r="BK842" s="301"/>
      <c r="BL842" s="301"/>
    </row>
    <row r="843" spans="1:89" ht="14" thickBot="1" x14ac:dyDescent="0.2">
      <c r="AE843" s="272" t="s">
        <v>84</v>
      </c>
    </row>
    <row r="844" spans="1:89" ht="15" thickTop="1" thickBot="1" x14ac:dyDescent="0.2">
      <c r="A844" s="292" t="s">
        <v>0</v>
      </c>
      <c r="B844" s="294" t="s">
        <v>1</v>
      </c>
      <c r="C844" s="295"/>
      <c r="D844" s="294" t="s">
        <v>2</v>
      </c>
      <c r="E844" s="295"/>
      <c r="F844" s="294" t="s">
        <v>3</v>
      </c>
      <c r="G844" s="295"/>
      <c r="H844" s="294" t="s">
        <v>4</v>
      </c>
      <c r="I844" s="295"/>
      <c r="J844" s="294" t="s">
        <v>5</v>
      </c>
      <c r="K844" s="295"/>
      <c r="L844" s="294" t="s">
        <v>6</v>
      </c>
      <c r="M844" s="295"/>
      <c r="N844" s="294" t="s">
        <v>7</v>
      </c>
      <c r="O844" s="295"/>
      <c r="P844" s="294" t="s">
        <v>8</v>
      </c>
      <c r="Q844" s="295"/>
      <c r="R844" s="294" t="s">
        <v>9</v>
      </c>
      <c r="S844" s="295"/>
      <c r="T844" s="294" t="s">
        <v>10</v>
      </c>
      <c r="U844" s="295"/>
      <c r="V844" s="294" t="s">
        <v>11</v>
      </c>
      <c r="W844" s="295"/>
      <c r="X844" s="294" t="s">
        <v>12</v>
      </c>
      <c r="Y844" s="295"/>
      <c r="Z844" s="297" t="s">
        <v>40</v>
      </c>
      <c r="AA844" s="298"/>
      <c r="AB844" s="299" t="s">
        <v>41</v>
      </c>
      <c r="AC844" s="300"/>
      <c r="AE844" s="292" t="s">
        <v>0</v>
      </c>
      <c r="AF844" s="294" t="s">
        <v>1</v>
      </c>
      <c r="AG844" s="295"/>
      <c r="AH844" s="294" t="s">
        <v>2</v>
      </c>
      <c r="AI844" s="295"/>
      <c r="AJ844" s="294" t="s">
        <v>3</v>
      </c>
      <c r="AK844" s="295"/>
      <c r="AL844" s="294" t="s">
        <v>4</v>
      </c>
      <c r="AM844" s="295"/>
      <c r="AN844" s="294" t="s">
        <v>5</v>
      </c>
      <c r="AO844" s="295"/>
      <c r="AP844" s="294" t="s">
        <v>6</v>
      </c>
      <c r="AQ844" s="295"/>
      <c r="AR844" s="294" t="s">
        <v>7</v>
      </c>
      <c r="AS844" s="295"/>
      <c r="AT844" s="294" t="s">
        <v>8</v>
      </c>
      <c r="AU844" s="295"/>
      <c r="AV844" s="294" t="s">
        <v>9</v>
      </c>
      <c r="AW844" s="295"/>
      <c r="AX844" s="294" t="s">
        <v>10</v>
      </c>
      <c r="AY844" s="295"/>
      <c r="AZ844" s="294" t="s">
        <v>11</v>
      </c>
      <c r="BA844" s="295"/>
      <c r="BB844" s="294" t="s">
        <v>12</v>
      </c>
      <c r="BC844" s="295"/>
      <c r="BD844" s="297" t="s">
        <v>40</v>
      </c>
      <c r="BE844" s="298"/>
      <c r="BF844" s="299" t="s">
        <v>41</v>
      </c>
      <c r="BG844" s="300"/>
      <c r="BI844" s="292" t="s">
        <v>0</v>
      </c>
      <c r="BJ844" s="294" t="s">
        <v>1</v>
      </c>
      <c r="BK844" s="295"/>
      <c r="BL844" s="294" t="s">
        <v>2</v>
      </c>
      <c r="BM844" s="295"/>
      <c r="BN844" s="294" t="s">
        <v>3</v>
      </c>
      <c r="BO844" s="295"/>
      <c r="BP844" s="294" t="s">
        <v>4</v>
      </c>
      <c r="BQ844" s="295"/>
      <c r="BR844" s="294" t="s">
        <v>5</v>
      </c>
      <c r="BS844" s="295"/>
      <c r="BT844" s="294" t="s">
        <v>6</v>
      </c>
      <c r="BU844" s="295"/>
      <c r="BV844" s="294" t="s">
        <v>7</v>
      </c>
      <c r="BW844" s="295"/>
      <c r="BX844" s="294" t="s">
        <v>8</v>
      </c>
      <c r="BY844" s="295"/>
      <c r="BZ844" s="294" t="s">
        <v>9</v>
      </c>
      <c r="CA844" s="295"/>
      <c r="CB844" s="294" t="s">
        <v>10</v>
      </c>
      <c r="CC844" s="295"/>
      <c r="CD844" s="294" t="s">
        <v>11</v>
      </c>
      <c r="CE844" s="295"/>
      <c r="CF844" s="294" t="s">
        <v>12</v>
      </c>
      <c r="CG844" s="295"/>
      <c r="CH844" s="297" t="s">
        <v>40</v>
      </c>
      <c r="CI844" s="298"/>
      <c r="CJ844" s="294" t="s">
        <v>41</v>
      </c>
      <c r="CK844" s="295"/>
    </row>
    <row r="845" spans="1:89" ht="15" thickTop="1" thickBot="1" x14ac:dyDescent="0.2">
      <c r="A845" s="293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3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3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4" thickTop="1" x14ac:dyDescent="0.15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487</v>
      </c>
      <c r="AG846" s="186">
        <f t="shared" ref="AG846:AV848" si="16292">SUMIF($A$9:$A$32,$AE846,C$846:C$869)</f>
        <v>396</v>
      </c>
      <c r="AH846" s="127">
        <f t="shared" si="16292"/>
        <v>293</v>
      </c>
      <c r="AI846" s="180">
        <f t="shared" si="16292"/>
        <v>318</v>
      </c>
      <c r="AJ846" s="126">
        <f t="shared" si="16292"/>
        <v>376</v>
      </c>
      <c r="AK846" s="128">
        <f t="shared" si="16292"/>
        <v>284</v>
      </c>
      <c r="AL846" s="127">
        <f t="shared" si="16292"/>
        <v>680</v>
      </c>
      <c r="AM846" s="180">
        <f t="shared" si="16292"/>
        <v>452</v>
      </c>
      <c r="AN846" s="126">
        <f t="shared" si="16292"/>
        <v>88</v>
      </c>
      <c r="AO846" s="128">
        <f t="shared" si="16292"/>
        <v>171</v>
      </c>
      <c r="AP846" s="127">
        <f t="shared" si="16292"/>
        <v>180</v>
      </c>
      <c r="AQ846" s="126">
        <f t="shared" si="16292"/>
        <v>334</v>
      </c>
      <c r="AR846" s="179">
        <f t="shared" si="16292"/>
        <v>645</v>
      </c>
      <c r="AS846" s="181">
        <f t="shared" si="16292"/>
        <v>690</v>
      </c>
      <c r="AT846" s="126">
        <f t="shared" si="16292"/>
        <v>376</v>
      </c>
      <c r="AU846" s="128">
        <f t="shared" si="16292"/>
        <v>302</v>
      </c>
      <c r="AV846" s="127">
        <f t="shared" si="16292"/>
        <v>395</v>
      </c>
      <c r="AW846" s="180">
        <f t="shared" ref="AW846:BE848" si="16293">SUMIF($A$9:$A$32,$AE846,S$846:S$869)</f>
        <v>314</v>
      </c>
      <c r="AX846" s="126">
        <f t="shared" si="16293"/>
        <v>53</v>
      </c>
      <c r="AY846" s="128">
        <f t="shared" si="16293"/>
        <v>164</v>
      </c>
      <c r="AZ846" s="127">
        <f t="shared" si="16293"/>
        <v>312</v>
      </c>
      <c r="BA846" s="180">
        <f t="shared" si="16293"/>
        <v>369</v>
      </c>
      <c r="BB846" s="126">
        <f t="shared" si="16293"/>
        <v>324</v>
      </c>
      <c r="BC846" s="128">
        <f t="shared" si="16293"/>
        <v>289</v>
      </c>
      <c r="BD846" s="184">
        <f t="shared" si="16293"/>
        <v>445</v>
      </c>
      <c r="BE846" s="185">
        <f t="shared" si="16293"/>
        <v>516</v>
      </c>
      <c r="BF846" s="170">
        <f>AF846+AH846+AJ846+AL846+AN846+AP846+AR846+AT846+AV846+AX846+AZ846+BB846+BD846</f>
        <v>4654</v>
      </c>
      <c r="BG846" s="171">
        <f>AG846+AI846+AK846+AM846+AO846+AQ846+AS846+AU846+AW846+AY846+BA846+BC846+BE846</f>
        <v>4599</v>
      </c>
      <c r="BI846" s="125" t="s">
        <v>16</v>
      </c>
      <c r="BJ846" s="129">
        <f>B846/B870</f>
        <v>0</v>
      </c>
      <c r="BK846" s="130">
        <f t="shared" ref="BK846" si="16294">C846/C870</f>
        <v>0</v>
      </c>
      <c r="BL846" s="131">
        <f t="shared" ref="BL846" si="16295">D846/D870</f>
        <v>0</v>
      </c>
      <c r="BM846" s="132">
        <f t="shared" ref="BM846" si="16296">E846/E870</f>
        <v>0</v>
      </c>
      <c r="BN846" s="129">
        <f t="shared" ref="BN846" si="16297">F846/F870</f>
        <v>0</v>
      </c>
      <c r="BO846" s="130">
        <f t="shared" ref="BO846" si="16298">G846/G870</f>
        <v>0</v>
      </c>
      <c r="BP846" s="131">
        <f t="shared" ref="BP846" si="16299">H846/H870</f>
        <v>0</v>
      </c>
      <c r="BQ846" s="132">
        <f t="shared" ref="BQ846" si="16300">I846/I870</f>
        <v>0</v>
      </c>
      <c r="BR846" s="129">
        <f t="shared" ref="BR846" si="16301">J846/J870</f>
        <v>0</v>
      </c>
      <c r="BS846" s="130">
        <f t="shared" ref="BS846" si="16302">K846/K870</f>
        <v>0</v>
      </c>
      <c r="BT846" s="131">
        <f t="shared" ref="BT846" si="16303">L846/L870</f>
        <v>0</v>
      </c>
      <c r="BU846" s="129">
        <f t="shared" ref="BU846" si="16304">M846/M870</f>
        <v>0</v>
      </c>
      <c r="BV846" s="133">
        <f t="shared" ref="BV846" si="16305">N846/N870</f>
        <v>0</v>
      </c>
      <c r="BW846" s="134">
        <f t="shared" ref="BW846" si="16306">O846/O870</f>
        <v>0</v>
      </c>
      <c r="BX846" s="129">
        <f t="shared" ref="BX846" si="16307">P846/P870</f>
        <v>0</v>
      </c>
      <c r="BY846" s="130">
        <f t="shared" ref="BY846" si="16308">Q846/Q870</f>
        <v>0</v>
      </c>
      <c r="BZ846" s="131">
        <f t="shared" ref="BZ846" si="16309">R846/R870</f>
        <v>0</v>
      </c>
      <c r="CA846" s="132">
        <f t="shared" ref="CA846" si="16310">S846/S870</f>
        <v>0</v>
      </c>
      <c r="CB846" s="129">
        <f t="shared" ref="CB846" si="16311">T846/T870</f>
        <v>0</v>
      </c>
      <c r="CC846" s="130">
        <f t="shared" ref="CC846" si="16312">U846/U870</f>
        <v>0</v>
      </c>
      <c r="CD846" s="131">
        <f t="shared" ref="CD846" si="16313">V846/V870</f>
        <v>0</v>
      </c>
      <c r="CE846" s="132">
        <f t="shared" ref="CE846" si="16314">W846/W870</f>
        <v>0</v>
      </c>
      <c r="CF846" s="129">
        <f t="shared" ref="CF846" si="16315">X846/X870</f>
        <v>0</v>
      </c>
      <c r="CG846" s="130">
        <f t="shared" ref="CG846" si="16316">Y846/Y870</f>
        <v>0</v>
      </c>
      <c r="CH846" s="131">
        <f t="shared" ref="CH846" si="16317">Z846/Z870</f>
        <v>0</v>
      </c>
      <c r="CI846" s="129">
        <f t="shared" ref="CI846" si="16318">AA846/AA870</f>
        <v>0</v>
      </c>
      <c r="CJ846" s="135">
        <f t="shared" ref="CJ846" si="16319">AB846/AB870</f>
        <v>0</v>
      </c>
      <c r="CK846" s="136">
        <f t="shared" ref="CK846" si="16320">AC846/AC870</f>
        <v>0</v>
      </c>
    </row>
    <row r="847" spans="1:89" x14ac:dyDescent="0.15">
      <c r="A847" s="137" t="s">
        <v>17</v>
      </c>
      <c r="B847" s="189">
        <v>154</v>
      </c>
      <c r="C847" s="190">
        <v>0</v>
      </c>
      <c r="D847" s="191">
        <v>84</v>
      </c>
      <c r="E847" s="192">
        <v>1</v>
      </c>
      <c r="F847" s="189">
        <v>249</v>
      </c>
      <c r="G847" s="193">
        <v>1</v>
      </c>
      <c r="H847" s="191">
        <v>172</v>
      </c>
      <c r="I847" s="192">
        <v>12</v>
      </c>
      <c r="J847" s="189">
        <v>12</v>
      </c>
      <c r="K847" s="193">
        <v>3</v>
      </c>
      <c r="L847" s="191">
        <v>16</v>
      </c>
      <c r="M847" s="189">
        <v>8</v>
      </c>
      <c r="N847" s="194">
        <v>60</v>
      </c>
      <c r="O847" s="195">
        <v>31</v>
      </c>
      <c r="P847" s="189">
        <v>25</v>
      </c>
      <c r="Q847" s="193">
        <v>0</v>
      </c>
      <c r="R847" s="191">
        <v>6</v>
      </c>
      <c r="S847" s="192">
        <v>0</v>
      </c>
      <c r="T847" s="189">
        <v>0</v>
      </c>
      <c r="U847" s="193">
        <v>0</v>
      </c>
      <c r="V847" s="191">
        <v>0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69" si="16321">SUM(B847,D847,F847,H847,J847,L847,N847,P847,R847,T847,V847,X847,Z847)</f>
        <v>778</v>
      </c>
      <c r="AC847" s="173">
        <f t="shared" ref="AC847:AC869" si="16322">SUM(C847,E847,G847,I847,K847,M847,O847,Q847,S847,U847,W847,Y847,AA847)</f>
        <v>56</v>
      </c>
      <c r="AE847" s="277" t="str">
        <f>$AE$10</f>
        <v>08:00 - 08:59</v>
      </c>
      <c r="AF847" s="126">
        <f>SUMIF($A$9:$A$32,$AE847,B$846:B$869)</f>
        <v>536</v>
      </c>
      <c r="AG847" s="190">
        <f t="shared" si="16292"/>
        <v>434</v>
      </c>
      <c r="AH847" s="191">
        <f t="shared" si="16292"/>
        <v>317</v>
      </c>
      <c r="AI847" s="192">
        <f t="shared" si="16292"/>
        <v>253</v>
      </c>
      <c r="AJ847" s="278">
        <f t="shared" si="16292"/>
        <v>379</v>
      </c>
      <c r="AK847" s="193">
        <f t="shared" si="16292"/>
        <v>255</v>
      </c>
      <c r="AL847" s="191">
        <f t="shared" si="16292"/>
        <v>581</v>
      </c>
      <c r="AM847" s="192">
        <f t="shared" si="16292"/>
        <v>533</v>
      </c>
      <c r="AN847" s="278">
        <f t="shared" si="16292"/>
        <v>103</v>
      </c>
      <c r="AO847" s="193">
        <f t="shared" si="16292"/>
        <v>183</v>
      </c>
      <c r="AP847" s="191">
        <f t="shared" si="16292"/>
        <v>197</v>
      </c>
      <c r="AQ847" s="278">
        <f t="shared" si="16292"/>
        <v>387</v>
      </c>
      <c r="AR847" s="194">
        <f t="shared" si="16292"/>
        <v>638</v>
      </c>
      <c r="AS847" s="195">
        <f t="shared" si="16292"/>
        <v>641</v>
      </c>
      <c r="AT847" s="278">
        <f t="shared" si="16292"/>
        <v>330</v>
      </c>
      <c r="AU847" s="193">
        <f t="shared" si="16292"/>
        <v>308</v>
      </c>
      <c r="AV847" s="191">
        <f t="shared" si="16292"/>
        <v>449</v>
      </c>
      <c r="AW847" s="192">
        <f t="shared" si="16293"/>
        <v>280</v>
      </c>
      <c r="AX847" s="278">
        <f t="shared" si="16293"/>
        <v>60</v>
      </c>
      <c r="AY847" s="193">
        <f t="shared" si="16293"/>
        <v>132</v>
      </c>
      <c r="AZ847" s="191">
        <f t="shared" si="16293"/>
        <v>259</v>
      </c>
      <c r="BA847" s="192">
        <f t="shared" si="16293"/>
        <v>402</v>
      </c>
      <c r="BB847" s="278">
        <f t="shared" si="16293"/>
        <v>269</v>
      </c>
      <c r="BC847" s="193">
        <f t="shared" si="16293"/>
        <v>247</v>
      </c>
      <c r="BD847" s="191">
        <f t="shared" si="16293"/>
        <v>442</v>
      </c>
      <c r="BE847" s="278">
        <f t="shared" si="16293"/>
        <v>530</v>
      </c>
      <c r="BF847" s="172">
        <f>SUM(AF847,AH847,AJ847,AL847,AN847,AP847,AR847,AT847,AV847,AX847,AZ847,BB847,BD847)</f>
        <v>4560</v>
      </c>
      <c r="BG847" s="173">
        <f>SUM(AG847,AI847,AK847,AM847,AO847,AQ847,AS847,AU847,AW847,AY847,BA847,BC847,BE847)</f>
        <v>4585</v>
      </c>
      <c r="BI847" s="137" t="s">
        <v>17</v>
      </c>
      <c r="BJ847" s="129">
        <f>B847/B870</f>
        <v>2.0462397023651342E-2</v>
      </c>
      <c r="BK847" s="130">
        <f t="shared" ref="BK847" si="16323">C847/C870</f>
        <v>0</v>
      </c>
      <c r="BL847" s="131">
        <f t="shared" ref="BL847" si="16324">D847/D870</f>
        <v>2.25867168593708E-2</v>
      </c>
      <c r="BM847" s="132">
        <f t="shared" ref="BM847" si="16325">E847/E870</f>
        <v>2.3250406882120437E-4</v>
      </c>
      <c r="BN847" s="129">
        <f t="shared" ref="BN847" si="16326">F847/F870</f>
        <v>4.1799563538693976E-2</v>
      </c>
      <c r="BO847" s="130">
        <f t="shared" ref="BO847" si="16327">G847/G870</f>
        <v>2.0312817387771684E-4</v>
      </c>
      <c r="BP847" s="131">
        <f t="shared" ref="BP847" si="16328">H847/H870</f>
        <v>1.7772266997313494E-2</v>
      </c>
      <c r="BQ847" s="132">
        <f t="shared" ref="BQ847" si="16329">I847/I870</f>
        <v>1.3614703880190605E-3</v>
      </c>
      <c r="BR847" s="129">
        <f t="shared" ref="BR847" si="16330">J847/J870</f>
        <v>5.994005994005994E-3</v>
      </c>
      <c r="BS847" s="130">
        <f t="shared" ref="BS847" si="16331">K847/K870</f>
        <v>1.7783046828689982E-3</v>
      </c>
      <c r="BT847" s="131">
        <f t="shared" ref="BT847" si="16332">L847/L870</f>
        <v>3.8544928932787281E-3</v>
      </c>
      <c r="BU847" s="129">
        <f t="shared" ref="BU847" si="16333">M847/M870</f>
        <v>2.1361815754339119E-3</v>
      </c>
      <c r="BV847" s="133">
        <f t="shared" ref="BV847" si="16334">N847/N870</f>
        <v>7.0109838747370885E-3</v>
      </c>
      <c r="BW847" s="134">
        <f t="shared" ref="BW847" si="16335">O847/O870</f>
        <v>3.5796766743648959E-3</v>
      </c>
      <c r="BX847" s="129">
        <f t="shared" ref="BX847" si="16336">P847/P870</f>
        <v>5.3407391582995086E-3</v>
      </c>
      <c r="BY847" s="130">
        <f t="shared" ref="BY847" si="16337">Q847/Q870</f>
        <v>0</v>
      </c>
      <c r="BZ847" s="131">
        <f t="shared" ref="BZ847" si="16338">R847/R870</f>
        <v>1.1001100110011001E-3</v>
      </c>
      <c r="CA847" s="132">
        <f t="shared" ref="CA847" si="16339">S847/S870</f>
        <v>0</v>
      </c>
      <c r="CB847" s="129">
        <f t="shared" ref="CB847" si="16340">T847/T870</f>
        <v>0</v>
      </c>
      <c r="CC847" s="130">
        <f t="shared" ref="CC847" si="16341">U847/U870</f>
        <v>0</v>
      </c>
      <c r="CD847" s="131">
        <f t="shared" ref="CD847" si="16342">V847/V870</f>
        <v>0</v>
      </c>
      <c r="CE847" s="132">
        <f t="shared" ref="CE847" si="16343">W847/W870</f>
        <v>0</v>
      </c>
      <c r="CF847" s="129">
        <f t="shared" ref="CF847" si="16344">X847/X870</f>
        <v>0</v>
      </c>
      <c r="CG847" s="130">
        <f t="shared" ref="CG847" si="16345">Y847/Y870</f>
        <v>0</v>
      </c>
      <c r="CH847" s="131">
        <f t="shared" ref="CH847" si="16346">Z847/Z870</f>
        <v>0</v>
      </c>
      <c r="CI847" s="129">
        <f t="shared" ref="CI847" si="16347">AA847/AA870</f>
        <v>0</v>
      </c>
      <c r="CJ847" s="135">
        <f t="shared" ref="CJ847" si="16348">AB847/AB870</f>
        <v>1.1156201155770968E-2</v>
      </c>
      <c r="CK847" s="136">
        <f t="shared" ref="CK847" si="16349">AC847/AC870</f>
        <v>8.0603373826933038E-4</v>
      </c>
    </row>
    <row r="848" spans="1:89" ht="14" thickBot="1" x14ac:dyDescent="0.2">
      <c r="A848" s="146" t="s">
        <v>18</v>
      </c>
      <c r="B848" s="196">
        <v>561</v>
      </c>
      <c r="C848" s="197">
        <v>0</v>
      </c>
      <c r="D848" s="198">
        <v>220</v>
      </c>
      <c r="E848" s="199">
        <v>0</v>
      </c>
      <c r="F848" s="196">
        <v>534</v>
      </c>
      <c r="G848" s="200">
        <v>9</v>
      </c>
      <c r="H848" s="198">
        <v>321</v>
      </c>
      <c r="I848" s="199">
        <v>120</v>
      </c>
      <c r="J848" s="196">
        <v>65</v>
      </c>
      <c r="K848" s="200">
        <v>30</v>
      </c>
      <c r="L848" s="198">
        <v>90</v>
      </c>
      <c r="M848" s="196">
        <v>108</v>
      </c>
      <c r="N848" s="201">
        <v>332</v>
      </c>
      <c r="O848" s="202">
        <v>300</v>
      </c>
      <c r="P848" s="196">
        <v>189</v>
      </c>
      <c r="Q848" s="200">
        <v>248</v>
      </c>
      <c r="R848" s="198">
        <v>200</v>
      </c>
      <c r="S848" s="199">
        <v>195</v>
      </c>
      <c r="T848" s="196">
        <v>16</v>
      </c>
      <c r="U848" s="200">
        <v>75</v>
      </c>
      <c r="V848" s="198">
        <v>151</v>
      </c>
      <c r="W848" s="199">
        <v>224</v>
      </c>
      <c r="X848" s="196">
        <v>155</v>
      </c>
      <c r="Y848" s="200">
        <v>127</v>
      </c>
      <c r="Z848" s="198">
        <v>475</v>
      </c>
      <c r="AA848" s="196">
        <v>310</v>
      </c>
      <c r="AB848" s="172">
        <f t="shared" si="16321"/>
        <v>3309</v>
      </c>
      <c r="AC848" s="173">
        <f t="shared" si="16322"/>
        <v>1746</v>
      </c>
      <c r="AE848" s="275">
        <f>$AE$11</f>
        <v>0</v>
      </c>
      <c r="AF848" s="126">
        <f>SUMIF($A$9:$A$32,$AE848,B$846:B$869)</f>
        <v>0</v>
      </c>
      <c r="AG848" s="197">
        <f t="shared" si="16292"/>
        <v>0</v>
      </c>
      <c r="AH848" s="198">
        <f t="shared" si="16292"/>
        <v>0</v>
      </c>
      <c r="AI848" s="199">
        <f t="shared" si="16292"/>
        <v>0</v>
      </c>
      <c r="AJ848" s="196">
        <f t="shared" si="16292"/>
        <v>0</v>
      </c>
      <c r="AK848" s="200">
        <f t="shared" si="16292"/>
        <v>0</v>
      </c>
      <c r="AL848" s="198">
        <f t="shared" si="16292"/>
        <v>0</v>
      </c>
      <c r="AM848" s="199">
        <f t="shared" si="16292"/>
        <v>0</v>
      </c>
      <c r="AN848" s="196">
        <f t="shared" si="16292"/>
        <v>0</v>
      </c>
      <c r="AO848" s="200">
        <f t="shared" si="16292"/>
        <v>0</v>
      </c>
      <c r="AP848" s="198">
        <f t="shared" si="16292"/>
        <v>0</v>
      </c>
      <c r="AQ848" s="196">
        <f t="shared" si="16292"/>
        <v>0</v>
      </c>
      <c r="AR848" s="201">
        <f t="shared" si="16292"/>
        <v>0</v>
      </c>
      <c r="AS848" s="202">
        <f t="shared" si="16292"/>
        <v>0</v>
      </c>
      <c r="AT848" s="196">
        <f t="shared" si="16292"/>
        <v>0</v>
      </c>
      <c r="AU848" s="200">
        <f t="shared" si="16292"/>
        <v>0</v>
      </c>
      <c r="AV848" s="198">
        <f t="shared" si="16292"/>
        <v>0</v>
      </c>
      <c r="AW848" s="199">
        <f t="shared" si="16293"/>
        <v>0</v>
      </c>
      <c r="AX848" s="196">
        <f t="shared" si="16293"/>
        <v>0</v>
      </c>
      <c r="AY848" s="200">
        <f t="shared" si="16293"/>
        <v>0</v>
      </c>
      <c r="AZ848" s="198">
        <f t="shared" si="16293"/>
        <v>0</v>
      </c>
      <c r="BA848" s="199">
        <f t="shared" si="16293"/>
        <v>0</v>
      </c>
      <c r="BB848" s="196">
        <f t="shared" si="16293"/>
        <v>0</v>
      </c>
      <c r="BC848" s="200">
        <f t="shared" si="16293"/>
        <v>0</v>
      </c>
      <c r="BD848" s="198">
        <f t="shared" si="16293"/>
        <v>0</v>
      </c>
      <c r="BE848" s="196">
        <f t="shared" si="16293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7.4541589157587032E-2</v>
      </c>
      <c r="BK848" s="130">
        <f t="shared" ref="BK848" si="16350">C848/C870</f>
        <v>0</v>
      </c>
      <c r="BL848" s="131">
        <f t="shared" ref="BL848" si="16351">D848/D870</f>
        <v>5.9155687012637806E-2</v>
      </c>
      <c r="BM848" s="132">
        <f t="shared" ref="BM848" si="16352">E848/E870</f>
        <v>0</v>
      </c>
      <c r="BN848" s="129">
        <f t="shared" ref="BN848" si="16353">F848/F870</f>
        <v>8.9642437468524419E-2</v>
      </c>
      <c r="BO848" s="130">
        <f t="shared" ref="BO848" si="16354">G848/G870</f>
        <v>1.8281535648994515E-3</v>
      </c>
      <c r="BP848" s="131">
        <f t="shared" ref="BP848" si="16355">H848/H870</f>
        <v>3.3168009919404835E-2</v>
      </c>
      <c r="BQ848" s="132">
        <f t="shared" ref="BQ848" si="16356">I848/I870</f>
        <v>1.3614703880190605E-2</v>
      </c>
      <c r="BR848" s="129">
        <f t="shared" ref="BR848" si="16357">J848/J870</f>
        <v>3.2467532467532464E-2</v>
      </c>
      <c r="BS848" s="130">
        <f t="shared" ref="BS848" si="16358">K848/K870</f>
        <v>1.7783046828689981E-2</v>
      </c>
      <c r="BT848" s="131">
        <f t="shared" ref="BT848" si="16359">L848/L870</f>
        <v>2.1681522524692846E-2</v>
      </c>
      <c r="BU848" s="129">
        <f t="shared" ref="BU848" si="16360">M848/M870</f>
        <v>2.8838451268357809E-2</v>
      </c>
      <c r="BV848" s="133">
        <f t="shared" ref="BV848" si="16361">N848/N870</f>
        <v>3.8794110773545221E-2</v>
      </c>
      <c r="BW848" s="134">
        <f t="shared" ref="BW848" si="16362">O848/O870</f>
        <v>3.4642032332563508E-2</v>
      </c>
      <c r="BX848" s="129">
        <f t="shared" ref="BX848" si="16363">P848/P870</f>
        <v>4.0375988036744283E-2</v>
      </c>
      <c r="BY848" s="130">
        <f t="shared" ref="BY848" si="16364">Q848/Q870</f>
        <v>5.2353810428541273E-2</v>
      </c>
      <c r="BZ848" s="131">
        <f t="shared" ref="BZ848" si="16365">R848/R870</f>
        <v>3.6670333700036667E-2</v>
      </c>
      <c r="CA848" s="132">
        <f t="shared" ref="CA848" si="16366">S848/S870</f>
        <v>3.3163265306122451E-2</v>
      </c>
      <c r="CB848" s="129">
        <f t="shared" ref="CB848" si="16367">T848/T870</f>
        <v>1.1985018726591761E-2</v>
      </c>
      <c r="CC848" s="130">
        <f t="shared" ref="CC848" si="16368">U848/U870</f>
        <v>6.3559322033898302E-2</v>
      </c>
      <c r="CD848" s="131">
        <f t="shared" ref="CD848" si="16369">V848/V870</f>
        <v>2.7469528833909407E-2</v>
      </c>
      <c r="CE848" s="132">
        <f t="shared" ref="CE848" si="16370">W848/W870</f>
        <v>4.2496679946879147E-2</v>
      </c>
      <c r="CF848" s="129">
        <f t="shared" ref="CF848" si="16371">X848/X870</f>
        <v>3.8205570618683758E-2</v>
      </c>
      <c r="CG848" s="130">
        <f t="shared" ref="CG848" si="16372">Y848/Y870</f>
        <v>4.0744305421880012E-2</v>
      </c>
      <c r="CH848" s="131">
        <f t="shared" ref="CH848" si="16373">Z848/Z870</f>
        <v>6.669474866610503E-2</v>
      </c>
      <c r="CI848" s="129">
        <f t="shared" ref="CI848" si="16374">AA848/AA870</f>
        <v>3.0723488602576808E-2</v>
      </c>
      <c r="CJ848" s="135">
        <f t="shared" ref="CJ848" si="16375">AB848/AB870</f>
        <v>4.7449703887462898E-2</v>
      </c>
      <c r="CK848" s="136">
        <f t="shared" ref="CK848" si="16376">AC848/AC870</f>
        <v>2.5130980482468767E-2</v>
      </c>
    </row>
    <row r="849" spans="1:89" ht="15" thickTop="1" thickBot="1" x14ac:dyDescent="0.2">
      <c r="A849" s="137" t="s">
        <v>19</v>
      </c>
      <c r="B849" s="189">
        <v>595</v>
      </c>
      <c r="C849" s="190">
        <v>195</v>
      </c>
      <c r="D849" s="191">
        <v>290</v>
      </c>
      <c r="E849" s="192">
        <v>178</v>
      </c>
      <c r="F849" s="189">
        <v>281</v>
      </c>
      <c r="G849" s="193">
        <v>187</v>
      </c>
      <c r="H849" s="191">
        <v>696</v>
      </c>
      <c r="I849" s="192">
        <v>409</v>
      </c>
      <c r="J849" s="189">
        <v>76</v>
      </c>
      <c r="K849" s="193">
        <v>165</v>
      </c>
      <c r="L849" s="191">
        <v>165</v>
      </c>
      <c r="M849" s="189">
        <v>258</v>
      </c>
      <c r="N849" s="194">
        <v>590</v>
      </c>
      <c r="O849" s="195">
        <v>538</v>
      </c>
      <c r="P849" s="189">
        <v>350</v>
      </c>
      <c r="Q849" s="193">
        <v>381</v>
      </c>
      <c r="R849" s="191">
        <v>425</v>
      </c>
      <c r="S849" s="192">
        <v>289</v>
      </c>
      <c r="T849" s="189">
        <v>48</v>
      </c>
      <c r="U849" s="193">
        <v>148</v>
      </c>
      <c r="V849" s="191">
        <v>303</v>
      </c>
      <c r="W849" s="192">
        <v>368</v>
      </c>
      <c r="X849" s="189">
        <v>227</v>
      </c>
      <c r="Y849" s="193">
        <v>239</v>
      </c>
      <c r="Z849" s="191">
        <v>564</v>
      </c>
      <c r="AA849" s="189">
        <v>494</v>
      </c>
      <c r="AB849" s="172">
        <f t="shared" si="16321"/>
        <v>4610</v>
      </c>
      <c r="AC849" s="173">
        <f t="shared" si="16322"/>
        <v>3849</v>
      </c>
      <c r="AE849" s="269" t="s">
        <v>13</v>
      </c>
      <c r="AF849" s="20">
        <f t="shared" ref="AF849:BG849" si="16377">SUM(AF846:AF848)</f>
        <v>1023</v>
      </c>
      <c r="AG849" s="21">
        <f t="shared" si="16377"/>
        <v>830</v>
      </c>
      <c r="AH849" s="20">
        <f t="shared" si="16377"/>
        <v>610</v>
      </c>
      <c r="AI849" s="21">
        <f t="shared" si="16377"/>
        <v>571</v>
      </c>
      <c r="AJ849" s="20">
        <f t="shared" si="16377"/>
        <v>755</v>
      </c>
      <c r="AK849" s="21">
        <f t="shared" si="16377"/>
        <v>539</v>
      </c>
      <c r="AL849" s="20">
        <f t="shared" si="16377"/>
        <v>1261</v>
      </c>
      <c r="AM849" s="21">
        <f t="shared" si="16377"/>
        <v>985</v>
      </c>
      <c r="AN849" s="20">
        <f t="shared" si="16377"/>
        <v>191</v>
      </c>
      <c r="AO849" s="21">
        <f t="shared" si="16377"/>
        <v>354</v>
      </c>
      <c r="AP849" s="20">
        <f t="shared" si="16377"/>
        <v>377</v>
      </c>
      <c r="AQ849" s="21">
        <f t="shared" si="16377"/>
        <v>721</v>
      </c>
      <c r="AR849" s="20">
        <f t="shared" si="16377"/>
        <v>1283</v>
      </c>
      <c r="AS849" s="21">
        <f t="shared" si="16377"/>
        <v>1331</v>
      </c>
      <c r="AT849" s="20">
        <f t="shared" si="16377"/>
        <v>706</v>
      </c>
      <c r="AU849" s="21">
        <f t="shared" si="16377"/>
        <v>610</v>
      </c>
      <c r="AV849" s="20">
        <f t="shared" si="16377"/>
        <v>844</v>
      </c>
      <c r="AW849" s="21">
        <f t="shared" si="16377"/>
        <v>594</v>
      </c>
      <c r="AX849" s="20">
        <f t="shared" si="16377"/>
        <v>113</v>
      </c>
      <c r="AY849" s="21">
        <f t="shared" si="16377"/>
        <v>296</v>
      </c>
      <c r="AZ849" s="20">
        <f t="shared" si="16377"/>
        <v>571</v>
      </c>
      <c r="BA849" s="21">
        <f t="shared" si="16377"/>
        <v>771</v>
      </c>
      <c r="BB849" s="20">
        <f t="shared" si="16377"/>
        <v>593</v>
      </c>
      <c r="BC849" s="21">
        <f t="shared" si="16377"/>
        <v>536</v>
      </c>
      <c r="BD849" s="20">
        <f t="shared" si="16377"/>
        <v>887</v>
      </c>
      <c r="BE849" s="21">
        <f t="shared" si="16377"/>
        <v>1046</v>
      </c>
      <c r="BF849" s="174">
        <f t="shared" si="16377"/>
        <v>9214</v>
      </c>
      <c r="BG849" s="175">
        <f t="shared" si="16377"/>
        <v>9184</v>
      </c>
      <c r="BI849" s="137" t="s">
        <v>19</v>
      </c>
      <c r="BJ849" s="129">
        <f>B849/B870</f>
        <v>7.9059261227743816E-2</v>
      </c>
      <c r="BK849" s="130">
        <f t="shared" ref="BK849" si="16378">C849/C870</f>
        <v>2.7577428935086974E-2</v>
      </c>
      <c r="BL849" s="131">
        <f t="shared" ref="BL849" si="16379">D849/D870</f>
        <v>7.7977951062113471E-2</v>
      </c>
      <c r="BM849" s="132">
        <f t="shared" ref="BM849" si="16380">E849/E870</f>
        <v>4.138572425017438E-2</v>
      </c>
      <c r="BN849" s="129">
        <f t="shared" ref="BN849" si="16381">F849/F870</f>
        <v>4.7171394997481957E-2</v>
      </c>
      <c r="BO849" s="130">
        <f t="shared" ref="BO849" si="16382">G849/G870</f>
        <v>3.7984968515133048E-2</v>
      </c>
      <c r="BP849" s="131">
        <f t="shared" ref="BP849" si="16383">H849/H870</f>
        <v>7.1915685058896464E-2</v>
      </c>
      <c r="BQ849" s="132">
        <f t="shared" ref="BQ849" si="16384">I849/I870</f>
        <v>4.6403449058316316E-2</v>
      </c>
      <c r="BR849" s="129">
        <f t="shared" ref="BR849" si="16385">J849/J870</f>
        <v>3.796203796203796E-2</v>
      </c>
      <c r="BS849" s="130">
        <f t="shared" ref="BS849" si="16386">K849/K870</f>
        <v>9.7806757557794902E-2</v>
      </c>
      <c r="BT849" s="131">
        <f t="shared" ref="BT849" si="16387">L849/L870</f>
        <v>3.9749457961936879E-2</v>
      </c>
      <c r="BU849" s="129">
        <f t="shared" ref="BU849" si="16388">M849/M870</f>
        <v>6.8891855807743652E-2</v>
      </c>
      <c r="BV849" s="133">
        <f t="shared" ref="BV849" si="16389">N849/N870</f>
        <v>6.8941341434914705E-2</v>
      </c>
      <c r="BW849" s="134">
        <f t="shared" ref="BW849" si="16390">O849/O870</f>
        <v>6.2124711316397227E-2</v>
      </c>
      <c r="BX849" s="129">
        <f t="shared" ref="BX849" si="16391">P849/P870</f>
        <v>7.4770348216193119E-2</v>
      </c>
      <c r="BY849" s="130">
        <f t="shared" ref="BY849" si="16392">Q849/Q870</f>
        <v>8.043065231158962E-2</v>
      </c>
      <c r="BZ849" s="131">
        <f t="shared" ref="BZ849" si="16393">R849/R870</f>
        <v>7.7924459112577921E-2</v>
      </c>
      <c r="CA849" s="132">
        <f t="shared" ref="CA849" si="16394">S849/S870</f>
        <v>4.914965986394558E-2</v>
      </c>
      <c r="CB849" s="129">
        <f t="shared" ref="CB849" si="16395">T849/T870</f>
        <v>3.5955056179775284E-2</v>
      </c>
      <c r="CC849" s="130">
        <f t="shared" ref="CC849" si="16396">U849/U870</f>
        <v>0.12542372881355932</v>
      </c>
      <c r="CD849" s="131">
        <f t="shared" ref="CD849" si="16397">V849/V870</f>
        <v>5.51209750773149E-2</v>
      </c>
      <c r="CE849" s="132">
        <f t="shared" ref="CE849" si="16398">W849/W870</f>
        <v>6.9815974198444319E-2</v>
      </c>
      <c r="CF849" s="129">
        <f t="shared" ref="CF849" si="16399">X849/X870</f>
        <v>5.5952674389943308E-2</v>
      </c>
      <c r="CG849" s="130">
        <f t="shared" ref="CG849" si="16400">Y849/Y870</f>
        <v>7.6676291305742703E-2</v>
      </c>
      <c r="CH849" s="131">
        <f t="shared" ref="CH849" si="16401">Z849/Z870</f>
        <v>7.919123841617523E-2</v>
      </c>
      <c r="CI849" s="129">
        <f t="shared" ref="CI849" si="16402">AA849/AA870</f>
        <v>4.8959365708622402E-2</v>
      </c>
      <c r="CJ849" s="135">
        <f t="shared" ref="CJ849" si="16403">AB849/AB870</f>
        <v>6.6105510704504059E-2</v>
      </c>
      <c r="CK849" s="136">
        <f t="shared" ref="CK849" si="16404">AC849/AC870</f>
        <v>5.5400426046404515E-2</v>
      </c>
    </row>
    <row r="850" spans="1:89" ht="14" thickTop="1" x14ac:dyDescent="0.15">
      <c r="A850" s="146" t="s">
        <v>20</v>
      </c>
      <c r="B850" s="196">
        <v>487</v>
      </c>
      <c r="C850" s="197">
        <v>396</v>
      </c>
      <c r="D850" s="198">
        <v>293</v>
      </c>
      <c r="E850" s="199">
        <v>318</v>
      </c>
      <c r="F850" s="196">
        <v>376</v>
      </c>
      <c r="G850" s="200">
        <v>284</v>
      </c>
      <c r="H850" s="198">
        <v>680</v>
      </c>
      <c r="I850" s="199">
        <v>452</v>
      </c>
      <c r="J850" s="196">
        <v>88</v>
      </c>
      <c r="K850" s="200">
        <v>171</v>
      </c>
      <c r="L850" s="198">
        <v>180</v>
      </c>
      <c r="M850" s="196">
        <v>334</v>
      </c>
      <c r="N850" s="201">
        <v>645</v>
      </c>
      <c r="O850" s="202">
        <v>690</v>
      </c>
      <c r="P850" s="196">
        <v>376</v>
      </c>
      <c r="Q850" s="200">
        <v>302</v>
      </c>
      <c r="R850" s="198">
        <v>395</v>
      </c>
      <c r="S850" s="199">
        <v>314</v>
      </c>
      <c r="T850" s="196">
        <v>53</v>
      </c>
      <c r="U850" s="200">
        <v>164</v>
      </c>
      <c r="V850" s="198">
        <v>312</v>
      </c>
      <c r="W850" s="199">
        <v>369</v>
      </c>
      <c r="X850" s="196">
        <v>324</v>
      </c>
      <c r="Y850" s="200">
        <v>289</v>
      </c>
      <c r="Z850" s="198">
        <v>445</v>
      </c>
      <c r="AA850" s="196">
        <v>516</v>
      </c>
      <c r="AB850" s="172">
        <f t="shared" si="16321"/>
        <v>4654</v>
      </c>
      <c r="AC850" s="173">
        <f t="shared" si="16322"/>
        <v>4599</v>
      </c>
      <c r="BI850" s="146" t="s">
        <v>20</v>
      </c>
      <c r="BJ850" s="129">
        <f>B850/B870</f>
        <v>6.470900876959873E-2</v>
      </c>
      <c r="BK850" s="130">
        <f t="shared" ref="BK850" si="16405">C850/C870</f>
        <v>5.6003394145099701E-2</v>
      </c>
      <c r="BL850" s="131">
        <f t="shared" ref="BL850" si="16406">D850/D870</f>
        <v>7.878461952137672E-2</v>
      </c>
      <c r="BM850" s="132">
        <f t="shared" ref="BM850" si="16407">E850/E870</f>
        <v>7.3936293885142987E-2</v>
      </c>
      <c r="BN850" s="129">
        <f t="shared" ref="BN850" si="16408">F850/F870</f>
        <v>6.3119019640758778E-2</v>
      </c>
      <c r="BO850" s="130">
        <f t="shared" ref="BO850" si="16409">G850/G870</f>
        <v>5.7688401381271584E-2</v>
      </c>
      <c r="BP850" s="131">
        <f t="shared" ref="BP850" si="16410">H850/H870</f>
        <v>7.0262450919611488E-2</v>
      </c>
      <c r="BQ850" s="132">
        <f t="shared" ref="BQ850" si="16411">I850/I870</f>
        <v>5.128205128205128E-2</v>
      </c>
      <c r="BR850" s="129">
        <f t="shared" ref="BR850" si="16412">J850/J870</f>
        <v>4.3956043956043959E-2</v>
      </c>
      <c r="BS850" s="130">
        <f t="shared" ref="BS850" si="16413">K850/K870</f>
        <v>0.1013633669235329</v>
      </c>
      <c r="BT850" s="131">
        <f t="shared" ref="BT850" si="16414">L850/L870</f>
        <v>4.3363045049385693E-2</v>
      </c>
      <c r="BU850" s="129">
        <f t="shared" ref="BU850" si="16415">M850/M870</f>
        <v>8.9185580774365822E-2</v>
      </c>
      <c r="BV850" s="133">
        <f t="shared" ref="BV850" si="16416">N850/N870</f>
        <v>7.5368076653423696E-2</v>
      </c>
      <c r="BW850" s="134">
        <f t="shared" ref="BW850" si="16417">O850/O870</f>
        <v>7.9676674364896075E-2</v>
      </c>
      <c r="BX850" s="129">
        <f t="shared" ref="BX850" si="16418">P850/P870</f>
        <v>8.0324716940824617E-2</v>
      </c>
      <c r="BY850" s="130">
        <f t="shared" ref="BY850" si="16419">Q850/Q870</f>
        <v>6.3753430441207515E-2</v>
      </c>
      <c r="BZ850" s="131">
        <f t="shared" ref="BZ850" si="16420">R850/R870</f>
        <v>7.2423909057572428E-2</v>
      </c>
      <c r="CA850" s="132">
        <f t="shared" ref="CA850" si="16421">S850/S870</f>
        <v>5.3401360544217687E-2</v>
      </c>
      <c r="CB850" s="129">
        <f t="shared" ref="CB850" si="16422">T850/T870</f>
        <v>3.9700374531835204E-2</v>
      </c>
      <c r="CC850" s="130">
        <f t="shared" ref="CC850" si="16423">U850/U870</f>
        <v>0.13898305084745763</v>
      </c>
      <c r="CD850" s="131">
        <f t="shared" ref="CD850" si="16424">V850/V870</f>
        <v>5.67582317627797E-2</v>
      </c>
      <c r="CE850" s="132">
        <f t="shared" ref="CE850" si="16425">W850/W870</f>
        <v>7.0005691519635746E-2</v>
      </c>
      <c r="CF850" s="129">
        <f t="shared" ref="CF850" si="16426">X850/X870</f>
        <v>7.9861966970667983E-2</v>
      </c>
      <c r="CG850" s="130">
        <f t="shared" ref="CG850" si="16427">Y850/Y870</f>
        <v>9.2717356432467118E-2</v>
      </c>
      <c r="CH850" s="131">
        <f t="shared" ref="CH850" si="16428">Z850/Z870</f>
        <v>6.2482448750351027E-2</v>
      </c>
      <c r="CI850" s="129">
        <f t="shared" ref="CI850" si="16429">AA850/AA870</f>
        <v>5.1139742319127851E-2</v>
      </c>
      <c r="CJ850" s="135">
        <f t="shared" ref="CJ850" si="16430">AB850/AB870</f>
        <v>6.6736452672182631E-2</v>
      </c>
      <c r="CK850" s="136">
        <f t="shared" ref="CK850" si="16431">AC850/AC870</f>
        <v>6.6195520755368761E-2</v>
      </c>
    </row>
    <row r="851" spans="1:89" ht="14" thickBot="1" x14ac:dyDescent="0.2">
      <c r="A851" s="137" t="s">
        <v>21</v>
      </c>
      <c r="B851" s="189">
        <v>536</v>
      </c>
      <c r="C851" s="190">
        <v>434</v>
      </c>
      <c r="D851" s="191">
        <v>317</v>
      </c>
      <c r="E851" s="192">
        <v>253</v>
      </c>
      <c r="F851" s="189">
        <v>379</v>
      </c>
      <c r="G851" s="193">
        <v>255</v>
      </c>
      <c r="H851" s="191">
        <v>581</v>
      </c>
      <c r="I851" s="192">
        <v>533</v>
      </c>
      <c r="J851" s="189">
        <v>103</v>
      </c>
      <c r="K851" s="193">
        <v>183</v>
      </c>
      <c r="L851" s="191">
        <v>197</v>
      </c>
      <c r="M851" s="189">
        <v>387</v>
      </c>
      <c r="N851" s="194">
        <v>638</v>
      </c>
      <c r="O851" s="195">
        <v>641</v>
      </c>
      <c r="P851" s="189">
        <v>330</v>
      </c>
      <c r="Q851" s="193">
        <v>308</v>
      </c>
      <c r="R851" s="191">
        <v>449</v>
      </c>
      <c r="S851" s="192">
        <v>280</v>
      </c>
      <c r="T851" s="189">
        <v>60</v>
      </c>
      <c r="U851" s="193">
        <v>132</v>
      </c>
      <c r="V851" s="191">
        <v>259</v>
      </c>
      <c r="W851" s="192">
        <v>402</v>
      </c>
      <c r="X851" s="189">
        <v>269</v>
      </c>
      <c r="Y851" s="193">
        <v>247</v>
      </c>
      <c r="Z851" s="191">
        <v>442</v>
      </c>
      <c r="AA851" s="189">
        <v>530</v>
      </c>
      <c r="AB851" s="172">
        <f t="shared" si="16321"/>
        <v>4560</v>
      </c>
      <c r="AC851" s="173">
        <f t="shared" si="16322"/>
        <v>4585</v>
      </c>
      <c r="AE851" s="272" t="s">
        <v>85</v>
      </c>
      <c r="BI851" s="137" t="s">
        <v>21</v>
      </c>
      <c r="BJ851" s="129">
        <f>B851/B870</f>
        <v>7.121977145894233E-2</v>
      </c>
      <c r="BK851" s="130">
        <f t="shared" ref="BK851" si="16432">C851/C870</f>
        <v>6.1377457219629471E-2</v>
      </c>
      <c r="BL851" s="131">
        <f t="shared" ref="BL851" si="16433">D851/D870</f>
        <v>8.5237967195482656E-2</v>
      </c>
      <c r="BM851" s="132">
        <f t="shared" ref="BM851" si="16434">E851/E870</f>
        <v>5.8823529411764705E-2</v>
      </c>
      <c r="BN851" s="129">
        <f t="shared" ref="BN851" si="16435">F851/F870</f>
        <v>6.3622628840020151E-2</v>
      </c>
      <c r="BO851" s="130">
        <f t="shared" ref="BO851" si="16436">G851/G870</f>
        <v>5.1797684338817797E-2</v>
      </c>
      <c r="BP851" s="131">
        <f t="shared" ref="BP851" si="16437">H851/H870</f>
        <v>6.00330646827857E-2</v>
      </c>
      <c r="BQ851" s="132">
        <f t="shared" ref="BQ851" si="16438">I851/I870</f>
        <v>6.047197640117994E-2</v>
      </c>
      <c r="BR851" s="129">
        <f t="shared" ref="BR851" si="16439">J851/J870</f>
        <v>5.1448551448551448E-2</v>
      </c>
      <c r="BS851" s="130">
        <f t="shared" ref="BS851" si="16440">K851/K870</f>
        <v>0.10847658565500889</v>
      </c>
      <c r="BT851" s="131">
        <f t="shared" ref="BT851" si="16441">L851/L870</f>
        <v>4.7458443748494339E-2</v>
      </c>
      <c r="BU851" s="129">
        <f t="shared" ref="BU851" si="16442">M851/M870</f>
        <v>0.10333778371161549</v>
      </c>
      <c r="BV851" s="133">
        <f t="shared" ref="BV851" si="16443">N851/N870</f>
        <v>7.4550128534704371E-2</v>
      </c>
      <c r="BW851" s="134">
        <f t="shared" ref="BW851" si="16444">O851/O870</f>
        <v>7.4018475750577364E-2</v>
      </c>
      <c r="BX851" s="129">
        <f t="shared" ref="BX851" si="16445">P851/P870</f>
        <v>7.0497756889553509E-2</v>
      </c>
      <c r="BY851" s="130">
        <f t="shared" ref="BY851" si="16446">Q851/Q870</f>
        <v>6.5020054887059323E-2</v>
      </c>
      <c r="BZ851" s="131">
        <f t="shared" ref="BZ851" si="16447">R851/R870</f>
        <v>8.2324899156582323E-2</v>
      </c>
      <c r="CA851" s="132">
        <f t="shared" ref="CA851" si="16448">S851/S870</f>
        <v>4.7619047619047616E-2</v>
      </c>
      <c r="CB851" s="129">
        <f t="shared" ref="CB851" si="16449">T851/T870</f>
        <v>4.49438202247191E-2</v>
      </c>
      <c r="CC851" s="130">
        <f t="shared" ref="CC851" si="16450">U851/U870</f>
        <v>0.11186440677966102</v>
      </c>
      <c r="CD851" s="131">
        <f t="shared" ref="CD851" si="16451">V851/V870</f>
        <v>4.7116609059486995E-2</v>
      </c>
      <c r="CE851" s="132">
        <f t="shared" ref="CE851" si="16452">W851/W870</f>
        <v>7.6266363118952754E-2</v>
      </c>
      <c r="CF851" s="129">
        <f t="shared" ref="CF851" si="16453">X851/X870</f>
        <v>6.6305151589844707E-2</v>
      </c>
      <c r="CG851" s="130">
        <f t="shared" ref="CG851" si="16454">Y851/Y870</f>
        <v>7.9242861726018604E-2</v>
      </c>
      <c r="CH851" s="131">
        <f t="shared" ref="CH851" si="16455">Z851/Z870</f>
        <v>6.2061218758775627E-2</v>
      </c>
      <c r="CI851" s="129">
        <f t="shared" ref="CI851" si="16456">AA851/AA870</f>
        <v>5.2527254707631317E-2</v>
      </c>
      <c r="CJ851" s="135">
        <f t="shared" ref="CJ851" si="16457">AB851/AB870</f>
        <v>6.5388531195778421E-2</v>
      </c>
      <c r="CK851" s="136">
        <f t="shared" ref="CK851" si="16458">AC851/AC870</f>
        <v>6.5994012320801432E-2</v>
      </c>
    </row>
    <row r="852" spans="1:89" ht="15" thickTop="1" thickBot="1" x14ac:dyDescent="0.2">
      <c r="A852" s="146" t="s">
        <v>22</v>
      </c>
      <c r="B852" s="196">
        <v>475</v>
      </c>
      <c r="C852" s="197">
        <v>587</v>
      </c>
      <c r="D852" s="198">
        <v>253</v>
      </c>
      <c r="E852" s="199">
        <v>218</v>
      </c>
      <c r="F852" s="196">
        <v>428</v>
      </c>
      <c r="G852" s="200">
        <v>186</v>
      </c>
      <c r="H852" s="198">
        <v>640</v>
      </c>
      <c r="I852" s="199">
        <v>435</v>
      </c>
      <c r="J852" s="196">
        <v>123</v>
      </c>
      <c r="K852" s="200">
        <v>194</v>
      </c>
      <c r="L852" s="198">
        <v>230</v>
      </c>
      <c r="M852" s="196">
        <v>335</v>
      </c>
      <c r="N852" s="201">
        <v>520</v>
      </c>
      <c r="O852" s="202">
        <v>605</v>
      </c>
      <c r="P852" s="196">
        <v>313</v>
      </c>
      <c r="Q852" s="200">
        <v>260</v>
      </c>
      <c r="R852" s="198">
        <v>433</v>
      </c>
      <c r="S852" s="199">
        <v>320</v>
      </c>
      <c r="T852" s="196">
        <v>67</v>
      </c>
      <c r="U852" s="200">
        <v>91</v>
      </c>
      <c r="V852" s="198">
        <v>353</v>
      </c>
      <c r="W852" s="199">
        <v>420</v>
      </c>
      <c r="X852" s="196">
        <v>316</v>
      </c>
      <c r="Y852" s="200">
        <v>217</v>
      </c>
      <c r="Z852" s="198">
        <v>422</v>
      </c>
      <c r="AA852" s="196">
        <v>569</v>
      </c>
      <c r="AB852" s="172">
        <f t="shared" si="16321"/>
        <v>4573</v>
      </c>
      <c r="AC852" s="173">
        <f t="shared" si="16322"/>
        <v>4437</v>
      </c>
      <c r="AE852" s="292" t="s">
        <v>0</v>
      </c>
      <c r="AF852" s="294" t="s">
        <v>1</v>
      </c>
      <c r="AG852" s="295"/>
      <c r="AH852" s="294" t="s">
        <v>2</v>
      </c>
      <c r="AI852" s="295"/>
      <c r="AJ852" s="294" t="s">
        <v>3</v>
      </c>
      <c r="AK852" s="295"/>
      <c r="AL852" s="294" t="s">
        <v>4</v>
      </c>
      <c r="AM852" s="295"/>
      <c r="AN852" s="294" t="s">
        <v>5</v>
      </c>
      <c r="AO852" s="295"/>
      <c r="AP852" s="294" t="s">
        <v>6</v>
      </c>
      <c r="AQ852" s="295"/>
      <c r="AR852" s="294" t="s">
        <v>7</v>
      </c>
      <c r="AS852" s="295"/>
      <c r="AT852" s="294" t="s">
        <v>8</v>
      </c>
      <c r="AU852" s="295"/>
      <c r="AV852" s="294" t="s">
        <v>9</v>
      </c>
      <c r="AW852" s="295"/>
      <c r="AX852" s="294" t="s">
        <v>10</v>
      </c>
      <c r="AY852" s="295"/>
      <c r="AZ852" s="294" t="s">
        <v>11</v>
      </c>
      <c r="BA852" s="295"/>
      <c r="BB852" s="294" t="s">
        <v>12</v>
      </c>
      <c r="BC852" s="295"/>
      <c r="BD852" s="297" t="s">
        <v>40</v>
      </c>
      <c r="BE852" s="298"/>
      <c r="BF852" s="299" t="s">
        <v>41</v>
      </c>
      <c r="BG852" s="300"/>
      <c r="BI852" s="146" t="s">
        <v>22</v>
      </c>
      <c r="BJ852" s="129">
        <f>B852/B870</f>
        <v>6.3114536274249275E-2</v>
      </c>
      <c r="BK852" s="130">
        <f t="shared" ref="BK852" si="16459">C852/C870</f>
        <v>8.3015132230236183E-2</v>
      </c>
      <c r="BL852" s="131">
        <f t="shared" ref="BL852" si="16460">D852/D870</f>
        <v>6.8029040064533475E-2</v>
      </c>
      <c r="BM852" s="132">
        <f t="shared" ref="BM852" si="16461">E852/E870</f>
        <v>5.0685887003022553E-2</v>
      </c>
      <c r="BN852" s="129">
        <f t="shared" ref="BN852" si="16462">F852/F870</f>
        <v>7.1848245761289245E-2</v>
      </c>
      <c r="BO852" s="130">
        <f t="shared" ref="BO852" si="16463">G852/G870</f>
        <v>3.7781840341255334E-2</v>
      </c>
      <c r="BP852" s="131">
        <f t="shared" ref="BP852" si="16464">H852/H870</f>
        <v>6.6129365571399049E-2</v>
      </c>
      <c r="BQ852" s="132">
        <f t="shared" ref="BQ852" si="16465">I852/I870</f>
        <v>4.9353301565690948E-2</v>
      </c>
      <c r="BR852" s="129">
        <f t="shared" ref="BR852" si="16466">J852/J870</f>
        <v>6.143856143856144E-2</v>
      </c>
      <c r="BS852" s="130">
        <f t="shared" ref="BS852" si="16467">K852/K870</f>
        <v>0.11499703615886188</v>
      </c>
      <c r="BT852" s="131">
        <f t="shared" ref="BT852" si="16468">L852/L870</f>
        <v>5.5408335340881715E-2</v>
      </c>
      <c r="BU852" s="129">
        <f t="shared" ref="BU852" si="16469">M852/M870</f>
        <v>8.9452603471295064E-2</v>
      </c>
      <c r="BV852" s="133">
        <f t="shared" ref="BV852" si="16470">N852/N870</f>
        <v>6.0761860247721428E-2</v>
      </c>
      <c r="BW852" s="134">
        <f t="shared" ref="BW852" si="16471">O852/O870</f>
        <v>6.9861431870669746E-2</v>
      </c>
      <c r="BX852" s="129">
        <f t="shared" ref="BX852" si="16472">P852/P870</f>
        <v>6.6866054261909849E-2</v>
      </c>
      <c r="BY852" s="130">
        <f t="shared" ref="BY852" si="16473">Q852/Q870</f>
        <v>5.4887059320244881E-2</v>
      </c>
      <c r="BZ852" s="131">
        <f t="shared" ref="BZ852" si="16474">R852/R870</f>
        <v>7.9391272460579393E-2</v>
      </c>
      <c r="CA852" s="132">
        <f t="shared" ref="CA852" si="16475">S852/S870</f>
        <v>5.4421768707482991E-2</v>
      </c>
      <c r="CB852" s="129">
        <f t="shared" ref="CB852" si="16476">T852/T870</f>
        <v>5.0187265917602995E-2</v>
      </c>
      <c r="CC852" s="130">
        <f t="shared" ref="CC852" si="16477">U852/U870</f>
        <v>7.7118644067796616E-2</v>
      </c>
      <c r="CD852" s="131">
        <f t="shared" ref="CD852" si="16478">V852/V870</f>
        <v>6.4216845552119331E-2</v>
      </c>
      <c r="CE852" s="132">
        <f t="shared" ref="CE852" si="16479">W852/W870</f>
        <v>7.9681274900398405E-2</v>
      </c>
      <c r="CF852" s="129">
        <f t="shared" ref="CF852" si="16480">X852/X870</f>
        <v>7.7890066551639145E-2</v>
      </c>
      <c r="CG852" s="130">
        <f t="shared" ref="CG852" si="16481">Y852/Y870</f>
        <v>6.9618222649983963E-2</v>
      </c>
      <c r="CH852" s="131">
        <f t="shared" ref="CH852" si="16482">Z852/Z870</f>
        <v>5.925301881493962E-2</v>
      </c>
      <c r="CI852" s="129">
        <f t="shared" ref="CI852" si="16483">AA852/AA870</f>
        <v>5.6392467789890981E-2</v>
      </c>
      <c r="CJ852" s="135">
        <f t="shared" ref="CJ852" si="16484">AB852/AB870</f>
        <v>6.5574945868047088E-2</v>
      </c>
      <c r="CK852" s="136">
        <f t="shared" ref="CK852" si="16485">AC852/AC870</f>
        <v>6.3863780298232489E-2</v>
      </c>
    </row>
    <row r="853" spans="1:89" ht="15" thickTop="1" thickBot="1" x14ac:dyDescent="0.2">
      <c r="A853" s="137" t="s">
        <v>23</v>
      </c>
      <c r="B853" s="189">
        <v>424</v>
      </c>
      <c r="C853" s="190">
        <v>439</v>
      </c>
      <c r="D853" s="191">
        <v>208</v>
      </c>
      <c r="E853" s="192">
        <v>188</v>
      </c>
      <c r="F853" s="189">
        <v>331</v>
      </c>
      <c r="G853" s="193">
        <v>225</v>
      </c>
      <c r="H853" s="191">
        <v>550</v>
      </c>
      <c r="I853" s="192">
        <v>546</v>
      </c>
      <c r="J853" s="189">
        <v>118</v>
      </c>
      <c r="K853" s="193">
        <v>190</v>
      </c>
      <c r="L853" s="191">
        <v>228</v>
      </c>
      <c r="M853" s="189">
        <v>339</v>
      </c>
      <c r="N853" s="194">
        <v>490</v>
      </c>
      <c r="O853" s="195">
        <v>717</v>
      </c>
      <c r="P853" s="189">
        <v>352</v>
      </c>
      <c r="Q853" s="193">
        <v>269</v>
      </c>
      <c r="R853" s="191">
        <v>465</v>
      </c>
      <c r="S853" s="192">
        <v>316</v>
      </c>
      <c r="T853" s="189">
        <v>102</v>
      </c>
      <c r="U853" s="193">
        <v>82</v>
      </c>
      <c r="V853" s="191">
        <v>340</v>
      </c>
      <c r="W853" s="192">
        <v>415</v>
      </c>
      <c r="X853" s="189">
        <v>262</v>
      </c>
      <c r="Y853" s="193">
        <v>166</v>
      </c>
      <c r="Z853" s="191">
        <v>484</v>
      </c>
      <c r="AA853" s="189">
        <v>568</v>
      </c>
      <c r="AB853" s="172">
        <f t="shared" si="16321"/>
        <v>4354</v>
      </c>
      <c r="AC853" s="173">
        <f t="shared" si="16322"/>
        <v>4460</v>
      </c>
      <c r="AE853" s="293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5.6338028169014086E-2</v>
      </c>
      <c r="BK853" s="130">
        <f t="shared" ref="BK853" si="16486">C853/C870</f>
        <v>6.2084570782067597E-2</v>
      </c>
      <c r="BL853" s="131">
        <f t="shared" ref="BL853" si="16487">D853/D870</f>
        <v>5.5929013175584838E-2</v>
      </c>
      <c r="BM853" s="132">
        <f t="shared" ref="BM853" si="16488">E853/E870</f>
        <v>4.3710764938386423E-2</v>
      </c>
      <c r="BN853" s="129">
        <f t="shared" ref="BN853" si="16489">F853/F870</f>
        <v>5.556488165183817E-2</v>
      </c>
      <c r="BO853" s="130">
        <f t="shared" ref="BO853" si="16490">G853/G870</f>
        <v>4.5703839122486288E-2</v>
      </c>
      <c r="BP853" s="131">
        <f t="shared" ref="BP853" si="16491">H853/H870</f>
        <v>5.6829923537921059E-2</v>
      </c>
      <c r="BQ853" s="132">
        <f t="shared" ref="BQ853" si="16492">I853/I870</f>
        <v>6.1946902654867256E-2</v>
      </c>
      <c r="BR853" s="129">
        <f t="shared" ref="BR853" si="16493">J853/J870</f>
        <v>5.8941058941058944E-2</v>
      </c>
      <c r="BS853" s="130">
        <f t="shared" ref="BS853" si="16494">K853/K870</f>
        <v>0.11262596324836989</v>
      </c>
      <c r="BT853" s="131">
        <f t="shared" ref="BT853" si="16495">L853/L870</f>
        <v>5.4926523729221875E-2</v>
      </c>
      <c r="BU853" s="129">
        <f t="shared" ref="BU853" si="16496">M853/M870</f>
        <v>9.0520694259012019E-2</v>
      </c>
      <c r="BV853" s="133">
        <f t="shared" ref="BV853" si="16497">N853/N870</f>
        <v>5.7256368310352884E-2</v>
      </c>
      <c r="BW853" s="134">
        <f t="shared" ref="BW853" si="16498">O853/O870</f>
        <v>8.2794457274826788E-2</v>
      </c>
      <c r="BX853" s="129">
        <f t="shared" ref="BX853" si="16499">P853/P870</f>
        <v>7.5197607348857082E-2</v>
      </c>
      <c r="BY853" s="130">
        <f t="shared" ref="BY853" si="16500">Q853/Q870</f>
        <v>5.6786995989022586E-2</v>
      </c>
      <c r="BZ853" s="131">
        <f t="shared" ref="BZ853" si="16501">R853/R870</f>
        <v>8.5258525852585254E-2</v>
      </c>
      <c r="CA853" s="132">
        <f t="shared" ref="CA853" si="16502">S853/S870</f>
        <v>5.3741496598639457E-2</v>
      </c>
      <c r="CB853" s="129">
        <f t="shared" ref="CB853" si="16503">T853/T870</f>
        <v>7.6404494382022473E-2</v>
      </c>
      <c r="CC853" s="130">
        <f t="shared" ref="CC853" si="16504">U853/U870</f>
        <v>6.9491525423728814E-2</v>
      </c>
      <c r="CD853" s="131">
        <f t="shared" ref="CD853" si="16505">V853/V870</f>
        <v>6.1851919228670185E-2</v>
      </c>
      <c r="CE853" s="132">
        <f t="shared" ref="CE853" si="16506">W853/W870</f>
        <v>7.8732688294441286E-2</v>
      </c>
      <c r="CF853" s="129">
        <f t="shared" ref="CF853" si="16507">X853/X870</f>
        <v>6.4579738723194474E-2</v>
      </c>
      <c r="CG853" s="130">
        <f t="shared" ref="CG853" si="16508">Y853/Y870</f>
        <v>5.3256336220725058E-2</v>
      </c>
      <c r="CH853" s="131">
        <f t="shared" ref="CH853" si="16509">Z853/Z870</f>
        <v>6.7958438640831231E-2</v>
      </c>
      <c r="CI853" s="129">
        <f t="shared" ref="CI853" si="16510">AA853/AA870</f>
        <v>5.6293359762140734E-2</v>
      </c>
      <c r="CJ853" s="135">
        <f t="shared" ref="CJ853" si="16511">AB853/AB870</f>
        <v>6.2434575619828785E-2</v>
      </c>
      <c r="CK853" s="136">
        <f t="shared" ref="CK853" si="16512">AC853/AC870</f>
        <v>6.4194829869307385E-2</v>
      </c>
    </row>
    <row r="854" spans="1:89" ht="14" thickTop="1" x14ac:dyDescent="0.15">
      <c r="A854" s="146" t="s">
        <v>24</v>
      </c>
      <c r="B854" s="203">
        <v>421</v>
      </c>
      <c r="C854" s="197">
        <v>357</v>
      </c>
      <c r="D854" s="198">
        <v>205</v>
      </c>
      <c r="E854" s="199">
        <v>240</v>
      </c>
      <c r="F854" s="196">
        <v>345</v>
      </c>
      <c r="G854" s="200">
        <v>185</v>
      </c>
      <c r="H854" s="198">
        <v>535</v>
      </c>
      <c r="I854" s="199">
        <v>518</v>
      </c>
      <c r="J854" s="196">
        <v>102</v>
      </c>
      <c r="K854" s="200">
        <v>125</v>
      </c>
      <c r="L854" s="198">
        <v>189</v>
      </c>
      <c r="M854" s="196">
        <v>251</v>
      </c>
      <c r="N854" s="201">
        <v>467</v>
      </c>
      <c r="O854" s="204">
        <v>495</v>
      </c>
      <c r="P854" s="196">
        <v>249</v>
      </c>
      <c r="Q854" s="200">
        <v>238</v>
      </c>
      <c r="R854" s="198">
        <v>352</v>
      </c>
      <c r="S854" s="199">
        <v>305</v>
      </c>
      <c r="T854" s="196">
        <v>49</v>
      </c>
      <c r="U854" s="200">
        <v>53</v>
      </c>
      <c r="V854" s="198">
        <v>281</v>
      </c>
      <c r="W854" s="205">
        <v>334</v>
      </c>
      <c r="X854" s="196">
        <v>231</v>
      </c>
      <c r="Y854" s="200">
        <v>141</v>
      </c>
      <c r="Z854" s="198">
        <v>402</v>
      </c>
      <c r="AA854" s="196">
        <v>646</v>
      </c>
      <c r="AB854" s="172">
        <f t="shared" si="16321"/>
        <v>3828</v>
      </c>
      <c r="AC854" s="173">
        <f t="shared" si="16322"/>
        <v>3888</v>
      </c>
      <c r="AE854" s="275" t="str">
        <f>$AE$17</f>
        <v>17:00 - 17:59</v>
      </c>
      <c r="AF854" s="126">
        <f t="shared" ref="AF854:AU856" si="16513">SUMIF($A$9:$A$32,$AE854,B$846:B$869)</f>
        <v>533</v>
      </c>
      <c r="AG854" s="186">
        <f t="shared" si="16513"/>
        <v>626</v>
      </c>
      <c r="AH854" s="127">
        <f t="shared" si="16513"/>
        <v>249</v>
      </c>
      <c r="AI854" s="180">
        <f t="shared" si="16513"/>
        <v>276</v>
      </c>
      <c r="AJ854" s="126">
        <f t="shared" si="16513"/>
        <v>447</v>
      </c>
      <c r="AK854" s="128">
        <f t="shared" si="16513"/>
        <v>451</v>
      </c>
      <c r="AL854" s="127">
        <f t="shared" si="16513"/>
        <v>776</v>
      </c>
      <c r="AM854" s="180">
        <f t="shared" si="16513"/>
        <v>689</v>
      </c>
      <c r="AN854" s="126">
        <f t="shared" si="16513"/>
        <v>182</v>
      </c>
      <c r="AO854" s="128">
        <f t="shared" si="16513"/>
        <v>58</v>
      </c>
      <c r="AP854" s="127">
        <f t="shared" si="16513"/>
        <v>296</v>
      </c>
      <c r="AQ854" s="126">
        <f t="shared" si="16513"/>
        <v>147</v>
      </c>
      <c r="AR854" s="179">
        <f t="shared" si="16513"/>
        <v>556</v>
      </c>
      <c r="AS854" s="181">
        <f t="shared" si="16513"/>
        <v>529</v>
      </c>
      <c r="AT854" s="126">
        <f t="shared" si="16513"/>
        <v>407</v>
      </c>
      <c r="AU854" s="128">
        <f t="shared" si="16513"/>
        <v>330</v>
      </c>
      <c r="AV854" s="127">
        <f t="shared" ref="AP854:BE856" si="16514">SUMIF($A$9:$A$32,$AE854,R$846:R$869)</f>
        <v>278</v>
      </c>
      <c r="AW854" s="180">
        <f t="shared" si="16514"/>
        <v>464</v>
      </c>
      <c r="AX854" s="126">
        <f t="shared" si="16514"/>
        <v>205</v>
      </c>
      <c r="AY854" s="128">
        <f t="shared" si="16514"/>
        <v>26</v>
      </c>
      <c r="AZ854" s="127">
        <f t="shared" si="16514"/>
        <v>457</v>
      </c>
      <c r="BA854" s="180">
        <f t="shared" si="16514"/>
        <v>320</v>
      </c>
      <c r="BB854" s="126">
        <f t="shared" si="16514"/>
        <v>386</v>
      </c>
      <c r="BC854" s="128">
        <f t="shared" si="16514"/>
        <v>198</v>
      </c>
      <c r="BD854" s="184">
        <f t="shared" si="16514"/>
        <v>408</v>
      </c>
      <c r="BE854" s="185">
        <f t="shared" si="16514"/>
        <v>810</v>
      </c>
      <c r="BF854" s="170">
        <f>AF854+AH854+AJ854+AL854+AN854+AP854+AR854+AT854+AV854+AX854+AZ854+BB854+BD854</f>
        <v>5180</v>
      </c>
      <c r="BG854" s="171">
        <f>AG854+AI854+AK854+AM854+AO854+AQ854+AS854+AU854+AW854+AY854+BA854+BC854+BE854</f>
        <v>4924</v>
      </c>
      <c r="BI854" s="146" t="s">
        <v>24</v>
      </c>
      <c r="BJ854" s="129">
        <f>B854/B870</f>
        <v>5.5939410045176718E-2</v>
      </c>
      <c r="BK854" s="130">
        <f t="shared" ref="BK854" si="16515">C854/C870</f>
        <v>5.0487908358082305E-2</v>
      </c>
      <c r="BL854" s="131">
        <f t="shared" ref="BL854" si="16516">D854/D870</f>
        <v>5.5122344716321589E-2</v>
      </c>
      <c r="BM854" s="132">
        <f t="shared" ref="BM854" si="16517">E854/E870</f>
        <v>5.5800976517089047E-2</v>
      </c>
      <c r="BN854" s="129">
        <f t="shared" ref="BN854" si="16518">F854/F870</f>
        <v>5.7915057915057917E-2</v>
      </c>
      <c r="BO854" s="130">
        <f t="shared" ref="BO854" si="16519">G854/G870</f>
        <v>3.7578712167377612E-2</v>
      </c>
      <c r="BP854" s="131">
        <f t="shared" ref="BP854" si="16520">H854/H870</f>
        <v>5.5280016532341394E-2</v>
      </c>
      <c r="BQ854" s="132">
        <f t="shared" ref="BQ854" si="16521">I854/I870</f>
        <v>5.8770138416156116E-2</v>
      </c>
      <c r="BR854" s="129">
        <f t="shared" ref="BR854" si="16522">J854/J870</f>
        <v>5.0949050949050952E-2</v>
      </c>
      <c r="BS854" s="130">
        <f t="shared" ref="BS854" si="16523">K854/K870</f>
        <v>7.4096028452874926E-2</v>
      </c>
      <c r="BT854" s="131">
        <f t="shared" ref="BT854" si="16524">L854/L870</f>
        <v>4.5531197301854974E-2</v>
      </c>
      <c r="BU854" s="129">
        <f t="shared" ref="BU854" si="16525">M854/M870</f>
        <v>6.7022696929238984E-2</v>
      </c>
      <c r="BV854" s="133">
        <f t="shared" ref="BV854" si="16526">N854/N870</f>
        <v>5.4568824491703666E-2</v>
      </c>
      <c r="BW854" s="134">
        <f t="shared" ref="BW854" si="16527">O854/O870</f>
        <v>5.7159353348729791E-2</v>
      </c>
      <c r="BX854" s="129">
        <f t="shared" ref="BX854" si="16528">P854/P870</f>
        <v>5.3193762016663107E-2</v>
      </c>
      <c r="BY854" s="130">
        <f t="shared" ref="BY854" si="16529">Q854/Q870</f>
        <v>5.0242769685454929E-2</v>
      </c>
      <c r="BZ854" s="131">
        <f t="shared" ref="BZ854" si="16530">R854/R870</f>
        <v>6.4539787312064542E-2</v>
      </c>
      <c r="CA854" s="132">
        <f t="shared" ref="CA854" si="16531">S854/S870</f>
        <v>5.187074829931973E-2</v>
      </c>
      <c r="CB854" s="129">
        <f t="shared" ref="CB854" si="16532">T854/T870</f>
        <v>3.6704119850187268E-2</v>
      </c>
      <c r="CC854" s="130">
        <f t="shared" ref="CC854" si="16533">U854/U870</f>
        <v>4.4915254237288135E-2</v>
      </c>
      <c r="CD854" s="131">
        <f t="shared" ref="CD854" si="16534">V854/V870</f>
        <v>5.1118792068400948E-2</v>
      </c>
      <c r="CE854" s="132">
        <f t="shared" ref="CE854" si="16535">W854/W870</f>
        <v>6.3365585277935871E-2</v>
      </c>
      <c r="CF854" s="129">
        <f t="shared" ref="CF854" si="16536">X854/X870</f>
        <v>5.6938624599457727E-2</v>
      </c>
      <c r="CG854" s="130">
        <f t="shared" ref="CG854" si="16537">Y854/Y870</f>
        <v>4.523580365736285E-2</v>
      </c>
      <c r="CH854" s="131">
        <f t="shared" ref="CH854" si="16538">Z854/Z870</f>
        <v>5.6444818871103621E-2</v>
      </c>
      <c r="CI854" s="129">
        <f t="shared" ref="CI854" si="16539">AA854/AA870</f>
        <v>6.4023785926660054E-2</v>
      </c>
      <c r="CJ854" s="135">
        <f t="shared" ref="CJ854" si="16540">AB854/AB870</f>
        <v>5.4891951188035047E-2</v>
      </c>
      <c r="CK854" s="136">
        <f t="shared" ref="CK854" si="16541">AC854/AC870</f>
        <v>5.5961770971270655E-2</v>
      </c>
    </row>
    <row r="855" spans="1:89" x14ac:dyDescent="0.15">
      <c r="A855" s="137" t="s">
        <v>25</v>
      </c>
      <c r="B855" s="206">
        <v>483</v>
      </c>
      <c r="C855" s="190">
        <v>401</v>
      </c>
      <c r="D855" s="191">
        <v>239</v>
      </c>
      <c r="E855" s="192">
        <v>271</v>
      </c>
      <c r="F855" s="189">
        <v>310</v>
      </c>
      <c r="G855" s="193">
        <v>221</v>
      </c>
      <c r="H855" s="191">
        <v>484</v>
      </c>
      <c r="I855" s="192">
        <v>555</v>
      </c>
      <c r="J855" s="189">
        <v>138</v>
      </c>
      <c r="K855" s="190">
        <v>120</v>
      </c>
      <c r="L855" s="191">
        <v>235</v>
      </c>
      <c r="M855" s="189">
        <v>276</v>
      </c>
      <c r="N855" s="194">
        <v>490</v>
      </c>
      <c r="O855" s="207">
        <v>563</v>
      </c>
      <c r="P855" s="189">
        <v>229</v>
      </c>
      <c r="Q855" s="190">
        <v>240</v>
      </c>
      <c r="R855" s="191">
        <v>372</v>
      </c>
      <c r="S855" s="192">
        <v>351</v>
      </c>
      <c r="T855" s="198">
        <v>69</v>
      </c>
      <c r="U855" s="189">
        <v>70</v>
      </c>
      <c r="V855" s="191">
        <v>269</v>
      </c>
      <c r="W855" s="208">
        <v>321</v>
      </c>
      <c r="X855" s="189">
        <v>213</v>
      </c>
      <c r="Y855" s="193">
        <v>183</v>
      </c>
      <c r="Z855" s="191">
        <v>520</v>
      </c>
      <c r="AA855" s="189">
        <v>747</v>
      </c>
      <c r="AB855" s="172">
        <f t="shared" si="16321"/>
        <v>4051</v>
      </c>
      <c r="AC855" s="173">
        <f t="shared" si="16322"/>
        <v>4319</v>
      </c>
      <c r="AE855" s="277" t="str">
        <f>$AE$18</f>
        <v>18:00 - 18:59</v>
      </c>
      <c r="AF855" s="126">
        <f t="shared" si="16513"/>
        <v>502</v>
      </c>
      <c r="AG855" s="190">
        <f t="shared" si="16513"/>
        <v>598</v>
      </c>
      <c r="AH855" s="191">
        <f t="shared" si="16513"/>
        <v>194</v>
      </c>
      <c r="AI855" s="192">
        <f t="shared" si="16513"/>
        <v>341</v>
      </c>
      <c r="AJ855" s="278">
        <f t="shared" si="16513"/>
        <v>301</v>
      </c>
      <c r="AK855" s="193">
        <f t="shared" si="16513"/>
        <v>624</v>
      </c>
      <c r="AL855" s="191">
        <f t="shared" si="16513"/>
        <v>636</v>
      </c>
      <c r="AM855" s="192">
        <f t="shared" si="16513"/>
        <v>778</v>
      </c>
      <c r="AN855" s="278">
        <f t="shared" si="16513"/>
        <v>168</v>
      </c>
      <c r="AO855" s="193">
        <f t="shared" si="16513"/>
        <v>46</v>
      </c>
      <c r="AP855" s="191">
        <f t="shared" si="16514"/>
        <v>333</v>
      </c>
      <c r="AQ855" s="278">
        <f t="shared" si="16514"/>
        <v>134</v>
      </c>
      <c r="AR855" s="194">
        <f t="shared" si="16514"/>
        <v>641</v>
      </c>
      <c r="AS855" s="195">
        <f t="shared" si="16514"/>
        <v>569</v>
      </c>
      <c r="AT855" s="278">
        <f t="shared" si="16514"/>
        <v>306</v>
      </c>
      <c r="AU855" s="193">
        <f t="shared" si="16514"/>
        <v>396</v>
      </c>
      <c r="AV855" s="191">
        <f t="shared" si="16514"/>
        <v>293</v>
      </c>
      <c r="AW855" s="192">
        <f t="shared" si="16514"/>
        <v>520</v>
      </c>
      <c r="AX855" s="278">
        <f t="shared" si="16514"/>
        <v>125</v>
      </c>
      <c r="AY855" s="193">
        <f t="shared" si="16514"/>
        <v>28</v>
      </c>
      <c r="AZ855" s="191">
        <f t="shared" si="16514"/>
        <v>471</v>
      </c>
      <c r="BA855" s="192">
        <f t="shared" si="16514"/>
        <v>272</v>
      </c>
      <c r="BB855" s="278">
        <f t="shared" si="16514"/>
        <v>312</v>
      </c>
      <c r="BC855" s="193">
        <f t="shared" si="16514"/>
        <v>239</v>
      </c>
      <c r="BD855" s="191">
        <f t="shared" si="16514"/>
        <v>394</v>
      </c>
      <c r="BE855" s="278">
        <f t="shared" si="16514"/>
        <v>850</v>
      </c>
      <c r="BF855" s="172">
        <f>SUM(AF855,AH855,AJ855,AL855,AN855,AP855,AR855,AT855,AV855,AX855,AZ855,BB855,BD855)</f>
        <v>4676</v>
      </c>
      <c r="BG855" s="173">
        <f>SUM(AG855,AI855,AK855,AM855,AO855,AQ855,AS855,AU855,AW855,AY855,BA855,BC855,BE855)</f>
        <v>5395</v>
      </c>
      <c r="BI855" s="137" t="s">
        <v>25</v>
      </c>
      <c r="BJ855" s="129">
        <f>B855/B870</f>
        <v>6.4177517937815579E-2</v>
      </c>
      <c r="BK855" s="130">
        <f t="shared" ref="BK855" si="16542">C855/C870</f>
        <v>5.6710507707537827E-2</v>
      </c>
      <c r="BL855" s="131">
        <f t="shared" ref="BL855" si="16543">D855/D870</f>
        <v>6.426458725463835E-2</v>
      </c>
      <c r="BM855" s="132">
        <f t="shared" ref="BM855" si="16544">E855/E870</f>
        <v>6.3008602650546391E-2</v>
      </c>
      <c r="BN855" s="129">
        <f t="shared" ref="BN855" si="16545">F855/F870</f>
        <v>5.2039617257008564E-2</v>
      </c>
      <c r="BO855" s="130">
        <f t="shared" ref="BO855" si="16546">G855/G870</f>
        <v>4.4891326426975423E-2</v>
      </c>
      <c r="BP855" s="131">
        <f t="shared" ref="BP855" si="16547">H855/H870</f>
        <v>5.0010332713370534E-2</v>
      </c>
      <c r="BQ855" s="132">
        <f t="shared" ref="BQ855" si="16548">I855/I870</f>
        <v>6.2968005445881547E-2</v>
      </c>
      <c r="BR855" s="129">
        <f t="shared" ref="BR855" si="16549">J855/J870</f>
        <v>6.8931068931068928E-2</v>
      </c>
      <c r="BS855" s="130">
        <f t="shared" ref="BS855" si="16550">K855/K870</f>
        <v>7.1132187314759926E-2</v>
      </c>
      <c r="BT855" s="131">
        <f t="shared" ref="BT855" si="16551">L855/L870</f>
        <v>5.6612864370031317E-2</v>
      </c>
      <c r="BU855" s="129">
        <f t="shared" ref="BU855" si="16552">M855/M870</f>
        <v>7.3698264352469955E-2</v>
      </c>
      <c r="BV855" s="133">
        <f t="shared" ref="BV855" si="16553">N855/N870</f>
        <v>5.7256368310352884E-2</v>
      </c>
      <c r="BW855" s="134">
        <f t="shared" ref="BW855" si="16554">O855/O870</f>
        <v>6.5011547344110854E-2</v>
      </c>
      <c r="BX855" s="129">
        <f t="shared" ref="BX855" si="16555">P855/P870</f>
        <v>4.8921170690023497E-2</v>
      </c>
      <c r="BY855" s="130">
        <f t="shared" ref="BY855" si="16556">Q855/Q870</f>
        <v>5.06649778340722E-2</v>
      </c>
      <c r="BZ855" s="131">
        <f t="shared" ref="BZ855" si="16557">R855/R870</f>
        <v>6.8206820682068209E-2</v>
      </c>
      <c r="CA855" s="132">
        <f t="shared" ref="CA855" si="16558">S855/S870</f>
        <v>5.9693877551020409E-2</v>
      </c>
      <c r="CB855" s="129">
        <f t="shared" ref="CB855" si="16559">T855/T870</f>
        <v>5.1685393258426963E-2</v>
      </c>
      <c r="CC855" s="130">
        <f t="shared" ref="CC855" si="16560">U855/U870</f>
        <v>5.9322033898305086E-2</v>
      </c>
      <c r="CD855" s="131">
        <f t="shared" ref="CD855" si="16561">V855/V870</f>
        <v>4.8935783154447882E-2</v>
      </c>
      <c r="CE855" s="132">
        <f t="shared" ref="CE855" si="16562">W855/W870</f>
        <v>6.0899260102447353E-2</v>
      </c>
      <c r="CF855" s="129">
        <f t="shared" ref="CF855" si="16563">X855/X870</f>
        <v>5.2501848656642841E-2</v>
      </c>
      <c r="CG855" s="130">
        <f t="shared" ref="CG855" si="16564">Y855/Y870</f>
        <v>5.8710298363811357E-2</v>
      </c>
      <c r="CH855" s="131">
        <f t="shared" ref="CH855" si="16565">Z855/Z870</f>
        <v>7.3013198539736035E-2</v>
      </c>
      <c r="CI855" s="129">
        <f t="shared" ref="CI855" si="16566">AA855/AA870</f>
        <v>7.4033696729435078E-2</v>
      </c>
      <c r="CJ855" s="135">
        <f t="shared" ref="CJ855" si="16567">AB855/AB870</f>
        <v>5.8089679796951406E-2</v>
      </c>
      <c r="CK855" s="136">
        <f t="shared" ref="CK855" si="16568">AC855/AC870</f>
        <v>6.2165352064022107E-2</v>
      </c>
    </row>
    <row r="856" spans="1:89" ht="14" thickBot="1" x14ac:dyDescent="0.2">
      <c r="A856" s="146" t="s">
        <v>26</v>
      </c>
      <c r="B856" s="203">
        <v>362</v>
      </c>
      <c r="C856" s="197">
        <v>394</v>
      </c>
      <c r="D856" s="198">
        <v>250</v>
      </c>
      <c r="E856" s="199">
        <v>266</v>
      </c>
      <c r="F856" s="196">
        <v>389</v>
      </c>
      <c r="G856" s="200">
        <v>207</v>
      </c>
      <c r="H856" s="198">
        <v>608</v>
      </c>
      <c r="I856" s="199">
        <v>558</v>
      </c>
      <c r="J856" s="196">
        <v>156</v>
      </c>
      <c r="K856" s="197">
        <v>92</v>
      </c>
      <c r="L856" s="198">
        <v>214</v>
      </c>
      <c r="M856" s="196">
        <v>236</v>
      </c>
      <c r="N856" s="201">
        <v>435</v>
      </c>
      <c r="O856" s="204">
        <v>496</v>
      </c>
      <c r="P856" s="196">
        <v>267</v>
      </c>
      <c r="Q856" s="197">
        <v>236</v>
      </c>
      <c r="R856" s="198">
        <v>309</v>
      </c>
      <c r="S856" s="199">
        <v>331</v>
      </c>
      <c r="T856" s="196">
        <v>62</v>
      </c>
      <c r="U856" s="200">
        <v>56</v>
      </c>
      <c r="V856" s="198">
        <v>310</v>
      </c>
      <c r="W856" s="205">
        <v>329</v>
      </c>
      <c r="X856" s="196">
        <v>197</v>
      </c>
      <c r="Y856" s="200">
        <v>158</v>
      </c>
      <c r="Z856" s="198">
        <v>420</v>
      </c>
      <c r="AA856" s="196">
        <v>559</v>
      </c>
      <c r="AB856" s="172">
        <f t="shared" si="16321"/>
        <v>3979</v>
      </c>
      <c r="AC856" s="173">
        <f t="shared" si="16322"/>
        <v>3918</v>
      </c>
      <c r="AE856" s="275">
        <f>$AE$19</f>
        <v>0</v>
      </c>
      <c r="AF856" s="126">
        <f t="shared" si="16513"/>
        <v>0</v>
      </c>
      <c r="AG856" s="197">
        <f t="shared" si="16513"/>
        <v>0</v>
      </c>
      <c r="AH856" s="198">
        <f t="shared" si="16513"/>
        <v>0</v>
      </c>
      <c r="AI856" s="199">
        <f t="shared" si="16513"/>
        <v>0</v>
      </c>
      <c r="AJ856" s="196">
        <f t="shared" si="16513"/>
        <v>0</v>
      </c>
      <c r="AK856" s="200">
        <f t="shared" si="16513"/>
        <v>0</v>
      </c>
      <c r="AL856" s="198">
        <f t="shared" si="16513"/>
        <v>0</v>
      </c>
      <c r="AM856" s="199">
        <f t="shared" si="16513"/>
        <v>0</v>
      </c>
      <c r="AN856" s="196">
        <f t="shared" si="16513"/>
        <v>0</v>
      </c>
      <c r="AO856" s="200">
        <f t="shared" si="16513"/>
        <v>0</v>
      </c>
      <c r="AP856" s="198">
        <f t="shared" si="16514"/>
        <v>0</v>
      </c>
      <c r="AQ856" s="196">
        <f t="shared" si="16514"/>
        <v>0</v>
      </c>
      <c r="AR856" s="201">
        <f t="shared" si="16514"/>
        <v>0</v>
      </c>
      <c r="AS856" s="202">
        <f t="shared" si="16514"/>
        <v>0</v>
      </c>
      <c r="AT856" s="196">
        <f t="shared" si="16514"/>
        <v>0</v>
      </c>
      <c r="AU856" s="200">
        <f t="shared" si="16514"/>
        <v>0</v>
      </c>
      <c r="AV856" s="198">
        <f t="shared" si="16514"/>
        <v>0</v>
      </c>
      <c r="AW856" s="199">
        <f t="shared" si="16514"/>
        <v>0</v>
      </c>
      <c r="AX856" s="196">
        <f t="shared" si="16514"/>
        <v>0</v>
      </c>
      <c r="AY856" s="200">
        <f t="shared" si="16514"/>
        <v>0</v>
      </c>
      <c r="AZ856" s="198">
        <f t="shared" si="16514"/>
        <v>0</v>
      </c>
      <c r="BA856" s="199">
        <f t="shared" si="16514"/>
        <v>0</v>
      </c>
      <c r="BB856" s="196">
        <f t="shared" si="16514"/>
        <v>0</v>
      </c>
      <c r="BC856" s="200">
        <f t="shared" si="16514"/>
        <v>0</v>
      </c>
      <c r="BD856" s="198">
        <f t="shared" si="16514"/>
        <v>0</v>
      </c>
      <c r="BE856" s="196">
        <f t="shared" si="16514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4.8099920276375233E-2</v>
      </c>
      <c r="BK856" s="130">
        <f t="shared" ref="BK856" si="16569">C856/C870</f>
        <v>5.5720548720124455E-2</v>
      </c>
      <c r="BL856" s="131">
        <f t="shared" ref="BL856" si="16570">D856/D870</f>
        <v>6.722237160527024E-2</v>
      </c>
      <c r="BM856" s="132">
        <f t="shared" ref="BM856" si="16571">E856/E870</f>
        <v>6.1846082306440363E-2</v>
      </c>
      <c r="BN856" s="129">
        <f t="shared" ref="BN856" si="16572">F856/F870</f>
        <v>6.5301326170891391E-2</v>
      </c>
      <c r="BO856" s="130">
        <f t="shared" ref="BO856" si="16573">G856/G870</f>
        <v>4.2047531992687383E-2</v>
      </c>
      <c r="BP856" s="131">
        <f t="shared" ref="BP856" si="16574">H856/H870</f>
        <v>6.2822897292829097E-2</v>
      </c>
      <c r="BQ856" s="132">
        <f t="shared" ref="BQ856" si="16575">I856/I870</f>
        <v>6.3308373042886321E-2</v>
      </c>
      <c r="BR856" s="129">
        <f t="shared" ref="BR856" si="16576">J856/J870</f>
        <v>7.792207792207792E-2</v>
      </c>
      <c r="BS856" s="130">
        <f t="shared" ref="BS856" si="16577">K856/K870</f>
        <v>5.4534676941315946E-2</v>
      </c>
      <c r="BT856" s="131">
        <f t="shared" ref="BT856" si="16578">L856/L870</f>
        <v>5.1553842447602985E-2</v>
      </c>
      <c r="BU856" s="129">
        <f t="shared" ref="BU856" si="16579">M856/M870</f>
        <v>6.3017356475300407E-2</v>
      </c>
      <c r="BV856" s="133">
        <f t="shared" ref="BV856" si="16580">N856/N870</f>
        <v>5.0829633091843886E-2</v>
      </c>
      <c r="BW856" s="134">
        <f t="shared" ref="BW856" si="16581">O856/O870</f>
        <v>5.7274826789838335E-2</v>
      </c>
      <c r="BX856" s="129">
        <f t="shared" ref="BX856" si="16582">P856/P870</f>
        <v>5.7039094210638755E-2</v>
      </c>
      <c r="BY856" s="130">
        <f t="shared" ref="BY856" si="16583">Q856/Q870</f>
        <v>4.9820561536837664E-2</v>
      </c>
      <c r="BZ856" s="131">
        <f t="shared" ref="BZ856" si="16584">R856/R870</f>
        <v>5.6655665566556657E-2</v>
      </c>
      <c r="CA856" s="132">
        <f t="shared" ref="CA856" si="16585">S856/S870</f>
        <v>5.6292517006802718E-2</v>
      </c>
      <c r="CB856" s="129">
        <f t="shared" ref="CB856" si="16586">T856/T870</f>
        <v>4.6441947565543068E-2</v>
      </c>
      <c r="CC856" s="130">
        <f t="shared" ref="CC856" si="16587">U856/U870</f>
        <v>4.7457627118644069E-2</v>
      </c>
      <c r="CD856" s="131">
        <f t="shared" ref="CD856" si="16588">V856/V870</f>
        <v>5.639439694378752E-2</v>
      </c>
      <c r="CE856" s="132">
        <f t="shared" ref="CE856" si="16589">W856/W870</f>
        <v>6.2416998671978752E-2</v>
      </c>
      <c r="CF856" s="129">
        <f t="shared" ref="CF856" si="16590">X856/X870</f>
        <v>4.8558047818585158E-2</v>
      </c>
      <c r="CG856" s="130">
        <f t="shared" ref="CG856" si="16591">Y856/Y870</f>
        <v>5.0689765800449149E-2</v>
      </c>
      <c r="CH856" s="131">
        <f t="shared" ref="CH856" si="16592">Z856/Z870</f>
        <v>5.8972198820556022E-2</v>
      </c>
      <c r="CI856" s="129">
        <f t="shared" ref="CI856" si="16593">AA856/AA870</f>
        <v>5.5401387512388503E-2</v>
      </c>
      <c r="CJ856" s="135">
        <f t="shared" ref="CJ856" si="16594">AB856/AB870</f>
        <v>5.7057229304386482E-2</v>
      </c>
      <c r="CK856" s="136">
        <f t="shared" ref="CK856" si="16595">AC856/AC870</f>
        <v>5.6393574759629223E-2</v>
      </c>
    </row>
    <row r="857" spans="1:89" ht="15" thickTop="1" thickBot="1" x14ac:dyDescent="0.2">
      <c r="A857" s="137" t="s">
        <v>27</v>
      </c>
      <c r="B857" s="206">
        <v>391</v>
      </c>
      <c r="C857" s="190">
        <v>407</v>
      </c>
      <c r="D857" s="191">
        <v>233</v>
      </c>
      <c r="E857" s="192">
        <v>292</v>
      </c>
      <c r="F857" s="189">
        <v>329</v>
      </c>
      <c r="G857" s="193">
        <v>222</v>
      </c>
      <c r="H857" s="191">
        <v>504</v>
      </c>
      <c r="I857" s="192">
        <v>561</v>
      </c>
      <c r="J857" s="189">
        <v>117</v>
      </c>
      <c r="K857" s="190">
        <v>77</v>
      </c>
      <c r="L857" s="191">
        <v>249</v>
      </c>
      <c r="M857" s="189">
        <v>237</v>
      </c>
      <c r="N857" s="194">
        <v>526</v>
      </c>
      <c r="O857" s="207">
        <v>459</v>
      </c>
      <c r="P857" s="189">
        <v>291</v>
      </c>
      <c r="Q857" s="190">
        <v>260</v>
      </c>
      <c r="R857" s="191">
        <v>340</v>
      </c>
      <c r="S857" s="192">
        <v>370</v>
      </c>
      <c r="T857" s="189">
        <v>73</v>
      </c>
      <c r="U857" s="193">
        <v>61</v>
      </c>
      <c r="V857" s="191">
        <v>290</v>
      </c>
      <c r="W857" s="208">
        <v>312</v>
      </c>
      <c r="X857" s="189">
        <v>222</v>
      </c>
      <c r="Y857" s="193">
        <v>166</v>
      </c>
      <c r="Z857" s="191">
        <v>475</v>
      </c>
      <c r="AA857" s="189">
        <v>599</v>
      </c>
      <c r="AB857" s="172">
        <f t="shared" si="16321"/>
        <v>4040</v>
      </c>
      <c r="AC857" s="173">
        <f t="shared" si="16322"/>
        <v>4023</v>
      </c>
      <c r="AE857" s="269" t="s">
        <v>13</v>
      </c>
      <c r="AF857" s="20">
        <f t="shared" ref="AF857:BG857" si="16596">SUM(AF854:AF856)</f>
        <v>1035</v>
      </c>
      <c r="AG857" s="21">
        <f t="shared" si="16596"/>
        <v>1224</v>
      </c>
      <c r="AH857" s="20">
        <f t="shared" si="16596"/>
        <v>443</v>
      </c>
      <c r="AI857" s="21">
        <f t="shared" si="16596"/>
        <v>617</v>
      </c>
      <c r="AJ857" s="20">
        <f t="shared" si="16596"/>
        <v>748</v>
      </c>
      <c r="AK857" s="21">
        <f t="shared" si="16596"/>
        <v>1075</v>
      </c>
      <c r="AL857" s="20">
        <f t="shared" si="16596"/>
        <v>1412</v>
      </c>
      <c r="AM857" s="21">
        <f t="shared" si="16596"/>
        <v>1467</v>
      </c>
      <c r="AN857" s="20">
        <f t="shared" si="16596"/>
        <v>350</v>
      </c>
      <c r="AO857" s="21">
        <f t="shared" si="16596"/>
        <v>104</v>
      </c>
      <c r="AP857" s="20">
        <f t="shared" si="16596"/>
        <v>629</v>
      </c>
      <c r="AQ857" s="21">
        <f t="shared" si="16596"/>
        <v>281</v>
      </c>
      <c r="AR857" s="20">
        <f t="shared" si="16596"/>
        <v>1197</v>
      </c>
      <c r="AS857" s="21">
        <f t="shared" si="16596"/>
        <v>1098</v>
      </c>
      <c r="AT857" s="20">
        <f t="shared" si="16596"/>
        <v>713</v>
      </c>
      <c r="AU857" s="21">
        <f t="shared" si="16596"/>
        <v>726</v>
      </c>
      <c r="AV857" s="20">
        <f t="shared" si="16596"/>
        <v>571</v>
      </c>
      <c r="AW857" s="21">
        <f t="shared" si="16596"/>
        <v>984</v>
      </c>
      <c r="AX857" s="20">
        <f t="shared" si="16596"/>
        <v>330</v>
      </c>
      <c r="AY857" s="21">
        <f t="shared" si="16596"/>
        <v>54</v>
      </c>
      <c r="AZ857" s="20">
        <f t="shared" si="16596"/>
        <v>928</v>
      </c>
      <c r="BA857" s="21">
        <f t="shared" si="16596"/>
        <v>592</v>
      </c>
      <c r="BB857" s="20">
        <f t="shared" si="16596"/>
        <v>698</v>
      </c>
      <c r="BC857" s="21">
        <f t="shared" si="16596"/>
        <v>437</v>
      </c>
      <c r="BD857" s="20">
        <f t="shared" si="16596"/>
        <v>802</v>
      </c>
      <c r="BE857" s="21">
        <f t="shared" si="16596"/>
        <v>1660</v>
      </c>
      <c r="BF857" s="174">
        <f t="shared" si="16596"/>
        <v>9856</v>
      </c>
      <c r="BG857" s="175">
        <f t="shared" si="16596"/>
        <v>10319</v>
      </c>
      <c r="BI857" s="137" t="s">
        <v>27</v>
      </c>
      <c r="BJ857" s="129">
        <f>B857/B870</f>
        <v>5.195322880680308E-2</v>
      </c>
      <c r="BK857" s="130">
        <f t="shared" ref="BK857" si="16597">C857/C870</f>
        <v>5.7559043982463587E-2</v>
      </c>
      <c r="BL857" s="131">
        <f t="shared" ref="BL857" si="16598">D857/D870</f>
        <v>6.2651250336111852E-2</v>
      </c>
      <c r="BM857" s="132">
        <f t="shared" ref="BM857" si="16599">E857/E870</f>
        <v>6.7891188095791671E-2</v>
      </c>
      <c r="BN857" s="129">
        <f t="shared" ref="BN857" si="16600">F857/F870</f>
        <v>5.5229142185663924E-2</v>
      </c>
      <c r="BO857" s="130">
        <f t="shared" ref="BO857" si="16601">G857/G870</f>
        <v>4.5094454600853137E-2</v>
      </c>
      <c r="BP857" s="131">
        <f t="shared" ref="BP857" si="16602">H857/H870</f>
        <v>5.2076875387476754E-2</v>
      </c>
      <c r="BQ857" s="132">
        <f t="shared" ref="BQ857" si="16603">I857/I870</f>
        <v>6.364874063989108E-2</v>
      </c>
      <c r="BR857" s="129">
        <f t="shared" ref="BR857" si="16604">J857/J870</f>
        <v>5.844155844155844E-2</v>
      </c>
      <c r="BS857" s="130">
        <f t="shared" ref="BS857" si="16605">K857/K870</f>
        <v>4.5643153526970952E-2</v>
      </c>
      <c r="BT857" s="131">
        <f t="shared" ref="BT857" si="16606">L857/L870</f>
        <v>5.9985545651650207E-2</v>
      </c>
      <c r="BU857" s="129">
        <f t="shared" ref="BU857" si="16607">M857/M870</f>
        <v>6.3284379172229635E-2</v>
      </c>
      <c r="BV857" s="133">
        <f t="shared" ref="BV857" si="16608">N857/N870</f>
        <v>6.1462958635195138E-2</v>
      </c>
      <c r="BW857" s="134">
        <f t="shared" ref="BW857" si="16609">O857/O870</f>
        <v>5.3002309468822173E-2</v>
      </c>
      <c r="BX857" s="129">
        <f t="shared" ref="BX857" si="16610">P857/P870</f>
        <v>6.2166203802606283E-2</v>
      </c>
      <c r="BY857" s="130">
        <f t="shared" ref="BY857" si="16611">Q857/Q870</f>
        <v>5.4887059320244881E-2</v>
      </c>
      <c r="BZ857" s="131">
        <f t="shared" ref="BZ857" si="16612">R857/R870</f>
        <v>6.2339567290062341E-2</v>
      </c>
      <c r="CA857" s="132">
        <f t="shared" ref="CA857" si="16613">S857/S870</f>
        <v>6.2925170068027211E-2</v>
      </c>
      <c r="CB857" s="129">
        <f t="shared" ref="CB857" si="16614">T857/T870</f>
        <v>5.4681647940074907E-2</v>
      </c>
      <c r="CC857" s="130">
        <f t="shared" ref="CC857" si="16615">U857/U870</f>
        <v>5.1694915254237285E-2</v>
      </c>
      <c r="CD857" s="131">
        <f t="shared" ref="CD857" si="16616">V857/V870</f>
        <v>5.2756048753865747E-2</v>
      </c>
      <c r="CE857" s="132">
        <f t="shared" ref="CE857" si="16617">W857/W870</f>
        <v>5.9191804211724527E-2</v>
      </c>
      <c r="CF857" s="129">
        <f t="shared" ref="CF857" si="16618">X857/X870</f>
        <v>5.4720236628050284E-2</v>
      </c>
      <c r="CG857" s="130">
        <f t="shared" ref="CG857" si="16619">Y857/Y870</f>
        <v>5.3256336220725058E-2</v>
      </c>
      <c r="CH857" s="131">
        <f t="shared" ref="CH857" si="16620">Z857/Z870</f>
        <v>6.669474866610503E-2</v>
      </c>
      <c r="CI857" s="129">
        <f t="shared" ref="CI857" si="16621">AA857/AA870</f>
        <v>5.9365708622398414E-2</v>
      </c>
      <c r="CJ857" s="135">
        <f t="shared" ref="CJ857" si="16622">AB857/AB870</f>
        <v>5.7931944305031763E-2</v>
      </c>
      <c r="CK857" s="136">
        <f t="shared" ref="CK857" si="16623">AC857/AC870</f>
        <v>5.7904888018884222E-2</v>
      </c>
    </row>
    <row r="858" spans="1:89" ht="14" thickTop="1" x14ac:dyDescent="0.15">
      <c r="A858" s="146" t="s">
        <v>28</v>
      </c>
      <c r="B858" s="203">
        <v>365</v>
      </c>
      <c r="C858" s="197">
        <v>437</v>
      </c>
      <c r="D858" s="198">
        <v>211</v>
      </c>
      <c r="E858" s="199">
        <v>361</v>
      </c>
      <c r="F858" s="196">
        <v>398</v>
      </c>
      <c r="G858" s="200">
        <v>285</v>
      </c>
      <c r="H858" s="198">
        <v>618</v>
      </c>
      <c r="I858" s="199">
        <v>588</v>
      </c>
      <c r="J858" s="196">
        <v>150</v>
      </c>
      <c r="K858" s="197">
        <v>55</v>
      </c>
      <c r="L858" s="198">
        <v>375</v>
      </c>
      <c r="M858" s="196">
        <v>188</v>
      </c>
      <c r="N858" s="201">
        <v>555</v>
      </c>
      <c r="O858" s="204">
        <v>435</v>
      </c>
      <c r="P858" s="196">
        <v>260</v>
      </c>
      <c r="Q858" s="197">
        <v>213</v>
      </c>
      <c r="R858" s="198">
        <v>356</v>
      </c>
      <c r="S858" s="199">
        <v>387</v>
      </c>
      <c r="T858" s="196">
        <v>122</v>
      </c>
      <c r="U858" s="200">
        <v>36</v>
      </c>
      <c r="V858" s="198">
        <v>395</v>
      </c>
      <c r="W858" s="205">
        <v>314</v>
      </c>
      <c r="X858" s="196">
        <v>243</v>
      </c>
      <c r="Y858" s="200">
        <v>137</v>
      </c>
      <c r="Z858" s="198">
        <v>508</v>
      </c>
      <c r="AA858" s="196">
        <v>700</v>
      </c>
      <c r="AB858" s="172">
        <f t="shared" si="16321"/>
        <v>4556</v>
      </c>
      <c r="AC858" s="173">
        <f t="shared" si="16322"/>
        <v>4136</v>
      </c>
      <c r="BI858" s="146" t="s">
        <v>28</v>
      </c>
      <c r="BJ858" s="129">
        <f>B858/B870</f>
        <v>4.8498538400212593E-2</v>
      </c>
      <c r="BK858" s="130">
        <f t="shared" ref="BK858" si="16624">C858/C870</f>
        <v>6.1801725357092351E-2</v>
      </c>
      <c r="BL858" s="131">
        <f t="shared" ref="BL858" si="16625">D858/D870</f>
        <v>5.673568163484808E-2</v>
      </c>
      <c r="BM858" s="132">
        <f t="shared" ref="BM858" si="16626">E858/E870</f>
        <v>8.3933968844454782E-2</v>
      </c>
      <c r="BN858" s="129">
        <f t="shared" ref="BN858" si="16627">F858/F870</f>
        <v>6.6812153768675511E-2</v>
      </c>
      <c r="BO858" s="130">
        <f t="shared" ref="BO858" si="16628">G858/G870</f>
        <v>5.7891529555149299E-2</v>
      </c>
      <c r="BP858" s="131">
        <f t="shared" ref="BP858" si="16629">H858/H870</f>
        <v>6.3856168629882207E-2</v>
      </c>
      <c r="BQ858" s="132">
        <f t="shared" ref="BQ858" si="16630">I858/I870</f>
        <v>6.6712049012933969E-2</v>
      </c>
      <c r="BR858" s="129">
        <f t="shared" ref="BR858" si="16631">J858/J870</f>
        <v>7.4925074925074928E-2</v>
      </c>
      <c r="BS858" s="130">
        <f t="shared" ref="BS858" si="16632">K858/K870</f>
        <v>3.260225251926497E-2</v>
      </c>
      <c r="BT858" s="131">
        <f t="shared" ref="BT858" si="16633">L858/L870</f>
        <v>9.0339677186220185E-2</v>
      </c>
      <c r="BU858" s="129">
        <f t="shared" ref="BU858" si="16634">M858/M870</f>
        <v>5.0200267022696927E-2</v>
      </c>
      <c r="BV858" s="133">
        <f t="shared" ref="BV858" si="16635">N858/N870</f>
        <v>6.4851600841318066E-2</v>
      </c>
      <c r="BW858" s="134">
        <f t="shared" ref="BW858" si="16636">O858/O870</f>
        <v>5.023094688221709E-2</v>
      </c>
      <c r="BX858" s="129">
        <f t="shared" ref="BX858" si="16637">P858/P870</f>
        <v>5.5543687246314893E-2</v>
      </c>
      <c r="BY858" s="130">
        <f t="shared" ref="BY858" si="16638">Q858/Q870</f>
        <v>4.4965167827739072E-2</v>
      </c>
      <c r="BZ858" s="131">
        <f t="shared" ref="BZ858" si="16639">R858/R870</f>
        <v>6.5273193986065278E-2</v>
      </c>
      <c r="CA858" s="132">
        <f t="shared" ref="CA858" si="16640">S858/S870</f>
        <v>6.5816326530612243E-2</v>
      </c>
      <c r="CB858" s="129">
        <f t="shared" ref="CB858" si="16641">T858/T870</f>
        <v>9.1385767790262168E-2</v>
      </c>
      <c r="CC858" s="130">
        <f t="shared" ref="CC858" si="16642">U858/U870</f>
        <v>3.0508474576271188E-2</v>
      </c>
      <c r="CD858" s="131">
        <f t="shared" ref="CD858" si="16643">V858/V870</f>
        <v>7.1857376750955063E-2</v>
      </c>
      <c r="CE858" s="132">
        <f t="shared" ref="CE858" si="16644">W858/W870</f>
        <v>5.9571238854107381E-2</v>
      </c>
      <c r="CF858" s="129">
        <f t="shared" ref="CF858" si="16645">X858/X870</f>
        <v>5.9896475228000984E-2</v>
      </c>
      <c r="CG858" s="130">
        <f t="shared" ref="CG858" si="16646">Y858/Y870</f>
        <v>4.3952518447224899E-2</v>
      </c>
      <c r="CH858" s="131">
        <f t="shared" ref="CH858" si="16647">Z858/Z870</f>
        <v>7.1328278573434434E-2</v>
      </c>
      <c r="CI858" s="129">
        <f t="shared" ref="CI858" si="16648">AA858/AA870</f>
        <v>6.9375619425173438E-2</v>
      </c>
      <c r="CJ858" s="135">
        <f t="shared" ref="CJ858" si="16649">AB858/AB870</f>
        <v>6.5331172835080373E-2</v>
      </c>
      <c r="CK858" s="136">
        <f t="shared" ref="CK858" si="16650">AC858/AC870</f>
        <v>5.9531348955034834E-2</v>
      </c>
    </row>
    <row r="859" spans="1:89" x14ac:dyDescent="0.15">
      <c r="A859" s="137" t="s">
        <v>29</v>
      </c>
      <c r="B859" s="206">
        <v>398</v>
      </c>
      <c r="C859" s="190">
        <v>542</v>
      </c>
      <c r="D859" s="191">
        <v>256</v>
      </c>
      <c r="E859" s="192">
        <v>316</v>
      </c>
      <c r="F859" s="189">
        <v>448</v>
      </c>
      <c r="G859" s="193">
        <v>356</v>
      </c>
      <c r="H859" s="191">
        <v>701</v>
      </c>
      <c r="I859" s="192">
        <v>547</v>
      </c>
      <c r="J859" s="189">
        <v>191</v>
      </c>
      <c r="K859" s="190">
        <v>48</v>
      </c>
      <c r="L859" s="191">
        <v>315</v>
      </c>
      <c r="M859" s="189">
        <v>173</v>
      </c>
      <c r="N859" s="194">
        <v>487</v>
      </c>
      <c r="O859" s="207">
        <v>498</v>
      </c>
      <c r="P859" s="189">
        <v>281</v>
      </c>
      <c r="Q859" s="190">
        <v>298</v>
      </c>
      <c r="R859" s="191">
        <v>281</v>
      </c>
      <c r="S859" s="192">
        <v>444</v>
      </c>
      <c r="T859" s="189">
        <v>156</v>
      </c>
      <c r="U859" s="193">
        <v>47</v>
      </c>
      <c r="V859" s="191">
        <v>377</v>
      </c>
      <c r="W859" s="208">
        <v>359</v>
      </c>
      <c r="X859" s="189">
        <v>297</v>
      </c>
      <c r="Y859" s="193">
        <v>162</v>
      </c>
      <c r="Z859" s="191">
        <v>500</v>
      </c>
      <c r="AA859" s="189">
        <v>653</v>
      </c>
      <c r="AB859" s="172">
        <f t="shared" si="16321"/>
        <v>4688</v>
      </c>
      <c r="AC859" s="173">
        <f t="shared" si="16322"/>
        <v>4443</v>
      </c>
      <c r="BI859" s="137" t="s">
        <v>29</v>
      </c>
      <c r="BJ859" s="129">
        <f>B859/B870</f>
        <v>5.2883337762423599E-2</v>
      </c>
      <c r="BK859" s="130">
        <f t="shared" ref="BK859" si="16651">C859/C870</f>
        <v>7.6651110168293027E-2</v>
      </c>
      <c r="BL859" s="131">
        <f t="shared" ref="BL859" si="16652">D859/D870</f>
        <v>6.8835708523796724E-2</v>
      </c>
      <c r="BM859" s="132">
        <f t="shared" ref="BM859" si="16653">E859/E870</f>
        <v>7.3471285747500586E-2</v>
      </c>
      <c r="BN859" s="129">
        <f t="shared" ref="BN859" si="16654">F859/F870</f>
        <v>7.5205640423031725E-2</v>
      </c>
      <c r="BO859" s="130">
        <f t="shared" ref="BO859" si="16655">G859/G870</f>
        <v>7.2313629900467191E-2</v>
      </c>
      <c r="BP859" s="131">
        <f t="shared" ref="BP859" si="16656">H859/H870</f>
        <v>7.2432320727423019E-2</v>
      </c>
      <c r="BQ859" s="132">
        <f t="shared" ref="BQ859" si="16657">I859/I870</f>
        <v>6.2060358520535513E-2</v>
      </c>
      <c r="BR859" s="129">
        <f t="shared" ref="BR859" si="16658">J859/J870</f>
        <v>9.5404595404595408E-2</v>
      </c>
      <c r="BS859" s="130">
        <f t="shared" ref="BS859" si="16659">K859/K870</f>
        <v>2.8452874925903971E-2</v>
      </c>
      <c r="BT859" s="131">
        <f t="shared" ref="BT859" si="16660">L859/L870</f>
        <v>7.5885328836424959E-2</v>
      </c>
      <c r="BU859" s="129">
        <f t="shared" ref="BU859" si="16661">M859/M870</f>
        <v>4.6194926568758343E-2</v>
      </c>
      <c r="BV859" s="133">
        <f t="shared" ref="BV859" si="16662">N859/N870</f>
        <v>5.6905819116616033E-2</v>
      </c>
      <c r="BW859" s="134">
        <f t="shared" ref="BW859" si="16663">O859/O870</f>
        <v>5.7505773672055428E-2</v>
      </c>
      <c r="BX859" s="129">
        <f t="shared" ref="BX859" si="16664">P859/P870</f>
        <v>6.0029908139286478E-2</v>
      </c>
      <c r="BY859" s="130">
        <f t="shared" ref="BY859" si="16665">Q859/Q870</f>
        <v>6.2909014143972986E-2</v>
      </c>
      <c r="BZ859" s="131">
        <f t="shared" ref="BZ859" si="16666">R859/R870</f>
        <v>5.1521818848551525E-2</v>
      </c>
      <c r="CA859" s="132">
        <f t="shared" ref="CA859" si="16667">S859/S870</f>
        <v>7.5510204081632656E-2</v>
      </c>
      <c r="CB859" s="129">
        <f t="shared" ref="CB859" si="16668">T859/T870</f>
        <v>0.11685393258426967</v>
      </c>
      <c r="CC859" s="130">
        <f t="shared" ref="CC859" si="16669">U859/U870</f>
        <v>3.9830508474576268E-2</v>
      </c>
      <c r="CD859" s="131">
        <f t="shared" ref="CD859" si="16670">V859/V870</f>
        <v>6.8582863380025463E-2</v>
      </c>
      <c r="CE859" s="132">
        <f t="shared" ref="CE859" si="16671">W859/W870</f>
        <v>6.8108518307721494E-2</v>
      </c>
      <c r="CF859" s="129">
        <f t="shared" ref="CF859" si="16672">X859/X870</f>
        <v>7.3206803056445655E-2</v>
      </c>
      <c r="CG859" s="130">
        <f t="shared" ref="CG859" si="16673">Y859/Y870</f>
        <v>5.19730510105871E-2</v>
      </c>
      <c r="CH859" s="131">
        <f t="shared" ref="CH859" si="16674">Z859/Z870</f>
        <v>7.0204998595900028E-2</v>
      </c>
      <c r="CI859" s="129">
        <f t="shared" ref="CI859" si="16675">AA859/AA870</f>
        <v>6.4717542120911797E-2</v>
      </c>
      <c r="CJ859" s="135">
        <f t="shared" ref="CJ859" si="16676">AB859/AB870</f>
        <v>6.7223998738116061E-2</v>
      </c>
      <c r="CK859" s="136">
        <f t="shared" ref="CK859" si="16677">AC859/AC870</f>
        <v>6.39501410559042E-2</v>
      </c>
    </row>
    <row r="860" spans="1:89" x14ac:dyDescent="0.15">
      <c r="A860" s="146" t="s">
        <v>30</v>
      </c>
      <c r="B860" s="203">
        <v>533</v>
      </c>
      <c r="C860" s="197">
        <v>626</v>
      </c>
      <c r="D860" s="198">
        <v>249</v>
      </c>
      <c r="E860" s="199">
        <v>276</v>
      </c>
      <c r="F860" s="196">
        <v>447</v>
      </c>
      <c r="G860" s="200">
        <v>451</v>
      </c>
      <c r="H860" s="198">
        <v>776</v>
      </c>
      <c r="I860" s="199">
        <v>689</v>
      </c>
      <c r="J860" s="196">
        <v>182</v>
      </c>
      <c r="K860" s="197">
        <v>58</v>
      </c>
      <c r="L860" s="198">
        <v>296</v>
      </c>
      <c r="M860" s="196">
        <v>147</v>
      </c>
      <c r="N860" s="201">
        <v>556</v>
      </c>
      <c r="O860" s="204">
        <v>529</v>
      </c>
      <c r="P860" s="196">
        <v>407</v>
      </c>
      <c r="Q860" s="197">
        <v>330</v>
      </c>
      <c r="R860" s="198">
        <v>278</v>
      </c>
      <c r="S860" s="199">
        <v>464</v>
      </c>
      <c r="T860" s="196">
        <v>205</v>
      </c>
      <c r="U860" s="200">
        <v>26</v>
      </c>
      <c r="V860" s="198">
        <v>457</v>
      </c>
      <c r="W860" s="205">
        <v>320</v>
      </c>
      <c r="X860" s="196">
        <v>386</v>
      </c>
      <c r="Y860" s="200">
        <v>198</v>
      </c>
      <c r="Z860" s="198">
        <v>408</v>
      </c>
      <c r="AA860" s="196">
        <v>810</v>
      </c>
      <c r="AB860" s="172">
        <f t="shared" si="16321"/>
        <v>5180</v>
      </c>
      <c r="AC860" s="173">
        <f t="shared" si="16322"/>
        <v>4924</v>
      </c>
      <c r="BI860" s="146" t="s">
        <v>30</v>
      </c>
      <c r="BJ860" s="129">
        <f>B860/B870</f>
        <v>7.0821153335104969E-2</v>
      </c>
      <c r="BK860" s="130">
        <f t="shared" ref="BK860" si="16678">C860/C870</f>
        <v>8.8530618017253565E-2</v>
      </c>
      <c r="BL860" s="131">
        <f t="shared" ref="BL860" si="16679">D860/D870</f>
        <v>6.6953482118849147E-2</v>
      </c>
      <c r="BM860" s="132">
        <f t="shared" ref="BM860" si="16680">E860/E870</f>
        <v>6.4171122994652413E-2</v>
      </c>
      <c r="BN860" s="129">
        <f t="shared" ref="BN860" si="16681">F860/F870</f>
        <v>7.5037770689944605E-2</v>
      </c>
      <c r="BO860" s="130">
        <f t="shared" ref="BO860" si="16682">G860/G870</f>
        <v>9.1610806418850291E-2</v>
      </c>
      <c r="BP860" s="131">
        <f t="shared" ref="BP860" si="16683">H860/H870</f>
        <v>8.0181855755321343E-2</v>
      </c>
      <c r="BQ860" s="132">
        <f t="shared" ref="BQ860" si="16684">I860/I870</f>
        <v>7.8171091445427734E-2</v>
      </c>
      <c r="BR860" s="129">
        <f t="shared" ref="BR860" si="16685">J860/J870</f>
        <v>9.0909090909090912E-2</v>
      </c>
      <c r="BS860" s="130">
        <f t="shared" ref="BS860" si="16686">K860/K870</f>
        <v>3.4380557202133968E-2</v>
      </c>
      <c r="BT860" s="131">
        <f t="shared" ref="BT860" si="16687">L860/L870</f>
        <v>7.1308118525656466E-2</v>
      </c>
      <c r="BU860" s="129">
        <f t="shared" ref="BU860" si="16688">M860/M870</f>
        <v>3.925233644859813E-2</v>
      </c>
      <c r="BV860" s="133">
        <f t="shared" ref="BV860" si="16689">N860/N870</f>
        <v>6.4968450572563688E-2</v>
      </c>
      <c r="BW860" s="134">
        <f t="shared" ref="BW860" si="16690">O860/O870</f>
        <v>6.1085450346420322E-2</v>
      </c>
      <c r="BX860" s="129">
        <f t="shared" ref="BX860" si="16691">P860/P870</f>
        <v>8.6947233497116E-2</v>
      </c>
      <c r="BY860" s="130">
        <f t="shared" ref="BY860" si="16692">Q860/Q870</f>
        <v>6.9664344521849275E-2</v>
      </c>
      <c r="BZ860" s="131">
        <f t="shared" ref="BZ860" si="16693">R860/R870</f>
        <v>5.0971763843050973E-2</v>
      </c>
      <c r="CA860" s="132">
        <f t="shared" ref="CA860" si="16694">S860/S870</f>
        <v>7.8911564625850333E-2</v>
      </c>
      <c r="CB860" s="129">
        <f t="shared" ref="CB860" si="16695">T860/T870</f>
        <v>0.15355805243445692</v>
      </c>
      <c r="CC860" s="130">
        <f t="shared" ref="CC860" si="16696">U860/U870</f>
        <v>2.2033898305084745E-2</v>
      </c>
      <c r="CD860" s="131">
        <f t="shared" ref="CD860" si="16697">V860/V870</f>
        <v>8.3136256139712567E-2</v>
      </c>
      <c r="CE860" s="132">
        <f t="shared" ref="CE860" si="16698">W860/W870</f>
        <v>6.0709542781255926E-2</v>
      </c>
      <c r="CF860" s="129">
        <f t="shared" ref="CF860" si="16699">X860/X870</f>
        <v>9.5144195218141478E-2</v>
      </c>
      <c r="CG860" s="130">
        <f t="shared" ref="CG860" si="16700">Y860/Y870</f>
        <v>6.3522617901828685E-2</v>
      </c>
      <c r="CH860" s="131">
        <f t="shared" ref="CH860" si="16701">Z860/Z870</f>
        <v>5.7287278854254421E-2</v>
      </c>
      <c r="CI860" s="129">
        <f t="shared" ref="CI860" si="16702">AA860/AA870</f>
        <v>8.0277502477700699E-2</v>
      </c>
      <c r="CJ860" s="135">
        <f t="shared" ref="CJ860" si="16703">AB860/AB870</f>
        <v>7.4279077103976368E-2</v>
      </c>
      <c r="CK860" s="136">
        <f t="shared" ref="CK860" si="16704">AC860/AC870</f>
        <v>7.0873395129253267E-2</v>
      </c>
    </row>
    <row r="861" spans="1:89" x14ac:dyDescent="0.15">
      <c r="A861" s="137" t="s">
        <v>31</v>
      </c>
      <c r="B861" s="206">
        <v>502</v>
      </c>
      <c r="C861" s="190">
        <v>598</v>
      </c>
      <c r="D861" s="191">
        <v>194</v>
      </c>
      <c r="E861" s="192">
        <v>341</v>
      </c>
      <c r="F861" s="189">
        <v>301</v>
      </c>
      <c r="G861" s="193">
        <v>624</v>
      </c>
      <c r="H861" s="191">
        <v>636</v>
      </c>
      <c r="I861" s="192">
        <v>778</v>
      </c>
      <c r="J861" s="189">
        <v>168</v>
      </c>
      <c r="K861" s="190">
        <v>46</v>
      </c>
      <c r="L861" s="191">
        <v>333</v>
      </c>
      <c r="M861" s="189">
        <v>134</v>
      </c>
      <c r="N861" s="194">
        <v>641</v>
      </c>
      <c r="O861" s="207">
        <v>569</v>
      </c>
      <c r="P861" s="189">
        <v>306</v>
      </c>
      <c r="Q861" s="190">
        <v>396</v>
      </c>
      <c r="R861" s="191">
        <v>293</v>
      </c>
      <c r="S861" s="192">
        <v>520</v>
      </c>
      <c r="T861" s="189">
        <v>125</v>
      </c>
      <c r="U861" s="193">
        <v>28</v>
      </c>
      <c r="V861" s="191">
        <v>471</v>
      </c>
      <c r="W861" s="208">
        <v>272</v>
      </c>
      <c r="X861" s="189">
        <v>312</v>
      </c>
      <c r="Y861" s="193">
        <v>239</v>
      </c>
      <c r="Z861" s="191">
        <v>394</v>
      </c>
      <c r="AA861" s="189">
        <v>850</v>
      </c>
      <c r="AB861" s="172">
        <f t="shared" si="16321"/>
        <v>4676</v>
      </c>
      <c r="AC861" s="173">
        <f t="shared" si="16322"/>
        <v>5395</v>
      </c>
      <c r="BI861" s="137" t="s">
        <v>31</v>
      </c>
      <c r="BJ861" s="129">
        <f>B861/B870</f>
        <v>6.6702099388785546E-2</v>
      </c>
      <c r="BK861" s="130">
        <f t="shared" ref="BK861" si="16705">C861/C870</f>
        <v>8.4570782067600062E-2</v>
      </c>
      <c r="BL861" s="131">
        <f t="shared" ref="BL861" si="16706">D861/D870</f>
        <v>5.2164560365689699E-2</v>
      </c>
      <c r="BM861" s="132">
        <f t="shared" ref="BM861" si="16707">E861/E870</f>
        <v>7.9283887468030695E-2</v>
      </c>
      <c r="BN861" s="129">
        <f t="shared" ref="BN861" si="16708">F861/F870</f>
        <v>5.0528789659224443E-2</v>
      </c>
      <c r="BO861" s="130">
        <f t="shared" ref="BO861" si="16709">G861/G870</f>
        <v>0.1267519804996953</v>
      </c>
      <c r="BP861" s="131">
        <f t="shared" ref="BP861" si="16710">H861/H870</f>
        <v>6.5716057036577805E-2</v>
      </c>
      <c r="BQ861" s="132">
        <f t="shared" ref="BQ861" si="16711">I861/I870</f>
        <v>8.8268663489902421E-2</v>
      </c>
      <c r="BR861" s="129">
        <f t="shared" ref="BR861" si="16712">J861/J870</f>
        <v>8.3916083916083919E-2</v>
      </c>
      <c r="BS861" s="130">
        <f t="shared" ref="BS861" si="16713">K861/K870</f>
        <v>2.7267338470657973E-2</v>
      </c>
      <c r="BT861" s="131">
        <f t="shared" ref="BT861" si="16714">L861/L870</f>
        <v>8.0221633341363521E-2</v>
      </c>
      <c r="BU861" s="129">
        <f t="shared" ref="BU861" si="16715">M861/M870</f>
        <v>3.5781041388518023E-2</v>
      </c>
      <c r="BV861" s="133">
        <f t="shared" ref="BV861" si="16716">N861/N870</f>
        <v>7.4900677728441223E-2</v>
      </c>
      <c r="BW861" s="134">
        <f t="shared" ref="BW861" si="16717">O861/O870</f>
        <v>6.5704387990762128E-2</v>
      </c>
      <c r="BX861" s="129">
        <f t="shared" ref="BX861" si="16718">P861/P870</f>
        <v>6.5370647297585988E-2</v>
      </c>
      <c r="BY861" s="130">
        <f t="shared" ref="BY861" si="16719">Q861/Q870</f>
        <v>8.3597213426219119E-2</v>
      </c>
      <c r="BZ861" s="131">
        <f t="shared" ref="BZ861" si="16720">R861/R870</f>
        <v>5.3722038870553719E-2</v>
      </c>
      <c r="CA861" s="132">
        <f t="shared" ref="CA861" si="16721">S861/S870</f>
        <v>8.8435374149659865E-2</v>
      </c>
      <c r="CB861" s="129">
        <f t="shared" ref="CB861" si="16722">T861/T870</f>
        <v>9.3632958801498134E-2</v>
      </c>
      <c r="CC861" s="130">
        <f t="shared" ref="CC861" si="16723">U861/U870</f>
        <v>2.3728813559322035E-2</v>
      </c>
      <c r="CD861" s="131">
        <f t="shared" ref="CD861" si="16724">V861/V870</f>
        <v>8.568309987265782E-2</v>
      </c>
      <c r="CE861" s="132">
        <f t="shared" ref="CE861" si="16725">W861/W870</f>
        <v>5.160311136406754E-2</v>
      </c>
      <c r="CF861" s="129">
        <f t="shared" ref="CF861" si="16726">X861/X870</f>
        <v>7.6904116342124726E-2</v>
      </c>
      <c r="CG861" s="130">
        <f t="shared" ref="CG861" si="16727">Y861/Y870</f>
        <v>7.6676291305742703E-2</v>
      </c>
      <c r="CH861" s="131">
        <f t="shared" ref="CH861" si="16728">Z861/Z870</f>
        <v>5.5321538893569222E-2</v>
      </c>
      <c r="CI861" s="129">
        <f t="shared" ref="CI861" si="16729">AA861/AA870</f>
        <v>8.424182358771061E-2</v>
      </c>
      <c r="CJ861" s="135">
        <f t="shared" ref="CJ861" si="16730">AB861/AB870</f>
        <v>6.7051923656021917E-2</v>
      </c>
      <c r="CK861" s="136">
        <f t="shared" ref="CK861" si="16731">AC861/AC870</f>
        <v>7.765271460648282E-2</v>
      </c>
    </row>
    <row r="862" spans="1:89" x14ac:dyDescent="0.15">
      <c r="A862" s="146" t="s">
        <v>32</v>
      </c>
      <c r="B862" s="203">
        <v>571</v>
      </c>
      <c r="C862" s="197">
        <v>549</v>
      </c>
      <c r="D862" s="198">
        <v>144</v>
      </c>
      <c r="E862" s="199">
        <v>294</v>
      </c>
      <c r="F862" s="196">
        <v>235</v>
      </c>
      <c r="G862" s="200">
        <v>463</v>
      </c>
      <c r="H862" s="198">
        <v>644</v>
      </c>
      <c r="I862" s="199">
        <v>642</v>
      </c>
      <c r="J862" s="196">
        <v>140</v>
      </c>
      <c r="K862" s="197">
        <v>40</v>
      </c>
      <c r="L862" s="198">
        <v>377</v>
      </c>
      <c r="M862" s="196">
        <v>174</v>
      </c>
      <c r="N862" s="201">
        <v>641</v>
      </c>
      <c r="O862" s="204">
        <v>555</v>
      </c>
      <c r="P862" s="196">
        <v>256</v>
      </c>
      <c r="Q862" s="197">
        <v>382</v>
      </c>
      <c r="R862" s="198">
        <v>288</v>
      </c>
      <c r="S862" s="199">
        <v>462</v>
      </c>
      <c r="T862" s="196">
        <v>69</v>
      </c>
      <c r="U862" s="200">
        <v>35</v>
      </c>
      <c r="V862" s="198">
        <v>417</v>
      </c>
      <c r="W862" s="205">
        <v>262</v>
      </c>
      <c r="X862" s="196">
        <v>245</v>
      </c>
      <c r="Y862" s="200">
        <v>208</v>
      </c>
      <c r="Z862" s="198">
        <v>305</v>
      </c>
      <c r="AA862" s="196">
        <v>719</v>
      </c>
      <c r="AB862" s="172">
        <f t="shared" si="16321"/>
        <v>4332</v>
      </c>
      <c r="AC862" s="173">
        <f t="shared" si="16322"/>
        <v>4785</v>
      </c>
      <c r="BI862" s="146" t="s">
        <v>32</v>
      </c>
      <c r="BJ862" s="129">
        <f>B862/B870</f>
        <v>7.5870316237044905E-2</v>
      </c>
      <c r="BK862" s="130">
        <f t="shared" ref="BK862" si="16732">C862/C870</f>
        <v>7.7641069155706413E-2</v>
      </c>
      <c r="BL862" s="131">
        <f t="shared" ref="BL862" si="16733">D862/D870</f>
        <v>3.8720086044635657E-2</v>
      </c>
      <c r="BM862" s="132">
        <f t="shared" ref="BM862" si="16734">E862/E870</f>
        <v>6.8356196233434086E-2</v>
      </c>
      <c r="BN862" s="129">
        <f t="shared" ref="BN862" si="16735">F862/F870</f>
        <v>3.9449387275474229E-2</v>
      </c>
      <c r="BO862" s="130">
        <f t="shared" ref="BO862" si="16736">G862/G870</f>
        <v>9.4048344505382894E-2</v>
      </c>
      <c r="BP862" s="131">
        <f t="shared" ref="BP862" si="16737">H862/H870</f>
        <v>6.6542674106220293E-2</v>
      </c>
      <c r="BQ862" s="132">
        <f t="shared" ref="BQ862" si="16738">I862/I870</f>
        <v>7.2838665759019747E-2</v>
      </c>
      <c r="BR862" s="129">
        <f t="shared" ref="BR862" si="16739">J862/J870</f>
        <v>6.9930069930069935E-2</v>
      </c>
      <c r="BS862" s="130">
        <f t="shared" ref="BS862" si="16740">K862/K870</f>
        <v>2.3710729104919975E-2</v>
      </c>
      <c r="BT862" s="131">
        <f t="shared" ref="BT862" si="16741">L862/L870</f>
        <v>9.0821488797880032E-2</v>
      </c>
      <c r="BU862" s="129">
        <f t="shared" ref="BU862" si="16742">M862/M870</f>
        <v>4.6461949265687585E-2</v>
      </c>
      <c r="BV862" s="133">
        <f t="shared" ref="BV862" si="16743">N862/N870</f>
        <v>7.4900677728441223E-2</v>
      </c>
      <c r="BW862" s="134">
        <f t="shared" ref="BW862" si="16744">O862/O870</f>
        <v>6.4087759815242493E-2</v>
      </c>
      <c r="BX862" s="129">
        <f t="shared" ref="BX862" si="16745">P862/P870</f>
        <v>5.4689168980986969E-2</v>
      </c>
      <c r="BY862" s="130">
        <f t="shared" ref="BY862" si="16746">Q862/Q870</f>
        <v>8.0641756385898253E-2</v>
      </c>
      <c r="BZ862" s="131">
        <f t="shared" ref="BZ862" si="16747">R862/R870</f>
        <v>5.2805280528052806E-2</v>
      </c>
      <c r="CA862" s="132">
        <f t="shared" ref="CA862" si="16748">S862/S870</f>
        <v>7.857142857142857E-2</v>
      </c>
      <c r="CB862" s="129">
        <f t="shared" ref="CB862" si="16749">T862/T870</f>
        <v>5.1685393258426963E-2</v>
      </c>
      <c r="CC862" s="130">
        <f t="shared" ref="CC862" si="16750">U862/U870</f>
        <v>2.9661016949152543E-2</v>
      </c>
      <c r="CD862" s="131">
        <f t="shared" ref="CD862" si="16751">V862/V870</f>
        <v>7.5859559759869022E-2</v>
      </c>
      <c r="CE862" s="132">
        <f t="shared" ref="CE862" si="16752">W862/W870</f>
        <v>4.9705938152153295E-2</v>
      </c>
      <c r="CF862" s="129">
        <f t="shared" ref="CF862" si="16753">X862/X870</f>
        <v>6.0389450332758193E-2</v>
      </c>
      <c r="CG862" s="130">
        <f t="shared" ref="CG862" si="16754">Y862/Y870</f>
        <v>6.6730830927173565E-2</v>
      </c>
      <c r="CH862" s="131">
        <f t="shared" ref="CH862" si="16755">Z862/Z870</f>
        <v>4.2825049143499015E-2</v>
      </c>
      <c r="CI862" s="129">
        <f t="shared" ref="CI862" si="16756">AA862/AA870</f>
        <v>7.1258671952428146E-2</v>
      </c>
      <c r="CJ862" s="135">
        <f t="shared" ref="CJ862" si="16757">AB862/AB870</f>
        <v>6.2119104635989505E-2</v>
      </c>
      <c r="CK862" s="136">
        <f t="shared" ref="CK862" si="16758">AC862/AC870</f>
        <v>6.887270424319189E-2</v>
      </c>
    </row>
    <row r="863" spans="1:89" x14ac:dyDescent="0.15">
      <c r="A863" s="137" t="s">
        <v>33</v>
      </c>
      <c r="B863" s="206">
        <v>254</v>
      </c>
      <c r="C863" s="190">
        <v>446</v>
      </c>
      <c r="D863" s="191">
        <v>61</v>
      </c>
      <c r="E863" s="192">
        <v>349</v>
      </c>
      <c r="F863" s="189">
        <v>152</v>
      </c>
      <c r="G863" s="193">
        <v>600</v>
      </c>
      <c r="H863" s="191">
        <v>459</v>
      </c>
      <c r="I863" s="192">
        <v>670</v>
      </c>
      <c r="J863" s="189">
        <v>63</v>
      </c>
      <c r="K863" s="190">
        <v>61</v>
      </c>
      <c r="L863" s="191">
        <v>372</v>
      </c>
      <c r="M863" s="189">
        <v>125</v>
      </c>
      <c r="N863" s="194">
        <v>399</v>
      </c>
      <c r="O863" s="207">
        <v>400</v>
      </c>
      <c r="P863" s="189">
        <v>140</v>
      </c>
      <c r="Q863" s="190">
        <v>283</v>
      </c>
      <c r="R863" s="191">
        <v>144</v>
      </c>
      <c r="S863" s="192">
        <v>403</v>
      </c>
      <c r="T863" s="189">
        <v>33</v>
      </c>
      <c r="U863" s="193">
        <v>45</v>
      </c>
      <c r="V863" s="191">
        <v>414</v>
      </c>
      <c r="W863" s="208">
        <v>193</v>
      </c>
      <c r="X863" s="189">
        <v>123</v>
      </c>
      <c r="Y863" s="193">
        <v>137</v>
      </c>
      <c r="Z863" s="191">
        <v>209</v>
      </c>
      <c r="AA863" s="189">
        <v>528</v>
      </c>
      <c r="AB863" s="172">
        <f t="shared" si="16321"/>
        <v>2823</v>
      </c>
      <c r="AC863" s="173">
        <f t="shared" si="16322"/>
        <v>4240</v>
      </c>
      <c r="BI863" s="137" t="s">
        <v>33</v>
      </c>
      <c r="BJ863" s="129">
        <f>B863/B870</f>
        <v>3.3749667818230134E-2</v>
      </c>
      <c r="BK863" s="130">
        <f t="shared" ref="BK863" si="16759">C863/C870</f>
        <v>6.3074529769480983E-2</v>
      </c>
      <c r="BL863" s="131">
        <f t="shared" ref="BL863" si="16760">D863/D870</f>
        <v>1.6402258671685935E-2</v>
      </c>
      <c r="BM863" s="132">
        <f t="shared" ref="BM863" si="16761">E863/E870</f>
        <v>8.1143920018600324E-2</v>
      </c>
      <c r="BN863" s="129">
        <f t="shared" ref="BN863" si="16762">F863/F870</f>
        <v>2.5516199429242908E-2</v>
      </c>
      <c r="BO863" s="130">
        <f t="shared" ref="BO863" si="16763">G863/G870</f>
        <v>0.12187690432663011</v>
      </c>
      <c r="BP863" s="131">
        <f t="shared" ref="BP863" si="16764">H863/H870</f>
        <v>4.7427154370737759E-2</v>
      </c>
      <c r="BQ863" s="132">
        <f t="shared" ref="BQ863" si="16765">I863/I870</f>
        <v>7.6015429997730879E-2</v>
      </c>
      <c r="BR863" s="129">
        <f t="shared" ref="BR863" si="16766">J863/J870</f>
        <v>3.1468531468531472E-2</v>
      </c>
      <c r="BS863" s="130">
        <f t="shared" ref="BS863" si="16767">K863/K870</f>
        <v>3.6158861885002967E-2</v>
      </c>
      <c r="BT863" s="131">
        <f t="shared" ref="BT863" si="16768">L863/L870</f>
        <v>8.9616959768730423E-2</v>
      </c>
      <c r="BU863" s="129">
        <f t="shared" ref="BU863" si="16769">M863/M870</f>
        <v>3.3377837116154871E-2</v>
      </c>
      <c r="BV863" s="133">
        <f t="shared" ref="BV863" si="16770">N863/N870</f>
        <v>4.6623042767001639E-2</v>
      </c>
      <c r="BW863" s="134">
        <f t="shared" ref="BW863" si="16771">O863/O870</f>
        <v>4.6189376443418015E-2</v>
      </c>
      <c r="BX863" s="129">
        <f t="shared" ref="BX863" si="16772">P863/P870</f>
        <v>2.9908139286477248E-2</v>
      </c>
      <c r="BY863" s="130">
        <f t="shared" ref="BY863" si="16773">Q863/Q870</f>
        <v>5.9742453029343466E-2</v>
      </c>
      <c r="BZ863" s="131">
        <f t="shared" ref="BZ863" si="16774">R863/R870</f>
        <v>2.6402640264026403E-2</v>
      </c>
      <c r="CA863" s="132">
        <f t="shared" ref="CA863" si="16775">S863/S870</f>
        <v>6.8537414965986393E-2</v>
      </c>
      <c r="CB863" s="129">
        <f t="shared" ref="CB863" si="16776">T863/T870</f>
        <v>2.4719101123595506E-2</v>
      </c>
      <c r="CC863" s="130">
        <f t="shared" ref="CC863" si="16777">U863/U870</f>
        <v>3.8135593220338986E-2</v>
      </c>
      <c r="CD863" s="131">
        <f t="shared" ref="CD863" si="16778">V863/V870</f>
        <v>7.5313807531380755E-2</v>
      </c>
      <c r="CE863" s="132">
        <f t="shared" ref="CE863" si="16779">W863/W870</f>
        <v>3.6615442989944985E-2</v>
      </c>
      <c r="CF863" s="129">
        <f t="shared" ref="CF863" si="16780">X863/X870</f>
        <v>3.0317968942568399E-2</v>
      </c>
      <c r="CG863" s="130">
        <f t="shared" ref="CG863" si="16781">Y863/Y870</f>
        <v>4.3952518447224899E-2</v>
      </c>
      <c r="CH863" s="131">
        <f t="shared" ref="CH863" si="16782">Z863/Z870</f>
        <v>2.9345689413086212E-2</v>
      </c>
      <c r="CI863" s="129">
        <f t="shared" ref="CI863" si="16783">AA863/AA870</f>
        <v>5.2329038652130823E-2</v>
      </c>
      <c r="CJ863" s="135">
        <f t="shared" ref="CJ863" si="16784">AB863/AB870</f>
        <v>4.048066306264967E-2</v>
      </c>
      <c r="CK863" s="136">
        <f t="shared" ref="CK863" si="16785">AC863/AC870</f>
        <v>6.1028268754677872E-2</v>
      </c>
    </row>
    <row r="864" spans="1:89" x14ac:dyDescent="0.15">
      <c r="A864" s="146" t="s">
        <v>34</v>
      </c>
      <c r="B864" s="203">
        <v>14</v>
      </c>
      <c r="C864" s="197">
        <v>215</v>
      </c>
      <c r="D864" s="198">
        <v>11</v>
      </c>
      <c r="E864" s="199">
        <v>99</v>
      </c>
      <c r="F864" s="196">
        <v>25</v>
      </c>
      <c r="G864" s="200">
        <v>152</v>
      </c>
      <c r="H864" s="198">
        <v>64</v>
      </c>
      <c r="I864" s="199">
        <v>162</v>
      </c>
      <c r="J864" s="196">
        <v>7</v>
      </c>
      <c r="K864" s="197">
        <v>21</v>
      </c>
      <c r="L864" s="198">
        <v>81</v>
      </c>
      <c r="M864" s="196">
        <v>32</v>
      </c>
      <c r="N864" s="201">
        <v>74</v>
      </c>
      <c r="O864" s="204">
        <v>124</v>
      </c>
      <c r="P864" s="196">
        <v>53</v>
      </c>
      <c r="Q864" s="197">
        <v>90</v>
      </c>
      <c r="R864" s="198">
        <v>60</v>
      </c>
      <c r="S864" s="199">
        <v>123</v>
      </c>
      <c r="T864" s="196">
        <v>18</v>
      </c>
      <c r="U864" s="200">
        <v>27</v>
      </c>
      <c r="V864" s="198">
        <v>93</v>
      </c>
      <c r="W864" s="205">
        <v>56</v>
      </c>
      <c r="X864" s="196">
        <v>34</v>
      </c>
      <c r="Y864" s="200">
        <v>86</v>
      </c>
      <c r="Z864" s="198">
        <v>135</v>
      </c>
      <c r="AA864" s="196">
        <v>253</v>
      </c>
      <c r="AB864" s="172">
        <f t="shared" si="16321"/>
        <v>669</v>
      </c>
      <c r="AC864" s="173">
        <f t="shared" si="16322"/>
        <v>1440</v>
      </c>
      <c r="BI864" s="146" t="s">
        <v>34</v>
      </c>
      <c r="BJ864" s="129">
        <f>B864/B870</f>
        <v>1.8602179112410311E-3</v>
      </c>
      <c r="BK864" s="130">
        <f t="shared" ref="BK864" si="16786">C864/C870</f>
        <v>3.0405883184839486E-2</v>
      </c>
      <c r="BL864" s="131">
        <f t="shared" ref="BL864" si="16787">D864/D870</f>
        <v>2.9577843506318905E-3</v>
      </c>
      <c r="BM864" s="132">
        <f t="shared" ref="BM864" si="16788">E864/E870</f>
        <v>2.3017902813299233E-2</v>
      </c>
      <c r="BN864" s="129">
        <f t="shared" ref="BN864" si="16789">F864/F870</f>
        <v>4.1967433271781094E-3</v>
      </c>
      <c r="BO864" s="130">
        <f t="shared" ref="BO864" si="16790">G864/G870</f>
        <v>3.0875482429412959E-2</v>
      </c>
      <c r="BP864" s="131">
        <f t="shared" ref="BP864" si="16791">H864/H870</f>
        <v>6.6129365571399052E-3</v>
      </c>
      <c r="BQ864" s="132">
        <f t="shared" ref="BQ864" si="16792">I864/I870</f>
        <v>1.8379850238257316E-2</v>
      </c>
      <c r="BR864" s="129">
        <f t="shared" ref="BR864" si="16793">J864/J870</f>
        <v>3.4965034965034965E-3</v>
      </c>
      <c r="BS864" s="130">
        <f t="shared" ref="BS864" si="16794">K864/K870</f>
        <v>1.2448132780082987E-2</v>
      </c>
      <c r="BT864" s="131">
        <f t="shared" ref="BT864" si="16795">L864/L870</f>
        <v>1.9513370272223562E-2</v>
      </c>
      <c r="BU864" s="129">
        <f t="shared" ref="BU864" si="16796">M864/M870</f>
        <v>8.5447263017356476E-3</v>
      </c>
      <c r="BV864" s="133">
        <f t="shared" ref="BV864" si="16797">N864/N870</f>
        <v>8.6468801121757418E-3</v>
      </c>
      <c r="BW864" s="134">
        <f t="shared" ref="BW864" si="16798">O864/O870</f>
        <v>1.4318706697459584E-2</v>
      </c>
      <c r="BX864" s="129">
        <f t="shared" ref="BX864" si="16799">P864/P870</f>
        <v>1.1322367015594959E-2</v>
      </c>
      <c r="BY864" s="130">
        <f t="shared" ref="BY864" si="16800">Q864/Q870</f>
        <v>1.8999366687777075E-2</v>
      </c>
      <c r="BZ864" s="131">
        <f t="shared" ref="BZ864" si="16801">R864/R870</f>
        <v>1.1001100110011002E-2</v>
      </c>
      <c r="CA864" s="132">
        <f t="shared" ref="CA864" si="16802">S864/S870</f>
        <v>2.0918367346938777E-2</v>
      </c>
      <c r="CB864" s="129">
        <f t="shared" ref="CB864" si="16803">T864/T870</f>
        <v>1.3483146067415731E-2</v>
      </c>
      <c r="CC864" s="130">
        <f t="shared" ref="CC864" si="16804">U864/U870</f>
        <v>2.288135593220339E-2</v>
      </c>
      <c r="CD864" s="131">
        <f t="shared" ref="CD864" si="16805">V864/V870</f>
        <v>1.6918319083136256E-2</v>
      </c>
      <c r="CE864" s="132">
        <f t="shared" ref="CE864" si="16806">W864/W870</f>
        <v>1.0624169986719787E-2</v>
      </c>
      <c r="CF864" s="129">
        <f t="shared" ref="CF864" si="16807">X864/X870</f>
        <v>8.3805767808725652E-3</v>
      </c>
      <c r="CG864" s="130">
        <f t="shared" ref="CG864" si="16808">Y864/Y870</f>
        <v>2.7590632017965994E-2</v>
      </c>
      <c r="CH864" s="131">
        <f t="shared" ref="CH864" si="16809">Z864/Z870</f>
        <v>1.8955349620893007E-2</v>
      </c>
      <c r="CI864" s="129">
        <f t="shared" ref="CI864" si="16810">AA864/AA870</f>
        <v>2.5074331020812687E-2</v>
      </c>
      <c r="CJ864" s="135">
        <f t="shared" ref="CJ864" si="16811">AB864/AB870</f>
        <v>9.5931858267490708E-3</v>
      </c>
      <c r="CK864" s="136">
        <f t="shared" ref="CK864" si="16812">AC864/AC870</f>
        <v>2.0726581841211355E-2</v>
      </c>
    </row>
    <row r="865" spans="1:89" x14ac:dyDescent="0.15">
      <c r="A865" s="137" t="s">
        <v>35</v>
      </c>
      <c r="B865" s="206">
        <v>0</v>
      </c>
      <c r="C865" s="190">
        <v>41</v>
      </c>
      <c r="D865" s="191">
        <v>1</v>
      </c>
      <c r="E865" s="192">
        <v>39</v>
      </c>
      <c r="F865" s="189">
        <v>0</v>
      </c>
      <c r="G865" s="193">
        <v>10</v>
      </c>
      <c r="H865" s="191">
        <v>9</v>
      </c>
      <c r="I865" s="192">
        <v>39</v>
      </c>
      <c r="J865" s="189">
        <v>3</v>
      </c>
      <c r="K865" s="190">
        <v>8</v>
      </c>
      <c r="L865" s="191">
        <v>9</v>
      </c>
      <c r="M865" s="189">
        <v>3</v>
      </c>
      <c r="N865" s="194">
        <v>12</v>
      </c>
      <c r="O865" s="207">
        <v>15</v>
      </c>
      <c r="P865" s="189">
        <v>7</v>
      </c>
      <c r="Q865" s="190">
        <v>3</v>
      </c>
      <c r="R865" s="191">
        <v>8</v>
      </c>
      <c r="S865" s="192">
        <v>6</v>
      </c>
      <c r="T865" s="189">
        <v>8</v>
      </c>
      <c r="U865" s="193">
        <v>4</v>
      </c>
      <c r="V865" s="191">
        <v>5</v>
      </c>
      <c r="W865" s="208">
        <v>1</v>
      </c>
      <c r="X865" s="189">
        <v>1</v>
      </c>
      <c r="Y865" s="193">
        <v>17</v>
      </c>
      <c r="Z865" s="191">
        <v>14</v>
      </c>
      <c r="AA865" s="189">
        <v>39</v>
      </c>
      <c r="AB865" s="172">
        <f t="shared" si="16321"/>
        <v>77</v>
      </c>
      <c r="AC865" s="173">
        <f t="shared" si="16322"/>
        <v>225</v>
      </c>
      <c r="BI865" s="137" t="s">
        <v>35</v>
      </c>
      <c r="BJ865" s="129">
        <f>B865/B870</f>
        <v>0</v>
      </c>
      <c r="BK865" s="130">
        <f t="shared" ref="BK865" si="16813">C865/C870</f>
        <v>5.798331211992646E-3</v>
      </c>
      <c r="BL865" s="131">
        <f t="shared" ref="BL865" si="16814">D865/D870</f>
        <v>2.6888948642108095E-4</v>
      </c>
      <c r="BM865" s="132">
        <f t="shared" ref="BM865" si="16815">E865/E870</f>
        <v>9.0676586840269698E-3</v>
      </c>
      <c r="BN865" s="129">
        <f t="shared" ref="BN865" si="16816">F865/F870</f>
        <v>0</v>
      </c>
      <c r="BO865" s="130">
        <f t="shared" ref="BO865" si="16817">G865/G870</f>
        <v>2.0312817387771686E-3</v>
      </c>
      <c r="BP865" s="131">
        <f t="shared" ref="BP865" si="16818">H865/H870</f>
        <v>9.2994420334779914E-4</v>
      </c>
      <c r="BQ865" s="132">
        <f t="shared" ref="BQ865" si="16819">I865/I870</f>
        <v>4.4247787610619468E-3</v>
      </c>
      <c r="BR865" s="129">
        <f t="shared" ref="BR865" si="16820">J865/J870</f>
        <v>1.4985014985014985E-3</v>
      </c>
      <c r="BS865" s="130">
        <f t="shared" ref="BS865" si="16821">K865/K870</f>
        <v>4.7421458209839949E-3</v>
      </c>
      <c r="BT865" s="131">
        <f t="shared" ref="BT865" si="16822">L865/L870</f>
        <v>2.1681522524692846E-3</v>
      </c>
      <c r="BU865" s="129">
        <f t="shared" ref="BU865" si="16823">M865/M870</f>
        <v>8.0106809078771691E-4</v>
      </c>
      <c r="BV865" s="133">
        <f t="shared" ref="BV865" si="16824">N865/N870</f>
        <v>1.4021967749474175E-3</v>
      </c>
      <c r="BW865" s="134">
        <f t="shared" ref="BW865" si="16825">O865/O870</f>
        <v>1.7321016166281756E-3</v>
      </c>
      <c r="BX865" s="129">
        <f t="shared" ref="BX865" si="16826">P865/P870</f>
        <v>1.4954069643238624E-3</v>
      </c>
      <c r="BY865" s="130">
        <f t="shared" ref="BY865" si="16827">Q865/Q870</f>
        <v>6.3331222292590248E-4</v>
      </c>
      <c r="BZ865" s="131">
        <f t="shared" ref="BZ865" si="16828">R865/R870</f>
        <v>1.4668133480014668E-3</v>
      </c>
      <c r="CA865" s="132">
        <f t="shared" ref="CA865" si="16829">S865/S870</f>
        <v>1.0204081632653062E-3</v>
      </c>
      <c r="CB865" s="129">
        <f t="shared" ref="CB865" si="16830">T865/T870</f>
        <v>5.9925093632958804E-3</v>
      </c>
      <c r="CC865" s="130">
        <f t="shared" ref="CC865" si="16831">U865/U870</f>
        <v>3.3898305084745762E-3</v>
      </c>
      <c r="CD865" s="131">
        <f t="shared" ref="CD865" si="16832">V865/V870</f>
        <v>9.0958704748044384E-4</v>
      </c>
      <c r="CE865" s="132">
        <f t="shared" ref="CE865" si="16833">W865/W870</f>
        <v>1.8971732119142478E-4</v>
      </c>
      <c r="CF865" s="129">
        <f t="shared" ref="CF865" si="16834">X865/X870</f>
        <v>2.4648755237860487E-4</v>
      </c>
      <c r="CG865" s="130">
        <f t="shared" ref="CG865" si="16835">Y865/Y870</f>
        <v>5.4539621430863012E-3</v>
      </c>
      <c r="CH865" s="131">
        <f t="shared" ref="CH865" si="16836">Z865/Z870</f>
        <v>1.9657399606852009E-3</v>
      </c>
      <c r="CI865" s="129">
        <f t="shared" ref="CI865" si="16837">AA865/AA870</f>
        <v>3.8652130822596632E-3</v>
      </c>
      <c r="CJ865" s="135">
        <f t="shared" ref="CJ865" si="16838">AB865/AB870</f>
        <v>1.1041484434374865E-3</v>
      </c>
      <c r="CK865" s="136">
        <f t="shared" ref="CK865" si="16839">AC865/AC870</f>
        <v>3.2385284126892739E-3</v>
      </c>
    </row>
    <row r="866" spans="1:89" x14ac:dyDescent="0.15">
      <c r="A866" s="146" t="s">
        <v>36</v>
      </c>
      <c r="B866" s="203">
        <v>0</v>
      </c>
      <c r="C866" s="197">
        <v>7</v>
      </c>
      <c r="D866" s="198">
        <v>0</v>
      </c>
      <c r="E866" s="199">
        <v>1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1"/>
        <v>0</v>
      </c>
      <c r="AC866" s="173">
        <f t="shared" si="16322"/>
        <v>8</v>
      </c>
      <c r="BI866" s="146" t="s">
        <v>36</v>
      </c>
      <c r="BJ866" s="129">
        <f>B866/B870</f>
        <v>0</v>
      </c>
      <c r="BK866" s="130">
        <f t="shared" ref="BK866" si="16840">C866/C870</f>
        <v>9.8995898741337869E-4</v>
      </c>
      <c r="BL866" s="131">
        <f t="shared" ref="BL866" si="16841">D866/D870</f>
        <v>0</v>
      </c>
      <c r="BM866" s="132">
        <f t="shared" ref="BM866" si="16842">E866/E870</f>
        <v>2.3250406882120437E-4</v>
      </c>
      <c r="BN866" s="129">
        <f t="shared" ref="BN866" si="16843">F866/F870</f>
        <v>0</v>
      </c>
      <c r="BO866" s="130">
        <f t="shared" ref="BO866" si="16844">G866/G870</f>
        <v>0</v>
      </c>
      <c r="BP866" s="131">
        <f t="shared" ref="BP866" si="16845">H866/H870</f>
        <v>0</v>
      </c>
      <c r="BQ866" s="132">
        <f t="shared" ref="BQ866" si="16846">I866/I870</f>
        <v>0</v>
      </c>
      <c r="BR866" s="129">
        <f t="shared" ref="BR866" si="16847">J866/J870</f>
        <v>0</v>
      </c>
      <c r="BS866" s="130">
        <f t="shared" ref="BS866" si="16848">K866/K870</f>
        <v>0</v>
      </c>
      <c r="BT866" s="131">
        <f t="shared" ref="BT866" si="16849">L866/L870</f>
        <v>0</v>
      </c>
      <c r="BU866" s="129">
        <f t="shared" ref="BU866" si="16850">M866/M870</f>
        <v>0</v>
      </c>
      <c r="BV866" s="133">
        <f t="shared" ref="BV866" si="16851">N866/N870</f>
        <v>0</v>
      </c>
      <c r="BW866" s="134">
        <f t="shared" ref="BW866" si="16852">O866/O870</f>
        <v>0</v>
      </c>
      <c r="BX866" s="129">
        <f t="shared" ref="BX866" si="16853">P866/P870</f>
        <v>0</v>
      </c>
      <c r="BY866" s="130">
        <f t="shared" ref="BY866" si="16854">Q866/Q870</f>
        <v>0</v>
      </c>
      <c r="BZ866" s="131">
        <f t="shared" ref="BZ866" si="16855">R866/R870</f>
        <v>0</v>
      </c>
      <c r="CA866" s="132">
        <f t="shared" ref="CA866" si="16856">S866/S870</f>
        <v>0</v>
      </c>
      <c r="CB866" s="129">
        <f t="shared" ref="CB866" si="16857">T866/T870</f>
        <v>0</v>
      </c>
      <c r="CC866" s="130">
        <f t="shared" ref="CC866" si="16858">U866/U870</f>
        <v>0</v>
      </c>
      <c r="CD866" s="131">
        <f t="shared" ref="CD866" si="16859">V866/V870</f>
        <v>0</v>
      </c>
      <c r="CE866" s="132">
        <f t="shared" ref="CE866" si="16860">W866/W870</f>
        <v>0</v>
      </c>
      <c r="CF866" s="129">
        <f t="shared" ref="CF866" si="16861">X866/X870</f>
        <v>0</v>
      </c>
      <c r="CG866" s="130">
        <f t="shared" ref="CG866" si="16862">Y866/Y870</f>
        <v>0</v>
      </c>
      <c r="CH866" s="131">
        <f t="shared" ref="CH866" si="16863">Z866/Z870</f>
        <v>0</v>
      </c>
      <c r="CI866" s="129">
        <f t="shared" ref="CI866" si="16864">AA866/AA870</f>
        <v>0</v>
      </c>
      <c r="CJ866" s="135">
        <f t="shared" ref="CJ866" si="16865">AB866/AB870</f>
        <v>0</v>
      </c>
      <c r="CK866" s="136">
        <f t="shared" ref="CK866" si="16866">AC866/AC870</f>
        <v>1.1514767689561863E-4</v>
      </c>
    </row>
    <row r="867" spans="1:89" x14ac:dyDescent="0.15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si="16321"/>
        <v>0</v>
      </c>
      <c r="AC867" s="173">
        <f t="shared" si="16322"/>
        <v>0</v>
      </c>
      <c r="BI867" s="137" t="s">
        <v>37</v>
      </c>
      <c r="BJ867" s="129">
        <f>B867/B870</f>
        <v>0</v>
      </c>
      <c r="BK867" s="130">
        <f t="shared" ref="BK867" si="16867">C867/C870</f>
        <v>0</v>
      </c>
      <c r="BL867" s="131">
        <f t="shared" ref="BL867" si="16868">D867/D870</f>
        <v>0</v>
      </c>
      <c r="BM867" s="132">
        <f t="shared" ref="BM867" si="16869">E867/E870</f>
        <v>0</v>
      </c>
      <c r="BN867" s="129">
        <f t="shared" ref="BN867" si="16870">F867/F870</f>
        <v>0</v>
      </c>
      <c r="BO867" s="130">
        <f t="shared" ref="BO867" si="16871">G867/G870</f>
        <v>0</v>
      </c>
      <c r="BP867" s="131">
        <f t="shared" ref="BP867" si="16872">H867/H870</f>
        <v>0</v>
      </c>
      <c r="BQ867" s="132">
        <f t="shared" ref="BQ867" si="16873">I867/I870</f>
        <v>0</v>
      </c>
      <c r="BR867" s="129">
        <f t="shared" ref="BR867" si="16874">J867/J870</f>
        <v>0</v>
      </c>
      <c r="BS867" s="130">
        <f t="shared" ref="BS867" si="16875">K867/K870</f>
        <v>0</v>
      </c>
      <c r="BT867" s="131">
        <f t="shared" ref="BT867" si="16876">L867/L870</f>
        <v>0</v>
      </c>
      <c r="BU867" s="129">
        <f t="shared" ref="BU867" si="16877">M867/M870</f>
        <v>0</v>
      </c>
      <c r="BV867" s="133">
        <f t="shared" ref="BV867" si="16878">N867/N870</f>
        <v>0</v>
      </c>
      <c r="BW867" s="134">
        <f t="shared" ref="BW867" si="16879">O867/O870</f>
        <v>0</v>
      </c>
      <c r="BX867" s="129">
        <f t="shared" ref="BX867" si="16880">P867/P870</f>
        <v>0</v>
      </c>
      <c r="BY867" s="130">
        <f t="shared" ref="BY867" si="16881">Q867/Q870</f>
        <v>0</v>
      </c>
      <c r="BZ867" s="131">
        <f t="shared" ref="BZ867" si="16882">R867/R870</f>
        <v>0</v>
      </c>
      <c r="CA867" s="132">
        <f t="shared" ref="CA867" si="16883">S867/S870</f>
        <v>0</v>
      </c>
      <c r="CB867" s="129">
        <f t="shared" ref="CB867" si="16884">T867/T870</f>
        <v>0</v>
      </c>
      <c r="CC867" s="130">
        <f t="shared" ref="CC867" si="16885">U867/U870</f>
        <v>0</v>
      </c>
      <c r="CD867" s="131">
        <f t="shared" ref="CD867" si="16886">V867/V870</f>
        <v>0</v>
      </c>
      <c r="CE867" s="132">
        <f t="shared" ref="CE867" si="16887">W867/W870</f>
        <v>0</v>
      </c>
      <c r="CF867" s="129">
        <f t="shared" ref="CF867" si="16888">X867/X870</f>
        <v>0</v>
      </c>
      <c r="CG867" s="130">
        <f t="shared" ref="CG867" si="16889">Y867/Y870</f>
        <v>0</v>
      </c>
      <c r="CH867" s="131">
        <f t="shared" ref="CH867" si="16890">Z867/Z870</f>
        <v>0</v>
      </c>
      <c r="CI867" s="129">
        <f t="shared" ref="CI867" si="16891">AA867/AA870</f>
        <v>0</v>
      </c>
      <c r="CJ867" s="135">
        <f t="shared" ref="CJ867" si="16892">AB867/AB870</f>
        <v>0</v>
      </c>
      <c r="CK867" s="136">
        <f t="shared" ref="CK867" si="16893">AC867/AC870</f>
        <v>0</v>
      </c>
    </row>
    <row r="868" spans="1:89" x14ac:dyDescent="0.15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1"/>
        <v>0</v>
      </c>
      <c r="AC868" s="173">
        <f t="shared" si="16322"/>
        <v>0</v>
      </c>
      <c r="BI868" s="146" t="s">
        <v>38</v>
      </c>
      <c r="BJ868" s="129">
        <f>B868/B870</f>
        <v>0</v>
      </c>
      <c r="BK868" s="130">
        <f t="shared" ref="BK868" si="16894">C868/C870</f>
        <v>0</v>
      </c>
      <c r="BL868" s="131">
        <f t="shared" ref="BL868" si="16895">D868/D870</f>
        <v>0</v>
      </c>
      <c r="BM868" s="132">
        <f t="shared" ref="BM868" si="16896">E868/E870</f>
        <v>0</v>
      </c>
      <c r="BN868" s="129">
        <f t="shared" ref="BN868" si="16897">F868/F870</f>
        <v>0</v>
      </c>
      <c r="BO868" s="130">
        <f t="shared" ref="BO868" si="16898">G868/G870</f>
        <v>0</v>
      </c>
      <c r="BP868" s="131">
        <f t="shared" ref="BP868" si="16899">H868/H870</f>
        <v>0</v>
      </c>
      <c r="BQ868" s="132">
        <f t="shared" ref="BQ868" si="16900">I868/I870</f>
        <v>0</v>
      </c>
      <c r="BR868" s="129">
        <f t="shared" ref="BR868" si="16901">J868/J870</f>
        <v>0</v>
      </c>
      <c r="BS868" s="130">
        <f t="shared" ref="BS868" si="16902">K868/K870</f>
        <v>0</v>
      </c>
      <c r="BT868" s="131">
        <f t="shared" ref="BT868" si="16903">L868/L870</f>
        <v>0</v>
      </c>
      <c r="BU868" s="129">
        <f t="shared" ref="BU868" si="16904">M868/M870</f>
        <v>0</v>
      </c>
      <c r="BV868" s="133">
        <f t="shared" ref="BV868" si="16905">N868/N870</f>
        <v>0</v>
      </c>
      <c r="BW868" s="134">
        <f t="shared" ref="BW868" si="16906">O868/O870</f>
        <v>0</v>
      </c>
      <c r="BX868" s="129">
        <f t="shared" ref="BX868" si="16907">P868/P870</f>
        <v>0</v>
      </c>
      <c r="BY868" s="130">
        <f t="shared" ref="BY868" si="16908">Q868/Q870</f>
        <v>0</v>
      </c>
      <c r="BZ868" s="131">
        <f t="shared" ref="BZ868" si="16909">R868/R870</f>
        <v>0</v>
      </c>
      <c r="CA868" s="132">
        <f t="shared" ref="CA868" si="16910">S868/S870</f>
        <v>0</v>
      </c>
      <c r="CB868" s="129">
        <f t="shared" ref="CB868" si="16911">T868/T870</f>
        <v>0</v>
      </c>
      <c r="CC868" s="130">
        <f t="shared" ref="CC868" si="16912">U868/U870</f>
        <v>0</v>
      </c>
      <c r="CD868" s="131">
        <f t="shared" ref="CD868" si="16913">V868/V870</f>
        <v>0</v>
      </c>
      <c r="CE868" s="132">
        <f t="shared" ref="CE868" si="16914">W868/W870</f>
        <v>0</v>
      </c>
      <c r="CF868" s="129">
        <f t="shared" ref="CF868" si="16915">X868/X870</f>
        <v>0</v>
      </c>
      <c r="CG868" s="130">
        <f t="shared" ref="CG868" si="16916">Y868/Y870</f>
        <v>0</v>
      </c>
      <c r="CH868" s="131">
        <f t="shared" ref="CH868" si="16917">Z868/Z870</f>
        <v>0</v>
      </c>
      <c r="CI868" s="129">
        <f t="shared" ref="CI868" si="16918">AA868/AA870</f>
        <v>0</v>
      </c>
      <c r="CJ868" s="135">
        <f t="shared" ref="CJ868" si="16919">AB868/AB870</f>
        <v>0</v>
      </c>
      <c r="CK868" s="136">
        <f t="shared" ref="CK868" si="16920">AC868/AC870</f>
        <v>0</v>
      </c>
    </row>
    <row r="869" spans="1:89" ht="14" thickBot="1" x14ac:dyDescent="0.2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1"/>
        <v>0</v>
      </c>
      <c r="AC869" s="173">
        <f t="shared" si="16322"/>
        <v>0</v>
      </c>
      <c r="BI869" s="137" t="s">
        <v>39</v>
      </c>
      <c r="BJ869" s="129">
        <f>B869/B870</f>
        <v>0</v>
      </c>
      <c r="BK869" s="130">
        <f t="shared" ref="BK869" si="16921">C869/C870</f>
        <v>0</v>
      </c>
      <c r="BL869" s="131">
        <f t="shared" ref="BL869" si="16922">D869/D870</f>
        <v>0</v>
      </c>
      <c r="BM869" s="132">
        <f t="shared" ref="BM869" si="16923">E869/E870</f>
        <v>0</v>
      </c>
      <c r="BN869" s="129">
        <f t="shared" ref="BN869" si="16924">F869/F870</f>
        <v>0</v>
      </c>
      <c r="BO869" s="130">
        <f t="shared" ref="BO869" si="16925">G869/G870</f>
        <v>0</v>
      </c>
      <c r="BP869" s="131">
        <f t="shared" ref="BP869" si="16926">H869/H870</f>
        <v>0</v>
      </c>
      <c r="BQ869" s="132">
        <f t="shared" ref="BQ869" si="16927">I869/I870</f>
        <v>0</v>
      </c>
      <c r="BR869" s="129">
        <f t="shared" ref="BR869" si="16928">J869/J870</f>
        <v>0</v>
      </c>
      <c r="BS869" s="130">
        <f t="shared" ref="BS869" si="16929">K869/K870</f>
        <v>0</v>
      </c>
      <c r="BT869" s="131">
        <f t="shared" ref="BT869" si="16930">L869/L870</f>
        <v>0</v>
      </c>
      <c r="BU869" s="129">
        <f t="shared" ref="BU869" si="16931">M869/M870</f>
        <v>0</v>
      </c>
      <c r="BV869" s="133">
        <f t="shared" ref="BV869" si="16932">N869/N870</f>
        <v>0</v>
      </c>
      <c r="BW869" s="134">
        <f t="shared" ref="BW869" si="16933">O869/O870</f>
        <v>0</v>
      </c>
      <c r="BX869" s="129">
        <f t="shared" ref="BX869" si="16934">P869/P870</f>
        <v>0</v>
      </c>
      <c r="BY869" s="130">
        <f t="shared" ref="BY869" si="16935">Q869/Q870</f>
        <v>0</v>
      </c>
      <c r="BZ869" s="131">
        <f t="shared" ref="BZ869" si="16936">R869/R870</f>
        <v>0</v>
      </c>
      <c r="CA869" s="132">
        <f t="shared" ref="CA869" si="16937">S869/S870</f>
        <v>0</v>
      </c>
      <c r="CB869" s="129">
        <f t="shared" ref="CB869" si="16938">T869/T870</f>
        <v>0</v>
      </c>
      <c r="CC869" s="130">
        <f t="shared" ref="CC869" si="16939">U869/U870</f>
        <v>0</v>
      </c>
      <c r="CD869" s="131">
        <f t="shared" ref="CD869" si="16940">V869/V870</f>
        <v>0</v>
      </c>
      <c r="CE869" s="132">
        <f t="shared" ref="CE869" si="16941">W869/W870</f>
        <v>0</v>
      </c>
      <c r="CF869" s="129">
        <f t="shared" ref="CF869" si="16942">X869/X870</f>
        <v>0</v>
      </c>
      <c r="CG869" s="130">
        <f t="shared" ref="CG869" si="16943">Y869/Y870</f>
        <v>0</v>
      </c>
      <c r="CH869" s="131">
        <f t="shared" ref="CH869" si="16944">Z869/Z870</f>
        <v>0</v>
      </c>
      <c r="CI869" s="129">
        <f t="shared" ref="CI869" si="16945">AA869/AA870</f>
        <v>0</v>
      </c>
      <c r="CJ869" s="135">
        <f t="shared" ref="CJ869" si="16946">AB869/AB870</f>
        <v>0</v>
      </c>
      <c r="CK869" s="136">
        <f t="shared" ref="CK869" si="16947">AC869/AC870</f>
        <v>0</v>
      </c>
    </row>
    <row r="870" spans="1:89" ht="15" thickTop="1" thickBot="1" x14ac:dyDescent="0.2">
      <c r="A870" s="269" t="s">
        <v>13</v>
      </c>
      <c r="B870" s="20">
        <f t="shared" ref="B870:AA870" si="16948">SUM(B847:B869)</f>
        <v>7526</v>
      </c>
      <c r="C870" s="21">
        <f t="shared" si="16948"/>
        <v>7071</v>
      </c>
      <c r="D870" s="20">
        <f t="shared" si="16948"/>
        <v>3719</v>
      </c>
      <c r="E870" s="21">
        <f t="shared" si="16948"/>
        <v>4301</v>
      </c>
      <c r="F870" s="20">
        <f t="shared" si="16948"/>
        <v>5957</v>
      </c>
      <c r="G870" s="21">
        <f t="shared" si="16948"/>
        <v>4923</v>
      </c>
      <c r="H870" s="20">
        <f t="shared" si="16948"/>
        <v>9678</v>
      </c>
      <c r="I870" s="21">
        <f t="shared" si="16948"/>
        <v>8814</v>
      </c>
      <c r="J870" s="20">
        <f t="shared" si="16948"/>
        <v>2002</v>
      </c>
      <c r="K870" s="21">
        <f t="shared" si="16948"/>
        <v>1687</v>
      </c>
      <c r="L870" s="20">
        <f t="shared" si="16948"/>
        <v>4151</v>
      </c>
      <c r="M870" s="21">
        <f t="shared" si="16948"/>
        <v>3745</v>
      </c>
      <c r="N870" s="20">
        <f t="shared" si="16948"/>
        <v>8558</v>
      </c>
      <c r="O870" s="21">
        <f t="shared" si="16948"/>
        <v>8660</v>
      </c>
      <c r="P870" s="20">
        <f t="shared" si="16948"/>
        <v>4681</v>
      </c>
      <c r="Q870" s="21">
        <f t="shared" si="16948"/>
        <v>4737</v>
      </c>
      <c r="R870" s="20">
        <f t="shared" si="16948"/>
        <v>5454</v>
      </c>
      <c r="S870" s="21">
        <f t="shared" si="16948"/>
        <v>5880</v>
      </c>
      <c r="T870" s="20">
        <f t="shared" si="16948"/>
        <v>1335</v>
      </c>
      <c r="U870" s="21">
        <f t="shared" si="16948"/>
        <v>1180</v>
      </c>
      <c r="V870" s="20">
        <f t="shared" si="16948"/>
        <v>5497</v>
      </c>
      <c r="W870" s="21">
        <f t="shared" si="16948"/>
        <v>5271</v>
      </c>
      <c r="X870" s="20">
        <f t="shared" si="16948"/>
        <v>4057</v>
      </c>
      <c r="Y870" s="21">
        <f t="shared" si="16948"/>
        <v>3117</v>
      </c>
      <c r="Z870" s="20">
        <f t="shared" si="16948"/>
        <v>7122</v>
      </c>
      <c r="AA870" s="21">
        <f t="shared" si="16948"/>
        <v>10090</v>
      </c>
      <c r="AB870" s="174">
        <f t="shared" ref="AB870:AC870" si="16949">SUM(AB846:AB869)</f>
        <v>69737</v>
      </c>
      <c r="AC870" s="175">
        <f t="shared" si="16949"/>
        <v>69476</v>
      </c>
      <c r="BI870" s="269" t="s">
        <v>13</v>
      </c>
      <c r="BJ870" s="155">
        <f>SUM(BJ846:BJ869)</f>
        <v>1</v>
      </c>
      <c r="BK870" s="156">
        <f t="shared" ref="BK870:CK870" si="16950">SUM(BK846:BK869)</f>
        <v>1.0000000000000002</v>
      </c>
      <c r="BL870" s="155">
        <f t="shared" si="16950"/>
        <v>1</v>
      </c>
      <c r="BM870" s="156">
        <f t="shared" si="16950"/>
        <v>1</v>
      </c>
      <c r="BN870" s="155">
        <f t="shared" si="16950"/>
        <v>0.99999999999999978</v>
      </c>
      <c r="BO870" s="156">
        <f t="shared" si="16950"/>
        <v>1</v>
      </c>
      <c r="BP870" s="155">
        <f t="shared" si="16950"/>
        <v>0.99999999999999989</v>
      </c>
      <c r="BQ870" s="156">
        <f t="shared" si="16950"/>
        <v>1</v>
      </c>
      <c r="BR870" s="155">
        <f t="shared" si="16950"/>
        <v>1</v>
      </c>
      <c r="BS870" s="156">
        <f t="shared" si="16950"/>
        <v>0.99999999999999989</v>
      </c>
      <c r="BT870" s="155">
        <f t="shared" si="16950"/>
        <v>0.99999999999999989</v>
      </c>
      <c r="BU870" s="156">
        <f t="shared" si="16950"/>
        <v>1</v>
      </c>
      <c r="BV870" s="155">
        <f t="shared" si="16950"/>
        <v>1</v>
      </c>
      <c r="BW870" s="156">
        <f t="shared" si="16950"/>
        <v>1</v>
      </c>
      <c r="BX870" s="155">
        <f t="shared" si="16950"/>
        <v>1</v>
      </c>
      <c r="BY870" s="156">
        <f t="shared" si="16950"/>
        <v>0.99999999999999989</v>
      </c>
      <c r="BZ870" s="155">
        <f t="shared" si="16950"/>
        <v>1</v>
      </c>
      <c r="CA870" s="156">
        <f t="shared" si="16950"/>
        <v>0.99999999999999989</v>
      </c>
      <c r="CB870" s="155">
        <f t="shared" si="16950"/>
        <v>1.0000000000000002</v>
      </c>
      <c r="CC870" s="156">
        <f t="shared" si="16950"/>
        <v>0.99999999999999989</v>
      </c>
      <c r="CD870" s="155">
        <f t="shared" si="16950"/>
        <v>1</v>
      </c>
      <c r="CE870" s="156">
        <f t="shared" si="16950"/>
        <v>1</v>
      </c>
      <c r="CF870" s="155">
        <f t="shared" si="16950"/>
        <v>1</v>
      </c>
      <c r="CG870" s="156">
        <f t="shared" si="16950"/>
        <v>1</v>
      </c>
      <c r="CH870" s="155">
        <f t="shared" si="16950"/>
        <v>1</v>
      </c>
      <c r="CI870" s="156">
        <f t="shared" si="16950"/>
        <v>0.99999999999999989</v>
      </c>
      <c r="CJ870" s="155">
        <f t="shared" si="16950"/>
        <v>0.99999999999999989</v>
      </c>
      <c r="CK870" s="156">
        <f t="shared" si="16950"/>
        <v>1</v>
      </c>
    </row>
    <row r="871" spans="1:89" ht="14" thickTop="1" x14ac:dyDescent="0.15">
      <c r="A871" s="187"/>
    </row>
    <row r="873" spans="1:89" x14ac:dyDescent="0.15">
      <c r="A873" s="296">
        <f>+A842+1</f>
        <v>44103</v>
      </c>
      <c r="B873" s="296"/>
      <c r="C873" s="296"/>
      <c r="D873" s="296"/>
      <c r="BI873" s="301">
        <f>+BI811+2</f>
        <v>44103</v>
      </c>
      <c r="BJ873" s="301"/>
      <c r="BK873" s="301"/>
      <c r="BL873" s="301"/>
    </row>
    <row r="874" spans="1:89" ht="14" thickBot="1" x14ac:dyDescent="0.2">
      <c r="AE874" s="272" t="s">
        <v>84</v>
      </c>
    </row>
    <row r="875" spans="1:89" ht="15" thickTop="1" thickBot="1" x14ac:dyDescent="0.2">
      <c r="A875" s="292" t="s">
        <v>0</v>
      </c>
      <c r="B875" s="294" t="s">
        <v>1</v>
      </c>
      <c r="C875" s="295"/>
      <c r="D875" s="294" t="s">
        <v>2</v>
      </c>
      <c r="E875" s="295"/>
      <c r="F875" s="294" t="s">
        <v>3</v>
      </c>
      <c r="G875" s="295"/>
      <c r="H875" s="294" t="s">
        <v>4</v>
      </c>
      <c r="I875" s="295"/>
      <c r="J875" s="294" t="s">
        <v>5</v>
      </c>
      <c r="K875" s="295"/>
      <c r="L875" s="294" t="s">
        <v>6</v>
      </c>
      <c r="M875" s="295"/>
      <c r="N875" s="294" t="s">
        <v>7</v>
      </c>
      <c r="O875" s="295"/>
      <c r="P875" s="294" t="s">
        <v>8</v>
      </c>
      <c r="Q875" s="295"/>
      <c r="R875" s="294" t="s">
        <v>9</v>
      </c>
      <c r="S875" s="295"/>
      <c r="T875" s="294" t="s">
        <v>10</v>
      </c>
      <c r="U875" s="295"/>
      <c r="V875" s="294" t="s">
        <v>11</v>
      </c>
      <c r="W875" s="295"/>
      <c r="X875" s="294" t="s">
        <v>12</v>
      </c>
      <c r="Y875" s="295"/>
      <c r="Z875" s="297" t="s">
        <v>40</v>
      </c>
      <c r="AA875" s="298"/>
      <c r="AB875" s="299" t="s">
        <v>41</v>
      </c>
      <c r="AC875" s="300"/>
      <c r="AE875" s="292" t="s">
        <v>0</v>
      </c>
      <c r="AF875" s="294" t="s">
        <v>1</v>
      </c>
      <c r="AG875" s="295"/>
      <c r="AH875" s="294" t="s">
        <v>2</v>
      </c>
      <c r="AI875" s="295"/>
      <c r="AJ875" s="294" t="s">
        <v>3</v>
      </c>
      <c r="AK875" s="295"/>
      <c r="AL875" s="294" t="s">
        <v>4</v>
      </c>
      <c r="AM875" s="295"/>
      <c r="AN875" s="294" t="s">
        <v>5</v>
      </c>
      <c r="AO875" s="295"/>
      <c r="AP875" s="294" t="s">
        <v>6</v>
      </c>
      <c r="AQ875" s="295"/>
      <c r="AR875" s="294" t="s">
        <v>7</v>
      </c>
      <c r="AS875" s="295"/>
      <c r="AT875" s="294" t="s">
        <v>8</v>
      </c>
      <c r="AU875" s="295"/>
      <c r="AV875" s="294" t="s">
        <v>9</v>
      </c>
      <c r="AW875" s="295"/>
      <c r="AX875" s="294" t="s">
        <v>10</v>
      </c>
      <c r="AY875" s="295"/>
      <c r="AZ875" s="294" t="s">
        <v>11</v>
      </c>
      <c r="BA875" s="295"/>
      <c r="BB875" s="294" t="s">
        <v>12</v>
      </c>
      <c r="BC875" s="295"/>
      <c r="BD875" s="297" t="s">
        <v>40</v>
      </c>
      <c r="BE875" s="298"/>
      <c r="BF875" s="299" t="s">
        <v>41</v>
      </c>
      <c r="BG875" s="300"/>
      <c r="BI875" s="292" t="s">
        <v>0</v>
      </c>
      <c r="BJ875" s="294" t="s">
        <v>1</v>
      </c>
      <c r="BK875" s="295"/>
      <c r="BL875" s="294" t="s">
        <v>2</v>
      </c>
      <c r="BM875" s="295"/>
      <c r="BN875" s="294" t="s">
        <v>3</v>
      </c>
      <c r="BO875" s="295"/>
      <c r="BP875" s="294" t="s">
        <v>4</v>
      </c>
      <c r="BQ875" s="295"/>
      <c r="BR875" s="294" t="s">
        <v>5</v>
      </c>
      <c r="BS875" s="295"/>
      <c r="BT875" s="294" t="s">
        <v>6</v>
      </c>
      <c r="BU875" s="295"/>
      <c r="BV875" s="294" t="s">
        <v>7</v>
      </c>
      <c r="BW875" s="295"/>
      <c r="BX875" s="294" t="s">
        <v>8</v>
      </c>
      <c r="BY875" s="295"/>
      <c r="BZ875" s="294" t="s">
        <v>9</v>
      </c>
      <c r="CA875" s="295"/>
      <c r="CB875" s="294" t="s">
        <v>10</v>
      </c>
      <c r="CC875" s="295"/>
      <c r="CD875" s="294" t="s">
        <v>11</v>
      </c>
      <c r="CE875" s="295"/>
      <c r="CF875" s="294" t="s">
        <v>12</v>
      </c>
      <c r="CG875" s="295"/>
      <c r="CH875" s="297" t="s">
        <v>40</v>
      </c>
      <c r="CI875" s="298"/>
      <c r="CJ875" s="294" t="s">
        <v>41</v>
      </c>
      <c r="CK875" s="295"/>
    </row>
    <row r="876" spans="1:89" ht="15" thickTop="1" thickBot="1" x14ac:dyDescent="0.2">
      <c r="A876" s="293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3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3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4" thickTop="1" x14ac:dyDescent="0.15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595</v>
      </c>
      <c r="AG877" s="186">
        <f t="shared" ref="AG877:AV879" si="16951">SUMIF($A$9:$A$32,$AE877,C$877:C$900)</f>
        <v>386</v>
      </c>
      <c r="AH877" s="127">
        <f t="shared" si="16951"/>
        <v>213</v>
      </c>
      <c r="AI877" s="180">
        <f t="shared" si="16951"/>
        <v>318</v>
      </c>
      <c r="AJ877" s="126">
        <f t="shared" si="16951"/>
        <v>377</v>
      </c>
      <c r="AK877" s="128">
        <f t="shared" si="16951"/>
        <v>310</v>
      </c>
      <c r="AL877" s="127">
        <f t="shared" si="16951"/>
        <v>703</v>
      </c>
      <c r="AM877" s="180">
        <f t="shared" si="16951"/>
        <v>477</v>
      </c>
      <c r="AN877" s="126">
        <f t="shared" si="16951"/>
        <v>100</v>
      </c>
      <c r="AO877" s="128">
        <f t="shared" si="16951"/>
        <v>188</v>
      </c>
      <c r="AP877" s="127">
        <f t="shared" si="16951"/>
        <v>205</v>
      </c>
      <c r="AQ877" s="126">
        <f t="shared" si="16951"/>
        <v>381</v>
      </c>
      <c r="AR877" s="179">
        <f t="shared" si="16951"/>
        <v>648</v>
      </c>
      <c r="AS877" s="181">
        <f t="shared" si="16951"/>
        <v>682</v>
      </c>
      <c r="AT877" s="126">
        <f t="shared" si="16951"/>
        <v>392</v>
      </c>
      <c r="AU877" s="128">
        <f t="shared" si="16951"/>
        <v>313</v>
      </c>
      <c r="AV877" s="127">
        <f t="shared" si="16951"/>
        <v>410</v>
      </c>
      <c r="AW877" s="180">
        <f t="shared" ref="AW877:BE879" si="16952">SUMIF($A$9:$A$32,$AE877,S$877:S$900)</f>
        <v>293</v>
      </c>
      <c r="AX877" s="126">
        <f t="shared" si="16952"/>
        <v>74</v>
      </c>
      <c r="AY877" s="128">
        <f t="shared" si="16952"/>
        <v>165</v>
      </c>
      <c r="AZ877" s="127">
        <f t="shared" si="16952"/>
        <v>283</v>
      </c>
      <c r="BA877" s="180">
        <f t="shared" si="16952"/>
        <v>416</v>
      </c>
      <c r="BB877" s="126">
        <f t="shared" si="16952"/>
        <v>311</v>
      </c>
      <c r="BC877" s="128">
        <f t="shared" si="16952"/>
        <v>286</v>
      </c>
      <c r="BD877" s="184">
        <f t="shared" si="16952"/>
        <v>479</v>
      </c>
      <c r="BE877" s="185">
        <f t="shared" si="16952"/>
        <v>521</v>
      </c>
      <c r="BF877" s="170">
        <f>AF877+AH877+AJ877+AL877+AN877+AP877+AR877+AT877+AV877+AX877+AZ877+BB877+BD877</f>
        <v>4790</v>
      </c>
      <c r="BG877" s="171">
        <f>AG877+AI877+AK877+AM877+AO877+AQ877+AS877+AU877+AW877+AY877+BA877+BC877+BE877</f>
        <v>4736</v>
      </c>
      <c r="BI877" s="125" t="s">
        <v>16</v>
      </c>
      <c r="BJ877" s="129">
        <f>B877/B901</f>
        <v>0</v>
      </c>
      <c r="BK877" s="130">
        <f t="shared" ref="BK877" si="16953">C877/C901</f>
        <v>0</v>
      </c>
      <c r="BL877" s="131">
        <f t="shared" ref="BL877" si="16954">D877/D901</f>
        <v>0</v>
      </c>
      <c r="BM877" s="132">
        <f t="shared" ref="BM877" si="16955">E877/E901</f>
        <v>0</v>
      </c>
      <c r="BN877" s="129">
        <f t="shared" ref="BN877" si="16956">F877/F901</f>
        <v>0</v>
      </c>
      <c r="BO877" s="130">
        <f t="shared" ref="BO877" si="16957">G877/G901</f>
        <v>0</v>
      </c>
      <c r="BP877" s="131">
        <f t="shared" ref="BP877" si="16958">H877/H901</f>
        <v>0</v>
      </c>
      <c r="BQ877" s="132">
        <f t="shared" ref="BQ877" si="16959">I877/I901</f>
        <v>0</v>
      </c>
      <c r="BR877" s="129">
        <f t="shared" ref="BR877" si="16960">J877/J901</f>
        <v>0</v>
      </c>
      <c r="BS877" s="130">
        <f t="shared" ref="BS877" si="16961">K877/K901</f>
        <v>0</v>
      </c>
      <c r="BT877" s="131">
        <f t="shared" ref="BT877" si="16962">L877/L901</f>
        <v>0</v>
      </c>
      <c r="BU877" s="129">
        <f t="shared" ref="BU877" si="16963">M877/M901</f>
        <v>0</v>
      </c>
      <c r="BV877" s="133">
        <f t="shared" ref="BV877" si="16964">N877/N901</f>
        <v>0</v>
      </c>
      <c r="BW877" s="134">
        <f t="shared" ref="BW877" si="16965">O877/O901</f>
        <v>0</v>
      </c>
      <c r="BX877" s="129">
        <f t="shared" ref="BX877" si="16966">P877/P901</f>
        <v>0</v>
      </c>
      <c r="BY877" s="130">
        <f t="shared" ref="BY877" si="16967">Q877/Q901</f>
        <v>0</v>
      </c>
      <c r="BZ877" s="131">
        <f t="shared" ref="BZ877" si="16968">R877/R901</f>
        <v>0</v>
      </c>
      <c r="CA877" s="132">
        <f t="shared" ref="CA877" si="16969">S877/S901</f>
        <v>0</v>
      </c>
      <c r="CB877" s="129">
        <f t="shared" ref="CB877" si="16970">T877/T901</f>
        <v>0</v>
      </c>
      <c r="CC877" s="130">
        <f t="shared" ref="CC877" si="16971">U877/U901</f>
        <v>0</v>
      </c>
      <c r="CD877" s="131">
        <f t="shared" ref="CD877" si="16972">V877/V901</f>
        <v>0</v>
      </c>
      <c r="CE877" s="132">
        <f t="shared" ref="CE877" si="16973">W877/W901</f>
        <v>0</v>
      </c>
      <c r="CF877" s="129">
        <f t="shared" ref="CF877" si="16974">X877/X901</f>
        <v>0</v>
      </c>
      <c r="CG877" s="130">
        <f t="shared" ref="CG877" si="16975">Y877/Y901</f>
        <v>0</v>
      </c>
      <c r="CH877" s="131">
        <f t="shared" ref="CH877" si="16976">Z877/Z901</f>
        <v>0</v>
      </c>
      <c r="CI877" s="129">
        <f t="shared" ref="CI877" si="16977">AA877/AA901</f>
        <v>0</v>
      </c>
      <c r="CJ877" s="135">
        <f t="shared" ref="CJ877" si="16978">AB877/AB901</f>
        <v>0</v>
      </c>
      <c r="CK877" s="136">
        <f t="shared" ref="CK877" si="16979">AC877/AC901</f>
        <v>0</v>
      </c>
    </row>
    <row r="878" spans="1:89" x14ac:dyDescent="0.15">
      <c r="A878" s="137" t="s">
        <v>17</v>
      </c>
      <c r="B878" s="189">
        <v>84</v>
      </c>
      <c r="C878" s="190">
        <v>0</v>
      </c>
      <c r="D878" s="191">
        <v>94</v>
      </c>
      <c r="E878" s="192">
        <v>0</v>
      </c>
      <c r="F878" s="189">
        <v>264</v>
      </c>
      <c r="G878" s="193">
        <v>1</v>
      </c>
      <c r="H878" s="191">
        <v>168</v>
      </c>
      <c r="I878" s="192">
        <v>19</v>
      </c>
      <c r="J878" s="189">
        <v>8</v>
      </c>
      <c r="K878" s="193">
        <v>2</v>
      </c>
      <c r="L878" s="191">
        <v>6</v>
      </c>
      <c r="M878" s="189">
        <v>19</v>
      </c>
      <c r="N878" s="194">
        <v>35</v>
      </c>
      <c r="O878" s="195">
        <v>0</v>
      </c>
      <c r="P878" s="189">
        <v>23</v>
      </c>
      <c r="Q878" s="193">
        <v>0</v>
      </c>
      <c r="R878" s="191">
        <v>7</v>
      </c>
      <c r="S878" s="192">
        <v>0</v>
      </c>
      <c r="T878" s="189">
        <v>1</v>
      </c>
      <c r="U878" s="193">
        <v>0</v>
      </c>
      <c r="V878" s="191">
        <v>0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f t="shared" ref="AB878:AB900" si="16980">SUM(B878,D878,F878,H878,J878,L878,N878,P878,R878,T878,V878,X878,Z878)</f>
        <v>690</v>
      </c>
      <c r="AC878" s="173">
        <f t="shared" ref="AC878:AC900" si="16981">SUM(C878,E878,G878,I878,K878,M878,O878,Q878,S878,U878,W878,Y878,AA878)</f>
        <v>41</v>
      </c>
      <c r="AE878" s="277" t="str">
        <f>$AE$10</f>
        <v>08:00 - 08:59</v>
      </c>
      <c r="AF878" s="126">
        <f>SUMIF($A$9:$A$32,$AE878,B$877:B$900)</f>
        <v>523</v>
      </c>
      <c r="AG878" s="190">
        <f t="shared" si="16951"/>
        <v>376</v>
      </c>
      <c r="AH878" s="191">
        <f t="shared" si="16951"/>
        <v>293</v>
      </c>
      <c r="AI878" s="192">
        <f t="shared" si="16951"/>
        <v>227</v>
      </c>
      <c r="AJ878" s="278">
        <f t="shared" si="16951"/>
        <v>307</v>
      </c>
      <c r="AK878" s="193">
        <f t="shared" si="16951"/>
        <v>263</v>
      </c>
      <c r="AL878" s="191">
        <f t="shared" si="16951"/>
        <v>616</v>
      </c>
      <c r="AM878" s="192">
        <f t="shared" si="16951"/>
        <v>528</v>
      </c>
      <c r="AN878" s="278">
        <f t="shared" si="16951"/>
        <v>97</v>
      </c>
      <c r="AO878" s="193">
        <f t="shared" si="16951"/>
        <v>155</v>
      </c>
      <c r="AP878" s="191">
        <f t="shared" si="16951"/>
        <v>183</v>
      </c>
      <c r="AQ878" s="278">
        <f t="shared" si="16951"/>
        <v>412</v>
      </c>
      <c r="AR878" s="194">
        <f t="shared" si="16951"/>
        <v>561</v>
      </c>
      <c r="AS878" s="195">
        <f t="shared" si="16951"/>
        <v>651</v>
      </c>
      <c r="AT878" s="278">
        <f t="shared" si="16951"/>
        <v>442</v>
      </c>
      <c r="AU878" s="193">
        <f t="shared" si="16951"/>
        <v>303</v>
      </c>
      <c r="AV878" s="191">
        <f t="shared" si="16951"/>
        <v>434</v>
      </c>
      <c r="AW878" s="192">
        <f t="shared" si="16952"/>
        <v>297</v>
      </c>
      <c r="AX878" s="278">
        <f t="shared" si="16952"/>
        <v>71</v>
      </c>
      <c r="AY878" s="193">
        <f t="shared" si="16952"/>
        <v>130</v>
      </c>
      <c r="AZ878" s="191">
        <f t="shared" si="16952"/>
        <v>242</v>
      </c>
      <c r="BA878" s="192">
        <f t="shared" si="16952"/>
        <v>381</v>
      </c>
      <c r="BB878" s="278">
        <f t="shared" si="16952"/>
        <v>304</v>
      </c>
      <c r="BC878" s="193">
        <f t="shared" si="16952"/>
        <v>207</v>
      </c>
      <c r="BD878" s="191">
        <f t="shared" si="16952"/>
        <v>476</v>
      </c>
      <c r="BE878" s="278">
        <f t="shared" si="16952"/>
        <v>466</v>
      </c>
      <c r="BF878" s="172">
        <f>SUM(AF878,AH878,AJ878,AL878,AN878,AP878,AR878,AT878,AV878,AX878,AZ878,BB878,BD878)</f>
        <v>4549</v>
      </c>
      <c r="BG878" s="173">
        <f>SUM(AG878,AI878,AK878,AM878,AO878,AQ878,AS878,AU878,AW878,AY878,BA878,BC878,BE878)</f>
        <v>4396</v>
      </c>
      <c r="BI878" s="137" t="s">
        <v>17</v>
      </c>
      <c r="BJ878" s="129">
        <f>B878/B901</f>
        <v>1.18946474086661E-2</v>
      </c>
      <c r="BK878" s="130">
        <f t="shared" ref="BK878" si="16982">C878/C901</f>
        <v>0</v>
      </c>
      <c r="BL878" s="131">
        <f t="shared" ref="BL878" si="16983">D878/D901</f>
        <v>2.6493799323562571E-2</v>
      </c>
      <c r="BM878" s="132">
        <f t="shared" ref="BM878" si="16984">E878/E901</f>
        <v>0</v>
      </c>
      <c r="BN878" s="129">
        <f t="shared" ref="BN878" si="16985">F878/F901</f>
        <v>4.7159699892818867E-2</v>
      </c>
      <c r="BO878" s="130">
        <f t="shared" ref="BO878" si="16986">G878/G901</f>
        <v>2.0108586366378444E-4</v>
      </c>
      <c r="BP878" s="131">
        <f t="shared" ref="BP878" si="16987">H878/H901</f>
        <v>1.8095648427401981E-2</v>
      </c>
      <c r="BQ878" s="132">
        <f t="shared" ref="BQ878" si="16988">I878/I901</f>
        <v>2.1554169030062395E-3</v>
      </c>
      <c r="BR878" s="129">
        <f t="shared" ref="BR878" si="16989">J878/J901</f>
        <v>4.034291477559254E-3</v>
      </c>
      <c r="BS878" s="130">
        <f t="shared" ref="BS878" si="16990">K878/K901</f>
        <v>1.2714558169103624E-3</v>
      </c>
      <c r="BT878" s="131">
        <f t="shared" ref="BT878" si="16991">L878/L901</f>
        <v>1.3204225352112676E-3</v>
      </c>
      <c r="BU878" s="129">
        <f t="shared" ref="BU878" si="16992">M878/M901</f>
        <v>4.7979797979797977E-3</v>
      </c>
      <c r="BV878" s="133">
        <f t="shared" ref="BV878" si="16993">N878/N901</f>
        <v>4.3013395600344107E-3</v>
      </c>
      <c r="BW878" s="134">
        <f t="shared" ref="BW878" si="16994">O878/O901</f>
        <v>0</v>
      </c>
      <c r="BX878" s="129">
        <f t="shared" ref="BX878" si="16995">P878/P901</f>
        <v>5.0295211021211461E-3</v>
      </c>
      <c r="BY878" s="130">
        <f t="shared" ref="BY878" si="16996">Q878/Q901</f>
        <v>0</v>
      </c>
      <c r="BZ878" s="131">
        <f t="shared" ref="BZ878" si="16997">R878/R901</f>
        <v>1.2506700017866715E-3</v>
      </c>
      <c r="CA878" s="132">
        <f t="shared" ref="CA878" si="16998">S878/S901</f>
        <v>0</v>
      </c>
      <c r="CB878" s="129">
        <f t="shared" ref="CB878" si="16999">T878/T901</f>
        <v>6.8681318681318687E-4</v>
      </c>
      <c r="CC878" s="130">
        <f t="shared" ref="CC878" si="17000">U878/U901</f>
        <v>0</v>
      </c>
      <c r="CD878" s="131">
        <f t="shared" ref="CD878" si="17001">V878/V901</f>
        <v>0</v>
      </c>
      <c r="CE878" s="132">
        <f t="shared" ref="CE878" si="17002">W878/W901</f>
        <v>0</v>
      </c>
      <c r="CF878" s="129">
        <f t="shared" ref="CF878" si="17003">X878/X901</f>
        <v>0</v>
      </c>
      <c r="CG878" s="130">
        <f t="shared" ref="CG878" si="17004">Y878/Y901</f>
        <v>0</v>
      </c>
      <c r="CH878" s="131">
        <f t="shared" ref="CH878" si="17005">Z878/Z901</f>
        <v>0</v>
      </c>
      <c r="CI878" s="129">
        <f t="shared" ref="CI878" si="17006">AA878/AA901</f>
        <v>0</v>
      </c>
      <c r="CJ878" s="135">
        <f t="shared" ref="CJ878" si="17007">AB878/AB901</f>
        <v>1.0113594723341883E-2</v>
      </c>
      <c r="CK878" s="136">
        <f t="shared" ref="CK878" si="17008">AC878/AC901</f>
        <v>6.0283479385990707E-4</v>
      </c>
    </row>
    <row r="879" spans="1:89" ht="14" thickBot="1" x14ac:dyDescent="0.2">
      <c r="A879" s="146" t="s">
        <v>18</v>
      </c>
      <c r="B879" s="196">
        <v>439</v>
      </c>
      <c r="C879" s="197">
        <v>0</v>
      </c>
      <c r="D879" s="198">
        <v>215</v>
      </c>
      <c r="E879" s="199">
        <v>1</v>
      </c>
      <c r="F879" s="196">
        <v>378</v>
      </c>
      <c r="G879" s="200">
        <v>9</v>
      </c>
      <c r="H879" s="198">
        <v>425</v>
      </c>
      <c r="I879" s="199">
        <v>94</v>
      </c>
      <c r="J879" s="196">
        <v>49</v>
      </c>
      <c r="K879" s="200">
        <v>32</v>
      </c>
      <c r="L879" s="198">
        <v>74</v>
      </c>
      <c r="M879" s="196">
        <v>141</v>
      </c>
      <c r="N879" s="201">
        <v>341</v>
      </c>
      <c r="O879" s="202">
        <v>290</v>
      </c>
      <c r="P879" s="196">
        <v>170</v>
      </c>
      <c r="Q879" s="200">
        <v>204</v>
      </c>
      <c r="R879" s="198">
        <v>177</v>
      </c>
      <c r="S879" s="199">
        <v>160</v>
      </c>
      <c r="T879" s="196">
        <v>14</v>
      </c>
      <c r="U879" s="200">
        <v>53</v>
      </c>
      <c r="V879" s="198">
        <v>118</v>
      </c>
      <c r="W879" s="199">
        <v>201</v>
      </c>
      <c r="X879" s="196">
        <v>127</v>
      </c>
      <c r="Y879" s="200">
        <v>129</v>
      </c>
      <c r="Z879" s="198">
        <v>377</v>
      </c>
      <c r="AA879" s="196">
        <v>200</v>
      </c>
      <c r="AB879" s="172">
        <f t="shared" si="16980"/>
        <v>2904</v>
      </c>
      <c r="AC879" s="173">
        <f t="shared" si="16981"/>
        <v>1514</v>
      </c>
      <c r="AE879" s="275">
        <f>$AE$11</f>
        <v>0</v>
      </c>
      <c r="AF879" s="126">
        <f>SUMIF($A$9:$A$32,$AE879,B$877:B$900)</f>
        <v>0</v>
      </c>
      <c r="AG879" s="197">
        <f t="shared" si="16951"/>
        <v>0</v>
      </c>
      <c r="AH879" s="198">
        <f t="shared" si="16951"/>
        <v>0</v>
      </c>
      <c r="AI879" s="199">
        <f t="shared" si="16951"/>
        <v>0</v>
      </c>
      <c r="AJ879" s="196">
        <f t="shared" si="16951"/>
        <v>0</v>
      </c>
      <c r="AK879" s="200">
        <f t="shared" si="16951"/>
        <v>0</v>
      </c>
      <c r="AL879" s="198">
        <f t="shared" si="16951"/>
        <v>0</v>
      </c>
      <c r="AM879" s="199">
        <f t="shared" si="16951"/>
        <v>0</v>
      </c>
      <c r="AN879" s="196">
        <f t="shared" si="16951"/>
        <v>0</v>
      </c>
      <c r="AO879" s="200">
        <f t="shared" si="16951"/>
        <v>0</v>
      </c>
      <c r="AP879" s="198">
        <f t="shared" si="16951"/>
        <v>0</v>
      </c>
      <c r="AQ879" s="196">
        <f t="shared" si="16951"/>
        <v>0</v>
      </c>
      <c r="AR879" s="201">
        <f t="shared" si="16951"/>
        <v>0</v>
      </c>
      <c r="AS879" s="202">
        <f t="shared" si="16951"/>
        <v>0</v>
      </c>
      <c r="AT879" s="196">
        <f t="shared" si="16951"/>
        <v>0</v>
      </c>
      <c r="AU879" s="200">
        <f t="shared" si="16951"/>
        <v>0</v>
      </c>
      <c r="AV879" s="198">
        <f t="shared" si="16951"/>
        <v>0</v>
      </c>
      <c r="AW879" s="199">
        <f t="shared" si="16952"/>
        <v>0</v>
      </c>
      <c r="AX879" s="196">
        <f t="shared" si="16952"/>
        <v>0</v>
      </c>
      <c r="AY879" s="200">
        <f t="shared" si="16952"/>
        <v>0</v>
      </c>
      <c r="AZ879" s="198">
        <f t="shared" si="16952"/>
        <v>0</v>
      </c>
      <c r="BA879" s="199">
        <f t="shared" si="16952"/>
        <v>0</v>
      </c>
      <c r="BB879" s="196">
        <f t="shared" si="16952"/>
        <v>0</v>
      </c>
      <c r="BC879" s="200">
        <f t="shared" si="16952"/>
        <v>0</v>
      </c>
      <c r="BD879" s="198">
        <f t="shared" si="16952"/>
        <v>0</v>
      </c>
      <c r="BE879" s="196">
        <f t="shared" si="1695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6.2163693004814502E-2</v>
      </c>
      <c r="BK879" s="130">
        <f t="shared" ref="BK879" si="17009">C879/C901</f>
        <v>0</v>
      </c>
      <c r="BL879" s="131">
        <f t="shared" ref="BL879" si="17010">D879/D901</f>
        <v>6.059751972942503E-2</v>
      </c>
      <c r="BM879" s="132">
        <f t="shared" ref="BM879" si="17011">E879/E901</f>
        <v>2.2789425706472196E-4</v>
      </c>
      <c r="BN879" s="129">
        <f t="shared" ref="BN879" si="17012">F879/F901</f>
        <v>6.7524115755627015E-2</v>
      </c>
      <c r="BO879" s="130">
        <f t="shared" ref="BO879" si="17013">G879/G901</f>
        <v>1.8097727729740598E-3</v>
      </c>
      <c r="BP879" s="131">
        <f t="shared" ref="BP879" si="17014">H879/H901</f>
        <v>4.5777682033606201E-2</v>
      </c>
      <c r="BQ879" s="132">
        <f t="shared" ref="BQ879" si="17015">I879/I901</f>
        <v>1.0663641520136132E-2</v>
      </c>
      <c r="BR879" s="129">
        <f t="shared" ref="BR879" si="17016">J879/J901</f>
        <v>2.4710035300050427E-2</v>
      </c>
      <c r="BS879" s="130">
        <f t="shared" ref="BS879" si="17017">K879/K901</f>
        <v>2.0343293070565798E-2</v>
      </c>
      <c r="BT879" s="131">
        <f t="shared" ref="BT879" si="17018">L879/L901</f>
        <v>1.6285211267605633E-2</v>
      </c>
      <c r="BU879" s="129">
        <f t="shared" ref="BU879" si="17019">M879/M901</f>
        <v>3.5606060606060606E-2</v>
      </c>
      <c r="BV879" s="133">
        <f t="shared" ref="BV879" si="17020">N879/N901</f>
        <v>4.1907336856335256E-2</v>
      </c>
      <c r="BW879" s="134">
        <f t="shared" ref="BW879" si="17021">O879/O901</f>
        <v>3.5447989243368783E-2</v>
      </c>
      <c r="BX879" s="129">
        <f t="shared" ref="BX879" si="17022">P879/P901</f>
        <v>3.717472118959108E-2</v>
      </c>
      <c r="BY879" s="130">
        <f t="shared" ref="BY879" si="17023">Q879/Q901</f>
        <v>4.6756818702727479E-2</v>
      </c>
      <c r="BZ879" s="131">
        <f t="shared" ref="BZ879" si="17024">R879/R901</f>
        <v>3.1624084330891547E-2</v>
      </c>
      <c r="CA879" s="132">
        <f t="shared" ref="CA879" si="17025">S879/S901</f>
        <v>2.8099754127151388E-2</v>
      </c>
      <c r="CB879" s="129">
        <f t="shared" ref="CB879" si="17026">T879/T901</f>
        <v>9.6153846153846159E-3</v>
      </c>
      <c r="CC879" s="130">
        <f t="shared" ref="CC879" si="17027">U879/U901</f>
        <v>4.5729076790336498E-2</v>
      </c>
      <c r="CD879" s="131">
        <f t="shared" ref="CD879" si="17028">V879/V901</f>
        <v>2.197392923649907E-2</v>
      </c>
      <c r="CE879" s="132">
        <f t="shared" ref="CE879" si="17029">W879/W901</f>
        <v>3.8668718737976143E-2</v>
      </c>
      <c r="CF879" s="129">
        <f t="shared" ref="CF879" si="17030">X879/X901</f>
        <v>3.27319587628866E-2</v>
      </c>
      <c r="CG879" s="130">
        <f t="shared" ref="CG879" si="17031">Y879/Y901</f>
        <v>4.5215562565720298E-2</v>
      </c>
      <c r="CH879" s="131">
        <f t="shared" ref="CH879" si="17032">Z879/Z901</f>
        <v>5.2412067287640765E-2</v>
      </c>
      <c r="CI879" s="129">
        <f t="shared" ref="CI879" si="17033">AA879/AA901</f>
        <v>2.0420665713702265E-2</v>
      </c>
      <c r="CJ879" s="135">
        <f t="shared" ref="CJ879" si="17034">AB879/AB901</f>
        <v>4.2565042139978013E-2</v>
      </c>
      <c r="CK879" s="136">
        <f t="shared" ref="CK879" si="17035">AC879/AC901</f>
        <v>2.2260777509851202E-2</v>
      </c>
    </row>
    <row r="880" spans="1:89" ht="15" thickTop="1" thickBot="1" x14ac:dyDescent="0.2">
      <c r="A880" s="137" t="s">
        <v>19</v>
      </c>
      <c r="B880" s="189">
        <v>561</v>
      </c>
      <c r="C880" s="190">
        <v>196</v>
      </c>
      <c r="D880" s="191">
        <v>221</v>
      </c>
      <c r="E880" s="192">
        <v>198</v>
      </c>
      <c r="F880" s="189">
        <v>369</v>
      </c>
      <c r="G880" s="193">
        <v>217</v>
      </c>
      <c r="H880" s="191">
        <v>572</v>
      </c>
      <c r="I880" s="192">
        <v>434</v>
      </c>
      <c r="J880" s="189">
        <v>82</v>
      </c>
      <c r="K880" s="193">
        <v>133</v>
      </c>
      <c r="L880" s="191">
        <v>210</v>
      </c>
      <c r="M880" s="189">
        <v>339</v>
      </c>
      <c r="N880" s="194">
        <v>565</v>
      </c>
      <c r="O880" s="195">
        <v>612</v>
      </c>
      <c r="P880" s="189">
        <v>418</v>
      </c>
      <c r="Q880" s="193">
        <v>334</v>
      </c>
      <c r="R880" s="191">
        <v>422</v>
      </c>
      <c r="S880" s="192">
        <v>267</v>
      </c>
      <c r="T880" s="189">
        <v>66</v>
      </c>
      <c r="U880" s="193">
        <v>139</v>
      </c>
      <c r="V880" s="191">
        <v>216</v>
      </c>
      <c r="W880" s="192">
        <v>351</v>
      </c>
      <c r="X880" s="189">
        <v>259</v>
      </c>
      <c r="Y880" s="193">
        <v>236</v>
      </c>
      <c r="Z880" s="191">
        <v>541</v>
      </c>
      <c r="AA880" s="189">
        <v>485</v>
      </c>
      <c r="AB880" s="172">
        <f t="shared" si="16980"/>
        <v>4502</v>
      </c>
      <c r="AC880" s="173">
        <f t="shared" si="16981"/>
        <v>3941</v>
      </c>
      <c r="AE880" s="269" t="s">
        <v>13</v>
      </c>
      <c r="AF880" s="20">
        <f t="shared" ref="AF880:BG880" si="17036">SUM(AF877:AF879)</f>
        <v>1118</v>
      </c>
      <c r="AG880" s="21">
        <f t="shared" si="17036"/>
        <v>762</v>
      </c>
      <c r="AH880" s="20">
        <f t="shared" si="17036"/>
        <v>506</v>
      </c>
      <c r="AI880" s="21">
        <f t="shared" si="17036"/>
        <v>545</v>
      </c>
      <c r="AJ880" s="20">
        <f t="shared" si="17036"/>
        <v>684</v>
      </c>
      <c r="AK880" s="21">
        <f t="shared" si="17036"/>
        <v>573</v>
      </c>
      <c r="AL880" s="20">
        <f t="shared" si="17036"/>
        <v>1319</v>
      </c>
      <c r="AM880" s="21">
        <f t="shared" si="17036"/>
        <v>1005</v>
      </c>
      <c r="AN880" s="20">
        <f t="shared" si="17036"/>
        <v>197</v>
      </c>
      <c r="AO880" s="21">
        <f t="shared" si="17036"/>
        <v>343</v>
      </c>
      <c r="AP880" s="20">
        <f t="shared" si="17036"/>
        <v>388</v>
      </c>
      <c r="AQ880" s="21">
        <f t="shared" si="17036"/>
        <v>793</v>
      </c>
      <c r="AR880" s="20">
        <f t="shared" si="17036"/>
        <v>1209</v>
      </c>
      <c r="AS880" s="21">
        <f t="shared" si="17036"/>
        <v>1333</v>
      </c>
      <c r="AT880" s="20">
        <f t="shared" si="17036"/>
        <v>834</v>
      </c>
      <c r="AU880" s="21">
        <f t="shared" si="17036"/>
        <v>616</v>
      </c>
      <c r="AV880" s="20">
        <f t="shared" si="17036"/>
        <v>844</v>
      </c>
      <c r="AW880" s="21">
        <f t="shared" si="17036"/>
        <v>590</v>
      </c>
      <c r="AX880" s="20">
        <f t="shared" si="17036"/>
        <v>145</v>
      </c>
      <c r="AY880" s="21">
        <f t="shared" si="17036"/>
        <v>295</v>
      </c>
      <c r="AZ880" s="20">
        <f t="shared" si="17036"/>
        <v>525</v>
      </c>
      <c r="BA880" s="21">
        <f t="shared" si="17036"/>
        <v>797</v>
      </c>
      <c r="BB880" s="20">
        <f t="shared" si="17036"/>
        <v>615</v>
      </c>
      <c r="BC880" s="21">
        <f t="shared" si="17036"/>
        <v>493</v>
      </c>
      <c r="BD880" s="20">
        <f t="shared" si="17036"/>
        <v>955</v>
      </c>
      <c r="BE880" s="21">
        <f t="shared" si="17036"/>
        <v>987</v>
      </c>
      <c r="BF880" s="174">
        <f t="shared" si="17036"/>
        <v>9339</v>
      </c>
      <c r="BG880" s="175">
        <f t="shared" si="17036"/>
        <v>9132</v>
      </c>
      <c r="BI880" s="137" t="s">
        <v>19</v>
      </c>
      <c r="BJ880" s="129">
        <f>B880/B901</f>
        <v>7.9439252336448593E-2</v>
      </c>
      <c r="BK880" s="130">
        <f t="shared" ref="BK880" si="17037">C880/C901</f>
        <v>2.7758107916725675E-2</v>
      </c>
      <c r="BL880" s="131">
        <f t="shared" ref="BL880" si="17038">D880/D901</f>
        <v>6.2288613303269451E-2</v>
      </c>
      <c r="BM880" s="132">
        <f t="shared" ref="BM880" si="17039">E880/E901</f>
        <v>4.5123062898814952E-2</v>
      </c>
      <c r="BN880" s="129">
        <f t="shared" ref="BN880" si="17040">F880/F901</f>
        <v>6.591639871382636E-2</v>
      </c>
      <c r="BO880" s="130">
        <f t="shared" ref="BO880" si="17041">G880/G901</f>
        <v>4.3635632415041224E-2</v>
      </c>
      <c r="BP880" s="131">
        <f t="shared" ref="BP880" si="17042">H880/H901</f>
        <v>6.1611374407582936E-2</v>
      </c>
      <c r="BQ880" s="132">
        <f t="shared" ref="BQ880" si="17043">I880/I901</f>
        <v>4.9234259784458306E-2</v>
      </c>
      <c r="BR880" s="129">
        <f t="shared" ref="BR880" si="17044">J880/J901</f>
        <v>4.1351487644982352E-2</v>
      </c>
      <c r="BS880" s="130">
        <f t="shared" ref="BS880" si="17045">K880/K901</f>
        <v>8.4551811824539094E-2</v>
      </c>
      <c r="BT880" s="131">
        <f t="shared" ref="BT880" si="17046">L880/L901</f>
        <v>4.6214788732394367E-2</v>
      </c>
      <c r="BU880" s="129">
        <f t="shared" ref="BU880" si="17047">M880/M901</f>
        <v>8.5606060606060602E-2</v>
      </c>
      <c r="BV880" s="133">
        <f t="shared" ref="BV880" si="17048">N880/N901</f>
        <v>6.9435910040555493E-2</v>
      </c>
      <c r="BW880" s="134">
        <f t="shared" ref="BW880" si="17049">O880/O901</f>
        <v>7.4807480748074806E-2</v>
      </c>
      <c r="BX880" s="129">
        <f t="shared" ref="BX880" si="17050">P880/P901</f>
        <v>9.1406079160288645E-2</v>
      </c>
      <c r="BY880" s="130">
        <f t="shared" ref="BY880" si="17051">Q880/Q901</f>
        <v>7.6552830621132245E-2</v>
      </c>
      <c r="BZ880" s="131">
        <f t="shared" ref="BZ880" si="17052">R880/R901</f>
        <v>7.5397534393425045E-2</v>
      </c>
      <c r="CA880" s="132">
        <f t="shared" ref="CA880" si="17053">S880/S901</f>
        <v>4.6891464699683881E-2</v>
      </c>
      <c r="CB880" s="129">
        <f t="shared" ref="CB880" si="17054">T880/T901</f>
        <v>4.5329670329670328E-2</v>
      </c>
      <c r="CC880" s="130">
        <f t="shared" ref="CC880" si="17055">U880/U901</f>
        <v>0.11993097497842968</v>
      </c>
      <c r="CD880" s="131">
        <f t="shared" ref="CD880" si="17056">V880/V901</f>
        <v>4.0223463687150837E-2</v>
      </c>
      <c r="CE880" s="132">
        <f t="shared" ref="CE880" si="17057">W880/W901</f>
        <v>6.7525971527510581E-2</v>
      </c>
      <c r="CF880" s="129">
        <f t="shared" ref="CF880" si="17058">X880/X901</f>
        <v>6.6752577319587628E-2</v>
      </c>
      <c r="CG880" s="130">
        <f t="shared" ref="CG880" si="17059">Y880/Y901</f>
        <v>8.2719943918682093E-2</v>
      </c>
      <c r="CH880" s="131">
        <f t="shared" ref="CH880" si="17060">Z880/Z901</f>
        <v>7.5212011678020302E-2</v>
      </c>
      <c r="CI880" s="129">
        <f t="shared" ref="CI880" si="17061">AA880/AA901</f>
        <v>4.9520114355728E-2</v>
      </c>
      <c r="CJ880" s="135">
        <f t="shared" ref="CJ880" si="17062">AB880/AB901</f>
        <v>6.5987541223891541E-2</v>
      </c>
      <c r="CK880" s="136">
        <f t="shared" ref="CK880" si="17063">AC880/AC901</f>
        <v>5.7945656648826678E-2</v>
      </c>
    </row>
    <row r="881" spans="1:89" ht="14" thickTop="1" x14ac:dyDescent="0.15">
      <c r="A881" s="146" t="s">
        <v>20</v>
      </c>
      <c r="B881" s="196">
        <v>595</v>
      </c>
      <c r="C881" s="197">
        <v>386</v>
      </c>
      <c r="D881" s="198">
        <v>213</v>
      </c>
      <c r="E881" s="199">
        <v>318</v>
      </c>
      <c r="F881" s="196">
        <v>377</v>
      </c>
      <c r="G881" s="200">
        <v>310</v>
      </c>
      <c r="H881" s="198">
        <v>703</v>
      </c>
      <c r="I881" s="199">
        <v>477</v>
      </c>
      <c r="J881" s="196">
        <v>100</v>
      </c>
      <c r="K881" s="200">
        <v>188</v>
      </c>
      <c r="L881" s="198">
        <v>205</v>
      </c>
      <c r="M881" s="196">
        <v>381</v>
      </c>
      <c r="N881" s="201">
        <v>648</v>
      </c>
      <c r="O881" s="202">
        <v>682</v>
      </c>
      <c r="P881" s="196">
        <v>392</v>
      </c>
      <c r="Q881" s="200">
        <v>313</v>
      </c>
      <c r="R881" s="198">
        <v>410</v>
      </c>
      <c r="S881" s="199">
        <v>293</v>
      </c>
      <c r="T881" s="196">
        <v>74</v>
      </c>
      <c r="U881" s="200">
        <v>165</v>
      </c>
      <c r="V881" s="198">
        <v>283</v>
      </c>
      <c r="W881" s="199">
        <v>416</v>
      </c>
      <c r="X881" s="196">
        <v>311</v>
      </c>
      <c r="Y881" s="200">
        <v>286</v>
      </c>
      <c r="Z881" s="198">
        <v>479</v>
      </c>
      <c r="AA881" s="196">
        <v>521</v>
      </c>
      <c r="AB881" s="172">
        <f t="shared" si="16980"/>
        <v>4790</v>
      </c>
      <c r="AC881" s="173">
        <f t="shared" si="16981"/>
        <v>4736</v>
      </c>
      <c r="BI881" s="146" t="s">
        <v>20</v>
      </c>
      <c r="BJ881" s="129">
        <f>B881/B901</f>
        <v>8.4253752478051544E-2</v>
      </c>
      <c r="BK881" s="130">
        <f t="shared" ref="BK881" si="17064">C881/C901</f>
        <v>5.4666477836000565E-2</v>
      </c>
      <c r="BL881" s="131">
        <f t="shared" ref="BL881" si="17065">D881/D901</f>
        <v>6.0033821871476892E-2</v>
      </c>
      <c r="BM881" s="132">
        <f t="shared" ref="BM881" si="17066">E881/E901</f>
        <v>7.2470373746581593E-2</v>
      </c>
      <c r="BN881" s="129">
        <f t="shared" ref="BN881" si="17067">F881/F901</f>
        <v>6.7345480528760271E-2</v>
      </c>
      <c r="BO881" s="130">
        <f t="shared" ref="BO881" si="17068">G881/G901</f>
        <v>6.2336617735773175E-2</v>
      </c>
      <c r="BP881" s="131">
        <f t="shared" ref="BP881" si="17069">H881/H901</f>
        <v>7.5721671693235668E-2</v>
      </c>
      <c r="BQ881" s="132">
        <f t="shared" ref="BQ881" si="17070">I881/I901</f>
        <v>5.4112308564946116E-2</v>
      </c>
      <c r="BR881" s="129">
        <f t="shared" ref="BR881" si="17071">J881/J901</f>
        <v>5.0428643469490671E-2</v>
      </c>
      <c r="BS881" s="130">
        <f t="shared" ref="BS881" si="17072">K881/K901</f>
        <v>0.11951684678957407</v>
      </c>
      <c r="BT881" s="131">
        <f t="shared" ref="BT881" si="17073">L881/L901</f>
        <v>4.5114436619718312E-2</v>
      </c>
      <c r="BU881" s="129">
        <f t="shared" ref="BU881" si="17074">M881/M901</f>
        <v>9.6212121212121207E-2</v>
      </c>
      <c r="BV881" s="133">
        <f t="shared" ref="BV881" si="17075">N881/N901</f>
        <v>7.9636229568637085E-2</v>
      </c>
      <c r="BW881" s="134">
        <f t="shared" ref="BW881" si="17076">O881/O901</f>
        <v>8.3363891944750024E-2</v>
      </c>
      <c r="BX881" s="129">
        <f t="shared" ref="BX881" si="17077">P881/P901</f>
        <v>8.5720533566586488E-2</v>
      </c>
      <c r="BY881" s="130">
        <f t="shared" ref="BY881" si="17078">Q881/Q901</f>
        <v>7.1739628695851473E-2</v>
      </c>
      <c r="BZ881" s="131">
        <f t="shared" ref="BZ881" si="17079">R881/R901</f>
        <v>7.3253528676076471E-2</v>
      </c>
      <c r="CA881" s="132">
        <f t="shared" ref="CA881" si="17080">S881/S901</f>
        <v>5.1457674745345981E-2</v>
      </c>
      <c r="CB881" s="129">
        <f t="shared" ref="CB881" si="17081">T881/T901</f>
        <v>5.0824175824175824E-2</v>
      </c>
      <c r="CC881" s="130">
        <f t="shared" ref="CC881" si="17082">U881/U901</f>
        <v>0.14236410698878343</v>
      </c>
      <c r="CD881" s="131">
        <f t="shared" ref="CD881" si="17083">V881/V901</f>
        <v>5.2700186219739292E-2</v>
      </c>
      <c r="CE881" s="132">
        <f t="shared" ref="CE881" si="17084">W881/W901</f>
        <v>8.0030781069642176E-2</v>
      </c>
      <c r="CF881" s="129">
        <f t="shared" ref="CF881" si="17085">X881/X901</f>
        <v>8.0154639175257739E-2</v>
      </c>
      <c r="CG881" s="130">
        <f t="shared" ref="CG881" si="17086">Y881/Y901</f>
        <v>0.10024535576586049</v>
      </c>
      <c r="CH881" s="131">
        <f t="shared" ref="CH881" si="17087">Z881/Z901</f>
        <v>6.6592520506047539E-2</v>
      </c>
      <c r="CI881" s="129">
        <f t="shared" ref="CI881" si="17088">AA881/AA901</f>
        <v>5.3195834184194407E-2</v>
      </c>
      <c r="CJ881" s="135">
        <f t="shared" ref="CJ881" si="17089">AB881/AB901</f>
        <v>7.0208867717112489E-2</v>
      </c>
      <c r="CK881" s="136">
        <f t="shared" ref="CK881" si="17090">AC881/AC901</f>
        <v>6.9634770334646823E-2</v>
      </c>
    </row>
    <row r="882" spans="1:89" ht="14" thickBot="1" x14ac:dyDescent="0.2">
      <c r="A882" s="137" t="s">
        <v>21</v>
      </c>
      <c r="B882" s="189">
        <v>523</v>
      </c>
      <c r="C882" s="190">
        <v>376</v>
      </c>
      <c r="D882" s="191">
        <v>293</v>
      </c>
      <c r="E882" s="192">
        <v>227</v>
      </c>
      <c r="F882" s="189">
        <v>307</v>
      </c>
      <c r="G882" s="193">
        <v>263</v>
      </c>
      <c r="H882" s="191">
        <v>616</v>
      </c>
      <c r="I882" s="192">
        <v>528</v>
      </c>
      <c r="J882" s="189">
        <v>97</v>
      </c>
      <c r="K882" s="193">
        <v>155</v>
      </c>
      <c r="L882" s="191">
        <v>183</v>
      </c>
      <c r="M882" s="189">
        <v>412</v>
      </c>
      <c r="N882" s="194">
        <v>561</v>
      </c>
      <c r="O882" s="195">
        <v>651</v>
      </c>
      <c r="P882" s="189">
        <v>442</v>
      </c>
      <c r="Q882" s="193">
        <v>303</v>
      </c>
      <c r="R882" s="191">
        <v>434</v>
      </c>
      <c r="S882" s="192">
        <v>297</v>
      </c>
      <c r="T882" s="189">
        <v>71</v>
      </c>
      <c r="U882" s="193">
        <v>130</v>
      </c>
      <c r="V882" s="191">
        <v>242</v>
      </c>
      <c r="W882" s="192">
        <v>381</v>
      </c>
      <c r="X882" s="189">
        <v>304</v>
      </c>
      <c r="Y882" s="193">
        <v>207</v>
      </c>
      <c r="Z882" s="191">
        <v>476</v>
      </c>
      <c r="AA882" s="189">
        <v>466</v>
      </c>
      <c r="AB882" s="172">
        <f t="shared" si="16980"/>
        <v>4549</v>
      </c>
      <c r="AC882" s="173">
        <f t="shared" si="16981"/>
        <v>4396</v>
      </c>
      <c r="AE882" s="272" t="s">
        <v>85</v>
      </c>
      <c r="BI882" s="137" t="s">
        <v>21</v>
      </c>
      <c r="BJ882" s="129">
        <f>B882/B901</f>
        <v>7.4058340413480597E-2</v>
      </c>
      <c r="BK882" s="130">
        <f t="shared" ref="BK882" si="17091">C882/C901</f>
        <v>5.325024784024926E-2</v>
      </c>
      <c r="BL882" s="131">
        <f t="shared" ref="BL882" si="17092">D882/D901</f>
        <v>8.2581736189402483E-2</v>
      </c>
      <c r="BM882" s="132">
        <f t="shared" ref="BM882" si="17093">E882/E901</f>
        <v>5.1731996353691884E-2</v>
      </c>
      <c r="BN882" s="129">
        <f t="shared" ref="BN882" si="17094">F882/F901</f>
        <v>5.4841014648088604E-2</v>
      </c>
      <c r="BO882" s="130">
        <f t="shared" ref="BO882" si="17095">G882/G901</f>
        <v>5.2885582143575305E-2</v>
      </c>
      <c r="BP882" s="131">
        <f t="shared" ref="BP882" si="17096">H882/H901</f>
        <v>6.6350710900473939E-2</v>
      </c>
      <c r="BQ882" s="132">
        <f t="shared" ref="BQ882" si="17097">I882/I901</f>
        <v>5.9897901304594443E-2</v>
      </c>
      <c r="BR882" s="129">
        <f t="shared" ref="BR882" si="17098">J882/J901</f>
        <v>4.891578416540595E-2</v>
      </c>
      <c r="BS882" s="130">
        <f t="shared" ref="BS882" si="17099">K882/K901</f>
        <v>9.8537825810553079E-2</v>
      </c>
      <c r="BT882" s="131">
        <f t="shared" ref="BT882" si="17100">L882/L901</f>
        <v>4.0272887323943664E-2</v>
      </c>
      <c r="BU882" s="129">
        <f t="shared" ref="BU882" si="17101">M882/M901</f>
        <v>0.10404040404040404</v>
      </c>
      <c r="BV882" s="133">
        <f t="shared" ref="BV882" si="17102">N882/N901</f>
        <v>6.8944328376551553E-2</v>
      </c>
      <c r="BW882" s="134">
        <f t="shared" ref="BW882" si="17103">O882/O901</f>
        <v>7.9574624129079577E-2</v>
      </c>
      <c r="BX882" s="129">
        <f t="shared" ref="BX882" si="17104">P882/P901</f>
        <v>9.6654275092936809E-2</v>
      </c>
      <c r="BY882" s="130">
        <f t="shared" ref="BY882" si="17105">Q882/Q901</f>
        <v>6.9447627779051113E-2</v>
      </c>
      <c r="BZ882" s="131">
        <f t="shared" ref="BZ882" si="17106">R882/R901</f>
        <v>7.7541540110773632E-2</v>
      </c>
      <c r="CA882" s="132">
        <f t="shared" ref="CA882" si="17107">S882/S901</f>
        <v>5.2160168598524764E-2</v>
      </c>
      <c r="CB882" s="129">
        <f t="shared" ref="CB882" si="17108">T882/T901</f>
        <v>4.8763736263736264E-2</v>
      </c>
      <c r="CC882" s="130">
        <f t="shared" ref="CC882" si="17109">U882/U901</f>
        <v>0.11216566005176877</v>
      </c>
      <c r="CD882" s="131">
        <f t="shared" ref="CD882" si="17110">V882/V901</f>
        <v>4.5065176908752329E-2</v>
      </c>
      <c r="CE882" s="132">
        <f t="shared" ref="CE882" si="17111">W882/W901</f>
        <v>7.3297422085417466E-2</v>
      </c>
      <c r="CF882" s="129">
        <f t="shared" ref="CF882" si="17112">X882/X901</f>
        <v>7.8350515463917525E-2</v>
      </c>
      <c r="CG882" s="130">
        <f t="shared" ref="CG882" si="17113">Y882/Y901</f>
        <v>7.2555205047318619E-2</v>
      </c>
      <c r="CH882" s="131">
        <f t="shared" ref="CH882" si="17114">Z882/Z901</f>
        <v>6.6175448352564989E-2</v>
      </c>
      <c r="CI882" s="129">
        <f t="shared" ref="CI882" si="17115">AA882/AA901</f>
        <v>4.7580151112926281E-2</v>
      </c>
      <c r="CJ882" s="135">
        <f t="shared" ref="CJ882" si="17116">AB882/AB901</f>
        <v>6.6676438255771339E-2</v>
      </c>
      <c r="CK882" s="136">
        <f t="shared" ref="CK882" si="17117">AC882/AC901</f>
        <v>6.4635652531906132E-2</v>
      </c>
    </row>
    <row r="883" spans="1:89" ht="15" thickTop="1" thickBot="1" x14ac:dyDescent="0.2">
      <c r="A883" s="146" t="s">
        <v>22</v>
      </c>
      <c r="B883" s="196">
        <v>550</v>
      </c>
      <c r="C883" s="197">
        <v>587</v>
      </c>
      <c r="D883" s="198">
        <v>288</v>
      </c>
      <c r="E883" s="199">
        <v>228</v>
      </c>
      <c r="F883" s="196">
        <v>392</v>
      </c>
      <c r="G883" s="200">
        <v>210</v>
      </c>
      <c r="H883" s="198">
        <v>622</v>
      </c>
      <c r="I883" s="199">
        <v>478</v>
      </c>
      <c r="J883" s="196">
        <v>111</v>
      </c>
      <c r="K883" s="200">
        <v>201</v>
      </c>
      <c r="L883" s="198">
        <v>219</v>
      </c>
      <c r="M883" s="196">
        <v>383</v>
      </c>
      <c r="N883" s="201">
        <v>473</v>
      </c>
      <c r="O883" s="202">
        <v>732</v>
      </c>
      <c r="P883" s="196">
        <v>286</v>
      </c>
      <c r="Q883" s="200">
        <v>273</v>
      </c>
      <c r="R883" s="198">
        <v>449</v>
      </c>
      <c r="S883" s="199">
        <v>318</v>
      </c>
      <c r="T883" s="196">
        <v>62</v>
      </c>
      <c r="U883" s="200">
        <v>88</v>
      </c>
      <c r="V883" s="198">
        <v>291</v>
      </c>
      <c r="W883" s="199">
        <v>464</v>
      </c>
      <c r="X883" s="196">
        <v>260</v>
      </c>
      <c r="Y883" s="200">
        <v>197</v>
      </c>
      <c r="Z883" s="198">
        <v>416</v>
      </c>
      <c r="AA883" s="196">
        <v>492</v>
      </c>
      <c r="AB883" s="172">
        <f t="shared" si="16980"/>
        <v>4419</v>
      </c>
      <c r="AC883" s="173">
        <f t="shared" si="16981"/>
        <v>4651</v>
      </c>
      <c r="AE883" s="292" t="s">
        <v>0</v>
      </c>
      <c r="AF883" s="294" t="s">
        <v>1</v>
      </c>
      <c r="AG883" s="295"/>
      <c r="AH883" s="294" t="s">
        <v>2</v>
      </c>
      <c r="AI883" s="295"/>
      <c r="AJ883" s="294" t="s">
        <v>3</v>
      </c>
      <c r="AK883" s="295"/>
      <c r="AL883" s="294" t="s">
        <v>4</v>
      </c>
      <c r="AM883" s="295"/>
      <c r="AN883" s="294" t="s">
        <v>5</v>
      </c>
      <c r="AO883" s="295"/>
      <c r="AP883" s="294" t="s">
        <v>6</v>
      </c>
      <c r="AQ883" s="295"/>
      <c r="AR883" s="294" t="s">
        <v>7</v>
      </c>
      <c r="AS883" s="295"/>
      <c r="AT883" s="294" t="s">
        <v>8</v>
      </c>
      <c r="AU883" s="295"/>
      <c r="AV883" s="294" t="s">
        <v>9</v>
      </c>
      <c r="AW883" s="295"/>
      <c r="AX883" s="294" t="s">
        <v>10</v>
      </c>
      <c r="AY883" s="295"/>
      <c r="AZ883" s="294" t="s">
        <v>11</v>
      </c>
      <c r="BA883" s="295"/>
      <c r="BB883" s="294" t="s">
        <v>12</v>
      </c>
      <c r="BC883" s="295"/>
      <c r="BD883" s="297" t="s">
        <v>40</v>
      </c>
      <c r="BE883" s="298"/>
      <c r="BF883" s="299" t="s">
        <v>41</v>
      </c>
      <c r="BG883" s="300"/>
      <c r="BI883" s="146" t="s">
        <v>22</v>
      </c>
      <c r="BJ883" s="129">
        <f>B883/B901</f>
        <v>7.7881619937694699E-2</v>
      </c>
      <c r="BK883" s="130">
        <f t="shared" ref="BK883" si="17118">C883/C901</f>
        <v>8.3132700750601904E-2</v>
      </c>
      <c r="BL883" s="131">
        <f t="shared" ref="BL883" si="17119">D883/D901</f>
        <v>8.1172491544532127E-2</v>
      </c>
      <c r="BM883" s="132">
        <f t="shared" ref="BM883" si="17120">E883/E901</f>
        <v>5.1959890610756607E-2</v>
      </c>
      <c r="BN883" s="129">
        <f t="shared" ref="BN883" si="17121">F883/F901</f>
        <v>7.0025008931761348E-2</v>
      </c>
      <c r="BO883" s="130">
        <f t="shared" ref="BO883" si="17122">G883/G901</f>
        <v>4.2228031369394729E-2</v>
      </c>
      <c r="BP883" s="131">
        <f t="shared" ref="BP883" si="17123">H883/H901</f>
        <v>6.699698405859543E-2</v>
      </c>
      <c r="BQ883" s="132">
        <f t="shared" ref="BQ883" si="17124">I883/I901</f>
        <v>5.4225751559841183E-2</v>
      </c>
      <c r="BR883" s="129">
        <f t="shared" ref="BR883" si="17125">J883/J901</f>
        <v>5.5975794251134643E-2</v>
      </c>
      <c r="BS883" s="130">
        <f t="shared" ref="BS883" si="17126">K883/K901</f>
        <v>0.12778130959949141</v>
      </c>
      <c r="BT883" s="131">
        <f t="shared" ref="BT883" si="17127">L883/L901</f>
        <v>4.8195422535211266E-2</v>
      </c>
      <c r="BU883" s="129">
        <f t="shared" ref="BU883" si="17128">M883/M901</f>
        <v>9.6717171717171715E-2</v>
      </c>
      <c r="BV883" s="133">
        <f t="shared" ref="BV883" si="17129">N883/N901</f>
        <v>5.8129531768465033E-2</v>
      </c>
      <c r="BW883" s="134">
        <f t="shared" ref="BW883" si="17130">O883/O901</f>
        <v>8.9475614228089473E-2</v>
      </c>
      <c r="BX883" s="129">
        <f t="shared" ref="BX883" si="17131">P883/P901</f>
        <v>6.2541001530723811E-2</v>
      </c>
      <c r="BY883" s="130">
        <f t="shared" ref="BY883" si="17132">Q883/Q901</f>
        <v>6.2571625028650005E-2</v>
      </c>
      <c r="BZ883" s="131">
        <f t="shared" ref="BZ883" si="17133">R883/R901</f>
        <v>8.022154725745935E-2</v>
      </c>
      <c r="CA883" s="132">
        <f t="shared" ref="CA883" si="17134">S883/S901</f>
        <v>5.584826132771338E-2</v>
      </c>
      <c r="CB883" s="129">
        <f t="shared" ref="CB883" si="17135">T883/T901</f>
        <v>4.2582417582417584E-2</v>
      </c>
      <c r="CC883" s="130">
        <f t="shared" ref="CC883" si="17136">U883/U901</f>
        <v>7.5927523727351162E-2</v>
      </c>
      <c r="CD883" s="131">
        <f t="shared" ref="CD883" si="17137">V883/V901</f>
        <v>5.4189944134078211E-2</v>
      </c>
      <c r="CE883" s="132">
        <f t="shared" ref="CE883" si="17138">W883/W901</f>
        <v>8.9265101962293189E-2</v>
      </c>
      <c r="CF883" s="129">
        <f t="shared" ref="CF883" si="17139">X883/X901</f>
        <v>6.7010309278350513E-2</v>
      </c>
      <c r="CG883" s="130">
        <f t="shared" ref="CG883" si="17140">Y883/Y901</f>
        <v>6.9050122677882936E-2</v>
      </c>
      <c r="CH883" s="131">
        <f t="shared" ref="CH883" si="17141">Z883/Z901</f>
        <v>5.7834005282913943E-2</v>
      </c>
      <c r="CI883" s="129">
        <f t="shared" ref="CI883" si="17142">AA883/AA901</f>
        <v>5.0234837655707576E-2</v>
      </c>
      <c r="CJ883" s="135">
        <f t="shared" ref="CJ883" si="17143">AB883/AB901</f>
        <v>6.4770978380359112E-2</v>
      </c>
      <c r="CK883" s="136">
        <f t="shared" ref="CK883" si="17144">AC883/AC901</f>
        <v>6.838499088396166E-2</v>
      </c>
    </row>
    <row r="884" spans="1:89" ht="15" thickTop="1" thickBot="1" x14ac:dyDescent="0.2">
      <c r="A884" s="137" t="s">
        <v>23</v>
      </c>
      <c r="B884" s="189">
        <v>503</v>
      </c>
      <c r="C884" s="190">
        <v>375</v>
      </c>
      <c r="D884" s="191">
        <v>275</v>
      </c>
      <c r="E884" s="192">
        <v>231</v>
      </c>
      <c r="F884" s="189">
        <v>316</v>
      </c>
      <c r="G884" s="193">
        <v>222</v>
      </c>
      <c r="H884" s="191">
        <v>551</v>
      </c>
      <c r="I884" s="192">
        <v>599</v>
      </c>
      <c r="J884" s="189">
        <v>112</v>
      </c>
      <c r="K884" s="193">
        <v>166</v>
      </c>
      <c r="L884" s="191">
        <v>233</v>
      </c>
      <c r="M884" s="189">
        <v>357</v>
      </c>
      <c r="N884" s="194">
        <v>467</v>
      </c>
      <c r="O884" s="195">
        <v>645</v>
      </c>
      <c r="P884" s="189">
        <v>250</v>
      </c>
      <c r="Q884" s="193">
        <v>235</v>
      </c>
      <c r="R884" s="191">
        <v>430</v>
      </c>
      <c r="S884" s="192">
        <v>333</v>
      </c>
      <c r="T884" s="189">
        <v>107</v>
      </c>
      <c r="U884" s="193">
        <v>78</v>
      </c>
      <c r="V884" s="191">
        <v>269</v>
      </c>
      <c r="W884" s="192">
        <v>395</v>
      </c>
      <c r="X884" s="189">
        <v>196</v>
      </c>
      <c r="Y884" s="193">
        <v>154</v>
      </c>
      <c r="Z884" s="191">
        <v>421</v>
      </c>
      <c r="AA884" s="189">
        <v>495</v>
      </c>
      <c r="AB884" s="172">
        <f t="shared" si="16980"/>
        <v>4130</v>
      </c>
      <c r="AC884" s="173">
        <f t="shared" si="16981"/>
        <v>4285</v>
      </c>
      <c r="AE884" s="293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7.1226281506655345E-2</v>
      </c>
      <c r="BK884" s="130">
        <f t="shared" ref="BK884" si="17145">C884/C901</f>
        <v>5.3108624840674128E-2</v>
      </c>
      <c r="BL884" s="131">
        <f t="shared" ref="BL884" si="17146">D884/D901</f>
        <v>7.7508455467869219E-2</v>
      </c>
      <c r="BM884" s="132">
        <f t="shared" ref="BM884" si="17147">E884/E901</f>
        <v>5.2643573381950776E-2</v>
      </c>
      <c r="BN884" s="129">
        <f t="shared" ref="BN884" si="17148">F884/F901</f>
        <v>5.6448731689889245E-2</v>
      </c>
      <c r="BO884" s="130">
        <f t="shared" ref="BO884" si="17149">G884/G901</f>
        <v>4.4641061733360146E-2</v>
      </c>
      <c r="BP884" s="131">
        <f t="shared" ref="BP884" si="17150">H884/H901</f>
        <v>5.934941835415769E-2</v>
      </c>
      <c r="BQ884" s="132">
        <f t="shared" ref="BQ884" si="17151">I884/I901</f>
        <v>6.7952353942144078E-2</v>
      </c>
      <c r="BR884" s="129">
        <f t="shared" ref="BR884" si="17152">J884/J901</f>
        <v>5.6480080685829548E-2</v>
      </c>
      <c r="BS884" s="130">
        <f t="shared" ref="BS884" si="17153">K884/K901</f>
        <v>0.10553083280356007</v>
      </c>
      <c r="BT884" s="131">
        <f t="shared" ref="BT884" si="17154">L884/L901</f>
        <v>5.1276408450704226E-2</v>
      </c>
      <c r="BU884" s="129">
        <f t="shared" ref="BU884" si="17155">M884/M901</f>
        <v>9.0151515151515149E-2</v>
      </c>
      <c r="BV884" s="133">
        <f t="shared" ref="BV884" si="17156">N884/N901</f>
        <v>5.7392159272459137E-2</v>
      </c>
      <c r="BW884" s="134">
        <f t="shared" ref="BW884" si="17157">O884/O901</f>
        <v>7.8841217455078841E-2</v>
      </c>
      <c r="BX884" s="129">
        <f t="shared" ref="BX884" si="17158">P884/P901</f>
        <v>5.4668707631751585E-2</v>
      </c>
      <c r="BY884" s="130">
        <f t="shared" ref="BY884" si="17159">Q884/Q901</f>
        <v>5.3862021544808618E-2</v>
      </c>
      <c r="BZ884" s="131">
        <f t="shared" ref="BZ884" si="17160">R884/R901</f>
        <v>7.6826871538324099E-2</v>
      </c>
      <c r="CA884" s="132">
        <f t="shared" ref="CA884" si="17161">S884/S901</f>
        <v>5.8482613277133826E-2</v>
      </c>
      <c r="CB884" s="129">
        <f t="shared" ref="CB884" si="17162">T884/T901</f>
        <v>7.3489010989010992E-2</v>
      </c>
      <c r="CC884" s="130">
        <f t="shared" ref="CC884" si="17163">U884/U901</f>
        <v>6.7299396031061262E-2</v>
      </c>
      <c r="CD884" s="131">
        <f t="shared" ref="CD884" si="17164">V884/V901</f>
        <v>5.0093109869646185E-2</v>
      </c>
      <c r="CE884" s="132">
        <f t="shared" ref="CE884" si="17165">W884/W901</f>
        <v>7.5990765679107355E-2</v>
      </c>
      <c r="CF884" s="129">
        <f t="shared" ref="CF884" si="17166">X884/X901</f>
        <v>5.0515463917525774E-2</v>
      </c>
      <c r="CG884" s="130">
        <f t="shared" ref="CG884" si="17167">Y884/Y901</f>
        <v>5.3978268489309499E-2</v>
      </c>
      <c r="CH884" s="131">
        <f t="shared" ref="CH884" si="17168">Z884/Z901</f>
        <v>5.8529125538718196E-2</v>
      </c>
      <c r="CI884" s="129">
        <f t="shared" ref="CI884" si="17169">AA884/AA901</f>
        <v>5.0541147641413112E-2</v>
      </c>
      <c r="CJ884" s="135">
        <f t="shared" ref="CJ884" si="17170">AB884/AB901</f>
        <v>6.0534994503481127E-2</v>
      </c>
      <c r="CK884" s="136">
        <f t="shared" ref="CK884" si="17171">AC884/AC901</f>
        <v>6.3003587602187855E-2</v>
      </c>
    </row>
    <row r="885" spans="1:89" ht="14" thickTop="1" x14ac:dyDescent="0.15">
      <c r="A885" s="146" t="s">
        <v>24</v>
      </c>
      <c r="B885" s="203">
        <v>406</v>
      </c>
      <c r="C885" s="197">
        <v>381</v>
      </c>
      <c r="D885" s="198">
        <v>244</v>
      </c>
      <c r="E885" s="199">
        <v>228</v>
      </c>
      <c r="F885" s="196">
        <v>425</v>
      </c>
      <c r="G885" s="200">
        <v>199</v>
      </c>
      <c r="H885" s="198">
        <v>484</v>
      </c>
      <c r="I885" s="199">
        <v>513</v>
      </c>
      <c r="J885" s="196">
        <v>118</v>
      </c>
      <c r="K885" s="200">
        <v>112</v>
      </c>
      <c r="L885" s="198">
        <v>214</v>
      </c>
      <c r="M885" s="196">
        <v>296</v>
      </c>
      <c r="N885" s="201">
        <v>405</v>
      </c>
      <c r="O885" s="204">
        <v>494</v>
      </c>
      <c r="P885" s="196">
        <v>224</v>
      </c>
      <c r="Q885" s="200">
        <v>201</v>
      </c>
      <c r="R885" s="198">
        <v>343</v>
      </c>
      <c r="S885" s="199">
        <v>356</v>
      </c>
      <c r="T885" s="196">
        <v>73</v>
      </c>
      <c r="U885" s="200">
        <v>81</v>
      </c>
      <c r="V885" s="198">
        <v>263</v>
      </c>
      <c r="W885" s="205">
        <v>326</v>
      </c>
      <c r="X885" s="196">
        <v>186</v>
      </c>
      <c r="Y885" s="200">
        <v>151</v>
      </c>
      <c r="Z885" s="198">
        <v>454</v>
      </c>
      <c r="AA885" s="196">
        <v>504</v>
      </c>
      <c r="AB885" s="172">
        <f t="shared" si="16980"/>
        <v>3839</v>
      </c>
      <c r="AC885" s="173">
        <f t="shared" si="16981"/>
        <v>3842</v>
      </c>
      <c r="AE885" s="275" t="str">
        <f>$AE$17</f>
        <v>17:00 - 17:59</v>
      </c>
      <c r="AF885" s="126">
        <f t="shared" ref="AF885:AU887" si="17172">SUMIF($A$9:$A$32,$AE885,B$877:B$900)</f>
        <v>449</v>
      </c>
      <c r="AG885" s="186">
        <f t="shared" si="17172"/>
        <v>616</v>
      </c>
      <c r="AH885" s="127">
        <f t="shared" si="17172"/>
        <v>291</v>
      </c>
      <c r="AI885" s="180">
        <f t="shared" si="17172"/>
        <v>256</v>
      </c>
      <c r="AJ885" s="126">
        <f t="shared" si="17172"/>
        <v>406</v>
      </c>
      <c r="AK885" s="128">
        <f t="shared" si="17172"/>
        <v>391</v>
      </c>
      <c r="AL885" s="127">
        <f t="shared" si="17172"/>
        <v>714</v>
      </c>
      <c r="AM885" s="180">
        <f t="shared" si="17172"/>
        <v>621</v>
      </c>
      <c r="AN885" s="126">
        <f t="shared" si="17172"/>
        <v>206</v>
      </c>
      <c r="AO885" s="128">
        <f t="shared" si="17172"/>
        <v>46</v>
      </c>
      <c r="AP885" s="127">
        <f t="shared" si="17172"/>
        <v>384</v>
      </c>
      <c r="AQ885" s="126">
        <f t="shared" si="17172"/>
        <v>132</v>
      </c>
      <c r="AR885" s="179">
        <f t="shared" si="17172"/>
        <v>568</v>
      </c>
      <c r="AS885" s="181">
        <f t="shared" si="17172"/>
        <v>494</v>
      </c>
      <c r="AT885" s="126">
        <f t="shared" si="17172"/>
        <v>353</v>
      </c>
      <c r="AU885" s="128">
        <f t="shared" si="17172"/>
        <v>332</v>
      </c>
      <c r="AV885" s="127">
        <f t="shared" ref="AP885:BE887" si="17173">SUMIF($A$9:$A$32,$AE885,R$877:R$900)</f>
        <v>309</v>
      </c>
      <c r="AW885" s="180">
        <f t="shared" si="17173"/>
        <v>410</v>
      </c>
      <c r="AX885" s="126">
        <f t="shared" si="17173"/>
        <v>151</v>
      </c>
      <c r="AY885" s="128">
        <f t="shared" si="17173"/>
        <v>26</v>
      </c>
      <c r="AZ885" s="127">
        <f t="shared" si="17173"/>
        <v>428</v>
      </c>
      <c r="BA885" s="180">
        <f t="shared" si="17173"/>
        <v>244</v>
      </c>
      <c r="BB885" s="126">
        <f t="shared" si="17173"/>
        <v>326</v>
      </c>
      <c r="BC885" s="128">
        <f t="shared" si="17173"/>
        <v>222</v>
      </c>
      <c r="BD885" s="184">
        <f t="shared" si="17173"/>
        <v>449</v>
      </c>
      <c r="BE885" s="185">
        <f t="shared" si="17173"/>
        <v>770</v>
      </c>
      <c r="BF885" s="170">
        <f>AF885+AH885+AJ885+AL885+AN885+AP885+AR885+AT885+AV885+AX885+AZ885+BB885+BD885</f>
        <v>5034</v>
      </c>
      <c r="BG885" s="171">
        <f>AG885+AI885+AK885+AM885+AO885+AQ885+AS885+AU885+AW885+AY885+BA885+BC885+BE885</f>
        <v>4560</v>
      </c>
      <c r="BI885" s="146" t="s">
        <v>24</v>
      </c>
      <c r="BJ885" s="129">
        <f>B885/B901</f>
        <v>5.7490795808552819E-2</v>
      </c>
      <c r="BK885" s="130">
        <f t="shared" ref="BK885" si="17174">C885/C901</f>
        <v>5.3958362838124913E-2</v>
      </c>
      <c r="BL885" s="131">
        <f t="shared" ref="BL885" si="17175">D885/D901</f>
        <v>6.8771138669673049E-2</v>
      </c>
      <c r="BM885" s="132">
        <f t="shared" ref="BM885" si="17176">E885/E901</f>
        <v>5.1959890610756607E-2</v>
      </c>
      <c r="BN885" s="129">
        <f t="shared" ref="BN885" si="17177">F885/F901</f>
        <v>7.5919971418363708E-2</v>
      </c>
      <c r="BO885" s="130">
        <f t="shared" ref="BO885" si="17178">G885/G901</f>
        <v>4.0016086869093102E-2</v>
      </c>
      <c r="BP885" s="131">
        <f t="shared" ref="BP885" si="17179">H885/H901</f>
        <v>5.2132701421800945E-2</v>
      </c>
      <c r="BQ885" s="132">
        <f t="shared" ref="BQ885" si="17180">I885/I901</f>
        <v>5.819625638116846E-2</v>
      </c>
      <c r="BR885" s="129">
        <f t="shared" ref="BR885" si="17181">J885/J901</f>
        <v>5.950579929399899E-2</v>
      </c>
      <c r="BS885" s="130">
        <f t="shared" ref="BS885" si="17182">K885/K901</f>
        <v>7.1201525746980299E-2</v>
      </c>
      <c r="BT885" s="131">
        <f t="shared" ref="BT885" si="17183">L885/L901</f>
        <v>4.7095070422535211E-2</v>
      </c>
      <c r="BU885" s="129">
        <f t="shared" ref="BU885" si="17184">M885/M901</f>
        <v>7.4747474747474743E-2</v>
      </c>
      <c r="BV885" s="133">
        <f t="shared" ref="BV885" si="17185">N885/N901</f>
        <v>4.9772643480398178E-2</v>
      </c>
      <c r="BW885" s="134">
        <f t="shared" ref="BW885" si="17186">O885/O901</f>
        <v>6.038381615939372E-2</v>
      </c>
      <c r="BX885" s="129">
        <f t="shared" ref="BX885" si="17187">P885/P901</f>
        <v>4.8983162038049421E-2</v>
      </c>
      <c r="BY885" s="130">
        <f t="shared" ref="BY885" si="17188">Q885/Q901</f>
        <v>4.6069218427687374E-2</v>
      </c>
      <c r="BZ885" s="131">
        <f t="shared" ref="BZ885" si="17189">R885/R901</f>
        <v>6.1282830087546897E-2</v>
      </c>
      <c r="CA885" s="132">
        <f t="shared" ref="CA885" si="17190">S885/S901</f>
        <v>6.2521952932911837E-2</v>
      </c>
      <c r="CB885" s="129">
        <f t="shared" ref="CB885" si="17191">T885/T901</f>
        <v>5.013736263736264E-2</v>
      </c>
      <c r="CC885" s="130">
        <f t="shared" ref="CC885" si="17192">U885/U901</f>
        <v>6.9887834339948232E-2</v>
      </c>
      <c r="CD885" s="131">
        <f t="shared" ref="CD885" si="17193">V885/V901</f>
        <v>4.8975791433891989E-2</v>
      </c>
      <c r="CE885" s="132">
        <f t="shared" ref="CE885" si="17194">W885/W901</f>
        <v>6.2716429395921508E-2</v>
      </c>
      <c r="CF885" s="129">
        <f t="shared" ref="CF885" si="17195">X885/X901</f>
        <v>4.793814432989691E-2</v>
      </c>
      <c r="CG885" s="130">
        <f t="shared" ref="CG885" si="17196">Y885/Y901</f>
        <v>5.2926743778478794E-2</v>
      </c>
      <c r="CH885" s="131">
        <f t="shared" ref="CH885" si="17197">Z885/Z901</f>
        <v>6.311691922702628E-2</v>
      </c>
      <c r="CI885" s="129">
        <f t="shared" ref="CI885" si="17198">AA885/AA901</f>
        <v>5.1460077598529712E-2</v>
      </c>
      <c r="CJ885" s="135">
        <f t="shared" ref="CJ885" si="17199">AB885/AB901</f>
        <v>5.6269695859289114E-2</v>
      </c>
      <c r="CK885" s="136">
        <f t="shared" ref="CK885" si="17200">AC885/AC901</f>
        <v>5.6490031170969832E-2</v>
      </c>
    </row>
    <row r="886" spans="1:89" x14ac:dyDescent="0.15">
      <c r="A886" s="137" t="s">
        <v>25</v>
      </c>
      <c r="B886" s="206">
        <v>352</v>
      </c>
      <c r="C886" s="190">
        <v>298</v>
      </c>
      <c r="D886" s="191">
        <v>198</v>
      </c>
      <c r="E886" s="192">
        <v>192</v>
      </c>
      <c r="F886" s="189">
        <v>340</v>
      </c>
      <c r="G886" s="193">
        <v>155</v>
      </c>
      <c r="H886" s="191">
        <v>488</v>
      </c>
      <c r="I886" s="192">
        <v>487</v>
      </c>
      <c r="J886" s="189">
        <v>132</v>
      </c>
      <c r="K886" s="190">
        <v>98</v>
      </c>
      <c r="L886" s="191">
        <v>203</v>
      </c>
      <c r="M886" s="189">
        <v>211</v>
      </c>
      <c r="N886" s="194">
        <v>423</v>
      </c>
      <c r="O886" s="207">
        <v>395</v>
      </c>
      <c r="P886" s="189">
        <v>219</v>
      </c>
      <c r="Q886" s="190">
        <v>205</v>
      </c>
      <c r="R886" s="191">
        <v>316</v>
      </c>
      <c r="S886" s="192">
        <v>312</v>
      </c>
      <c r="T886" s="198">
        <v>62</v>
      </c>
      <c r="U886" s="189">
        <v>66</v>
      </c>
      <c r="V886" s="191">
        <v>265</v>
      </c>
      <c r="W886" s="208">
        <v>286</v>
      </c>
      <c r="X886" s="189">
        <v>173</v>
      </c>
      <c r="Y886" s="193">
        <v>150</v>
      </c>
      <c r="Z886" s="191">
        <v>458</v>
      </c>
      <c r="AA886" s="189">
        <v>675</v>
      </c>
      <c r="AB886" s="172">
        <f t="shared" si="16980"/>
        <v>3629</v>
      </c>
      <c r="AC886" s="173">
        <f t="shared" si="16981"/>
        <v>3530</v>
      </c>
      <c r="AE886" s="277" t="str">
        <f>$AE$18</f>
        <v>18:00 - 18:59</v>
      </c>
      <c r="AF886" s="126">
        <f t="shared" si="17172"/>
        <v>481</v>
      </c>
      <c r="AG886" s="190">
        <f t="shared" si="17172"/>
        <v>495</v>
      </c>
      <c r="AH886" s="191">
        <f t="shared" si="17172"/>
        <v>210</v>
      </c>
      <c r="AI886" s="192">
        <f t="shared" si="17172"/>
        <v>313</v>
      </c>
      <c r="AJ886" s="278">
        <f t="shared" si="17172"/>
        <v>253</v>
      </c>
      <c r="AK886" s="193">
        <f t="shared" si="17172"/>
        <v>521</v>
      </c>
      <c r="AL886" s="191">
        <f t="shared" si="17172"/>
        <v>642</v>
      </c>
      <c r="AM886" s="192">
        <f t="shared" si="17172"/>
        <v>638</v>
      </c>
      <c r="AN886" s="278">
        <f t="shared" si="17172"/>
        <v>179</v>
      </c>
      <c r="AO886" s="193">
        <f t="shared" si="17172"/>
        <v>36</v>
      </c>
      <c r="AP886" s="191">
        <f t="shared" si="17173"/>
        <v>508</v>
      </c>
      <c r="AQ886" s="278">
        <f t="shared" si="17173"/>
        <v>118</v>
      </c>
      <c r="AR886" s="194">
        <f t="shared" si="17173"/>
        <v>456</v>
      </c>
      <c r="AS886" s="195">
        <f t="shared" si="17173"/>
        <v>447</v>
      </c>
      <c r="AT886" s="278">
        <f t="shared" si="17173"/>
        <v>291</v>
      </c>
      <c r="AU886" s="193">
        <f t="shared" si="17173"/>
        <v>326</v>
      </c>
      <c r="AV886" s="191">
        <f t="shared" si="17173"/>
        <v>415</v>
      </c>
      <c r="AW886" s="192">
        <f t="shared" si="17173"/>
        <v>504</v>
      </c>
      <c r="AX886" s="278">
        <f t="shared" si="17173"/>
        <v>168</v>
      </c>
      <c r="AY886" s="193">
        <f t="shared" si="17173"/>
        <v>30</v>
      </c>
      <c r="AZ886" s="191">
        <f t="shared" si="17173"/>
        <v>443</v>
      </c>
      <c r="BA886" s="192">
        <f t="shared" si="17173"/>
        <v>313</v>
      </c>
      <c r="BB886" s="278">
        <f t="shared" si="17173"/>
        <v>338</v>
      </c>
      <c r="BC886" s="193">
        <f t="shared" si="17173"/>
        <v>213</v>
      </c>
      <c r="BD886" s="191">
        <f t="shared" si="17173"/>
        <v>391</v>
      </c>
      <c r="BE886" s="278">
        <f t="shared" si="17173"/>
        <v>931</v>
      </c>
      <c r="BF886" s="172">
        <f>SUM(AF886,AH886,AJ886,AL886,AN886,AP886,AR886,AT886,AV886,AX886,AZ886,BB886,BD886)</f>
        <v>4775</v>
      </c>
      <c r="BG886" s="173">
        <f>SUM(AG886,AI886,AK886,AM886,AO886,AQ886,AS886,AU886,AW886,AY886,BA886,BC886,BE886)</f>
        <v>4885</v>
      </c>
      <c r="BI886" s="137" t="s">
        <v>25</v>
      </c>
      <c r="BJ886" s="129">
        <f>B886/B901</f>
        <v>4.9844236760124609E-2</v>
      </c>
      <c r="BK886" s="130">
        <f t="shared" ref="BK886" si="17201">C886/C901</f>
        <v>4.2203653873389035E-2</v>
      </c>
      <c r="BL886" s="131">
        <f t="shared" ref="BL886" si="17202">D886/D901</f>
        <v>5.5806087936865839E-2</v>
      </c>
      <c r="BM886" s="132">
        <f t="shared" ref="BM886" si="17203">E886/E901</f>
        <v>4.3755697356426621E-2</v>
      </c>
      <c r="BN886" s="129">
        <f t="shared" ref="BN886" si="17204">F886/F901</f>
        <v>6.0735977134690963E-2</v>
      </c>
      <c r="BO886" s="130">
        <f t="shared" ref="BO886" si="17205">G886/G901</f>
        <v>3.1168308867886588E-2</v>
      </c>
      <c r="BP886" s="131">
        <f t="shared" ref="BP886" si="17206">H886/H901</f>
        <v>5.2563550193881946E-2</v>
      </c>
      <c r="BQ886" s="132">
        <f t="shared" ref="BQ886" si="17207">I886/I901</f>
        <v>5.5246738513896769E-2</v>
      </c>
      <c r="BR886" s="129">
        <f t="shared" ref="BR886" si="17208">J886/J901</f>
        <v>6.6565809379727683E-2</v>
      </c>
      <c r="BS886" s="130">
        <f t="shared" ref="BS886" si="17209">K886/K901</f>
        <v>6.2301335028607754E-2</v>
      </c>
      <c r="BT886" s="131">
        <f t="shared" ref="BT886" si="17210">L886/L901</f>
        <v>4.467429577464789E-2</v>
      </c>
      <c r="BU886" s="129">
        <f t="shared" ref="BU886" si="17211">M886/M901</f>
        <v>5.3282828282828286E-2</v>
      </c>
      <c r="BV886" s="133">
        <f t="shared" ref="BV886" si="17212">N886/N901</f>
        <v>5.198476096841588E-2</v>
      </c>
      <c r="BW886" s="134">
        <f t="shared" ref="BW886" si="17213">O886/O901</f>
        <v>4.8282606038381616E-2</v>
      </c>
      <c r="BX886" s="129">
        <f t="shared" ref="BX886" si="17214">P886/P901</f>
        <v>4.7889787885414391E-2</v>
      </c>
      <c r="BY886" s="130">
        <f t="shared" ref="BY886" si="17215">Q886/Q901</f>
        <v>4.6986018794407516E-2</v>
      </c>
      <c r="BZ886" s="131">
        <f t="shared" ref="BZ886" si="17216">R886/R901</f>
        <v>5.6458817223512599E-2</v>
      </c>
      <c r="CA886" s="132">
        <f t="shared" ref="CA886" si="17217">S886/S901</f>
        <v>5.4794520547945202E-2</v>
      </c>
      <c r="CB886" s="129">
        <f t="shared" ref="CB886" si="17218">T886/T901</f>
        <v>4.2582417582417584E-2</v>
      </c>
      <c r="CC886" s="130">
        <f t="shared" ref="CC886" si="17219">U886/U901</f>
        <v>5.6945642795513375E-2</v>
      </c>
      <c r="CD886" s="131">
        <f t="shared" ref="CD886" si="17220">V886/V901</f>
        <v>4.9348230912476726E-2</v>
      </c>
      <c r="CE886" s="132">
        <f t="shared" ref="CE886" si="17221">W886/W901</f>
        <v>5.5021161985378993E-2</v>
      </c>
      <c r="CF886" s="129">
        <f t="shared" ref="CF886" si="17222">X886/X901</f>
        <v>4.4587628865979383E-2</v>
      </c>
      <c r="CG886" s="130">
        <f t="shared" ref="CG886" si="17223">Y886/Y901</f>
        <v>5.2576235541535225E-2</v>
      </c>
      <c r="CH886" s="131">
        <f t="shared" ref="CH886" si="17224">Z886/Z901</f>
        <v>6.3673015431669686E-2</v>
      </c>
      <c r="CI886" s="129">
        <f t="shared" ref="CI886" si="17225">AA886/AA901</f>
        <v>6.8919746783745156E-2</v>
      </c>
      <c r="CJ886" s="135">
        <f t="shared" ref="CJ886" si="17226">AB886/AB901</f>
        <v>5.3191645291315502E-2</v>
      </c>
      <c r="CK886" s="136">
        <f t="shared" ref="CK886" si="17227">AC886/AC901</f>
        <v>5.1902605422572488E-2</v>
      </c>
    </row>
    <row r="887" spans="1:89" ht="14" thickBot="1" x14ac:dyDescent="0.2">
      <c r="A887" s="146" t="s">
        <v>26</v>
      </c>
      <c r="B887" s="203">
        <v>322</v>
      </c>
      <c r="C887" s="197">
        <v>394</v>
      </c>
      <c r="D887" s="198">
        <v>192</v>
      </c>
      <c r="E887" s="199">
        <v>324</v>
      </c>
      <c r="F887" s="196">
        <v>344</v>
      </c>
      <c r="G887" s="200">
        <v>252</v>
      </c>
      <c r="H887" s="198">
        <v>500</v>
      </c>
      <c r="I887" s="199">
        <v>522</v>
      </c>
      <c r="J887" s="196">
        <v>106</v>
      </c>
      <c r="K887" s="197">
        <v>88</v>
      </c>
      <c r="L887" s="198">
        <v>213</v>
      </c>
      <c r="M887" s="196">
        <v>250</v>
      </c>
      <c r="N887" s="201">
        <v>408</v>
      </c>
      <c r="O887" s="204">
        <v>427</v>
      </c>
      <c r="P887" s="196">
        <v>198</v>
      </c>
      <c r="Q887" s="197">
        <v>209</v>
      </c>
      <c r="R887" s="198">
        <v>321</v>
      </c>
      <c r="S887" s="199">
        <v>306</v>
      </c>
      <c r="T887" s="196">
        <v>70</v>
      </c>
      <c r="U887" s="200">
        <v>76</v>
      </c>
      <c r="V887" s="198">
        <v>265</v>
      </c>
      <c r="W887" s="205">
        <v>337</v>
      </c>
      <c r="X887" s="196">
        <v>163</v>
      </c>
      <c r="Y887" s="200">
        <v>102</v>
      </c>
      <c r="Z887" s="198">
        <v>490</v>
      </c>
      <c r="AA887" s="196">
        <v>544</v>
      </c>
      <c r="AB887" s="172">
        <f t="shared" si="16980"/>
        <v>3592</v>
      </c>
      <c r="AC887" s="173">
        <f t="shared" si="16981"/>
        <v>3831</v>
      </c>
      <c r="AE887" s="275">
        <f>$AE$19</f>
        <v>0</v>
      </c>
      <c r="AF887" s="126">
        <f t="shared" si="17172"/>
        <v>0</v>
      </c>
      <c r="AG887" s="197">
        <f t="shared" si="17172"/>
        <v>0</v>
      </c>
      <c r="AH887" s="198">
        <f t="shared" si="17172"/>
        <v>0</v>
      </c>
      <c r="AI887" s="199">
        <f t="shared" si="17172"/>
        <v>0</v>
      </c>
      <c r="AJ887" s="196">
        <f t="shared" si="17172"/>
        <v>0</v>
      </c>
      <c r="AK887" s="200">
        <f t="shared" si="17172"/>
        <v>0</v>
      </c>
      <c r="AL887" s="198">
        <f t="shared" si="17172"/>
        <v>0</v>
      </c>
      <c r="AM887" s="199">
        <f t="shared" si="17172"/>
        <v>0</v>
      </c>
      <c r="AN887" s="196">
        <f t="shared" si="17172"/>
        <v>0</v>
      </c>
      <c r="AO887" s="200">
        <f t="shared" si="17172"/>
        <v>0</v>
      </c>
      <c r="AP887" s="198">
        <f t="shared" si="17173"/>
        <v>0</v>
      </c>
      <c r="AQ887" s="196">
        <f t="shared" si="17173"/>
        <v>0</v>
      </c>
      <c r="AR887" s="201">
        <f t="shared" si="17173"/>
        <v>0</v>
      </c>
      <c r="AS887" s="202">
        <f t="shared" si="17173"/>
        <v>0</v>
      </c>
      <c r="AT887" s="196">
        <f t="shared" si="17173"/>
        <v>0</v>
      </c>
      <c r="AU887" s="200">
        <f t="shared" si="17173"/>
        <v>0</v>
      </c>
      <c r="AV887" s="198">
        <f t="shared" si="17173"/>
        <v>0</v>
      </c>
      <c r="AW887" s="199">
        <f t="shared" si="17173"/>
        <v>0</v>
      </c>
      <c r="AX887" s="196">
        <f t="shared" si="17173"/>
        <v>0</v>
      </c>
      <c r="AY887" s="200">
        <f t="shared" si="17173"/>
        <v>0</v>
      </c>
      <c r="AZ887" s="198">
        <f t="shared" si="17173"/>
        <v>0</v>
      </c>
      <c r="BA887" s="199">
        <f t="shared" si="17173"/>
        <v>0</v>
      </c>
      <c r="BB887" s="196">
        <f t="shared" si="17173"/>
        <v>0</v>
      </c>
      <c r="BC887" s="200">
        <f t="shared" si="17173"/>
        <v>0</v>
      </c>
      <c r="BD887" s="198">
        <f t="shared" si="17173"/>
        <v>0</v>
      </c>
      <c r="BE887" s="196">
        <f t="shared" si="1717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4.5596148399886717E-2</v>
      </c>
      <c r="BK887" s="130">
        <f t="shared" ref="BK887" si="17228">C887/C901</f>
        <v>5.5799461832601614E-2</v>
      </c>
      <c r="BL887" s="131">
        <f t="shared" ref="BL887" si="17229">D887/D901</f>
        <v>5.4114994363021418E-2</v>
      </c>
      <c r="BM887" s="132">
        <f t="shared" ref="BM887" si="17230">E887/E901</f>
        <v>7.3837739288969917E-2</v>
      </c>
      <c r="BN887" s="129">
        <f t="shared" ref="BN887" si="17231">F887/F901</f>
        <v>6.1450518042157912E-2</v>
      </c>
      <c r="BO887" s="130">
        <f t="shared" ref="BO887" si="17232">G887/G901</f>
        <v>5.0673637643273678E-2</v>
      </c>
      <c r="BP887" s="131">
        <f t="shared" ref="BP887" si="17233">H887/H901</f>
        <v>5.3856096510124948E-2</v>
      </c>
      <c r="BQ887" s="132">
        <f t="shared" ref="BQ887" si="17234">I887/I901</f>
        <v>5.9217243335224053E-2</v>
      </c>
      <c r="BR887" s="129">
        <f t="shared" ref="BR887" si="17235">J887/J901</f>
        <v>5.3454362077660113E-2</v>
      </c>
      <c r="BS887" s="130">
        <f t="shared" ref="BS887" si="17236">K887/K901</f>
        <v>5.5944055944055944E-2</v>
      </c>
      <c r="BT887" s="131">
        <f t="shared" ref="BT887" si="17237">L887/L901</f>
        <v>4.6875E-2</v>
      </c>
      <c r="BU887" s="129">
        <f t="shared" ref="BU887" si="17238">M887/M901</f>
        <v>6.3131313131313135E-2</v>
      </c>
      <c r="BV887" s="133">
        <f t="shared" ref="BV887" si="17239">N887/N901</f>
        <v>5.0141329728401129E-2</v>
      </c>
      <c r="BW887" s="134">
        <f t="shared" ref="BW887" si="17240">O887/O901</f>
        <v>5.2194108299718864E-2</v>
      </c>
      <c r="BX887" s="129">
        <f t="shared" ref="BX887" si="17241">P887/P901</f>
        <v>4.3297616444347257E-2</v>
      </c>
      <c r="BY887" s="130">
        <f t="shared" ref="BY887" si="17242">Q887/Q901</f>
        <v>4.7902819161127666E-2</v>
      </c>
      <c r="BZ887" s="131">
        <f t="shared" ref="BZ887" si="17243">R887/R901</f>
        <v>5.7352152939074502E-2</v>
      </c>
      <c r="CA887" s="132">
        <f t="shared" ref="CA887" si="17244">S887/S901</f>
        <v>5.3740779768177031E-2</v>
      </c>
      <c r="CB887" s="129">
        <f t="shared" ref="CB887" si="17245">T887/T901</f>
        <v>4.807692307692308E-2</v>
      </c>
      <c r="CC887" s="130">
        <f t="shared" ref="CC887" si="17246">U887/U901</f>
        <v>6.5573770491803282E-2</v>
      </c>
      <c r="CD887" s="131">
        <f t="shared" ref="CD887" si="17247">V887/V901</f>
        <v>4.9348230912476726E-2</v>
      </c>
      <c r="CE887" s="132">
        <f t="shared" ref="CE887" si="17248">W887/W901</f>
        <v>6.4832627933820705E-2</v>
      </c>
      <c r="CF887" s="129">
        <f t="shared" ref="CF887" si="17249">X887/X901</f>
        <v>4.2010309278350519E-2</v>
      </c>
      <c r="CG887" s="130">
        <f t="shared" ref="CG887" si="17250">Y887/Y901</f>
        <v>3.5751840168243953E-2</v>
      </c>
      <c r="CH887" s="131">
        <f t="shared" ref="CH887" si="17251">Z887/Z901</f>
        <v>6.8121785068816901E-2</v>
      </c>
      <c r="CI887" s="129">
        <f t="shared" ref="CI887" si="17252">AA887/AA901</f>
        <v>5.5544210741270167E-2</v>
      </c>
      <c r="CJ887" s="135">
        <f t="shared" ref="CJ887" si="17253">AB887/AB901</f>
        <v>5.2649322096005861E-2</v>
      </c>
      <c r="CK887" s="136">
        <f t="shared" ref="CK887" si="17254">AC887/AC901</f>
        <v>5.6328295006763514E-2</v>
      </c>
    </row>
    <row r="888" spans="1:89" ht="15" thickTop="1" thickBot="1" x14ac:dyDescent="0.2">
      <c r="A888" s="137" t="s">
        <v>27</v>
      </c>
      <c r="B888" s="206">
        <v>281</v>
      </c>
      <c r="C888" s="190">
        <v>418</v>
      </c>
      <c r="D888" s="191">
        <v>163</v>
      </c>
      <c r="E888" s="192">
        <v>283</v>
      </c>
      <c r="F888" s="189">
        <v>293</v>
      </c>
      <c r="G888" s="193">
        <v>196</v>
      </c>
      <c r="H888" s="191">
        <v>463</v>
      </c>
      <c r="I888" s="192">
        <v>515</v>
      </c>
      <c r="J888" s="189">
        <v>119</v>
      </c>
      <c r="K888" s="190">
        <v>82</v>
      </c>
      <c r="L888" s="191">
        <v>272</v>
      </c>
      <c r="M888" s="189">
        <v>235</v>
      </c>
      <c r="N888" s="194">
        <v>521</v>
      </c>
      <c r="O888" s="207">
        <v>380</v>
      </c>
      <c r="P888" s="189">
        <v>260</v>
      </c>
      <c r="Q888" s="190">
        <v>191</v>
      </c>
      <c r="R888" s="191">
        <v>311</v>
      </c>
      <c r="S888" s="192">
        <v>354</v>
      </c>
      <c r="T888" s="189">
        <v>67</v>
      </c>
      <c r="U888" s="193">
        <v>66</v>
      </c>
      <c r="V888" s="191">
        <v>334</v>
      </c>
      <c r="W888" s="208">
        <v>304</v>
      </c>
      <c r="X888" s="189">
        <v>192</v>
      </c>
      <c r="Y888" s="193">
        <v>122</v>
      </c>
      <c r="Z888" s="191">
        <v>433</v>
      </c>
      <c r="AA888" s="189">
        <v>690</v>
      </c>
      <c r="AB888" s="172">
        <f t="shared" si="16980"/>
        <v>3709</v>
      </c>
      <c r="AC888" s="173">
        <f t="shared" si="16981"/>
        <v>3836</v>
      </c>
      <c r="AE888" s="269" t="s">
        <v>13</v>
      </c>
      <c r="AF888" s="20">
        <f t="shared" ref="AF888:BG888" si="17255">SUM(AF885:AF887)</f>
        <v>930</v>
      </c>
      <c r="AG888" s="21">
        <f t="shared" si="17255"/>
        <v>1111</v>
      </c>
      <c r="AH888" s="20">
        <f t="shared" si="17255"/>
        <v>501</v>
      </c>
      <c r="AI888" s="21">
        <f t="shared" si="17255"/>
        <v>569</v>
      </c>
      <c r="AJ888" s="20">
        <f t="shared" si="17255"/>
        <v>659</v>
      </c>
      <c r="AK888" s="21">
        <f t="shared" si="17255"/>
        <v>912</v>
      </c>
      <c r="AL888" s="20">
        <f t="shared" si="17255"/>
        <v>1356</v>
      </c>
      <c r="AM888" s="21">
        <f t="shared" si="17255"/>
        <v>1259</v>
      </c>
      <c r="AN888" s="20">
        <f t="shared" si="17255"/>
        <v>385</v>
      </c>
      <c r="AO888" s="21">
        <f t="shared" si="17255"/>
        <v>82</v>
      </c>
      <c r="AP888" s="20">
        <f t="shared" si="17255"/>
        <v>892</v>
      </c>
      <c r="AQ888" s="21">
        <f t="shared" si="17255"/>
        <v>250</v>
      </c>
      <c r="AR888" s="20">
        <f t="shared" si="17255"/>
        <v>1024</v>
      </c>
      <c r="AS888" s="21">
        <f t="shared" si="17255"/>
        <v>941</v>
      </c>
      <c r="AT888" s="20">
        <f t="shared" si="17255"/>
        <v>644</v>
      </c>
      <c r="AU888" s="21">
        <f t="shared" si="17255"/>
        <v>658</v>
      </c>
      <c r="AV888" s="20">
        <f t="shared" si="17255"/>
        <v>724</v>
      </c>
      <c r="AW888" s="21">
        <f t="shared" si="17255"/>
        <v>914</v>
      </c>
      <c r="AX888" s="20">
        <f t="shared" si="17255"/>
        <v>319</v>
      </c>
      <c r="AY888" s="21">
        <f t="shared" si="17255"/>
        <v>56</v>
      </c>
      <c r="AZ888" s="20">
        <f t="shared" si="17255"/>
        <v>871</v>
      </c>
      <c r="BA888" s="21">
        <f t="shared" si="17255"/>
        <v>557</v>
      </c>
      <c r="BB888" s="20">
        <f t="shared" si="17255"/>
        <v>664</v>
      </c>
      <c r="BC888" s="21">
        <f t="shared" si="17255"/>
        <v>435</v>
      </c>
      <c r="BD888" s="20">
        <f t="shared" si="17255"/>
        <v>840</v>
      </c>
      <c r="BE888" s="21">
        <f t="shared" si="17255"/>
        <v>1701</v>
      </c>
      <c r="BF888" s="174">
        <f t="shared" si="17255"/>
        <v>9809</v>
      </c>
      <c r="BG888" s="175">
        <f t="shared" si="17255"/>
        <v>9445</v>
      </c>
      <c r="BI888" s="137" t="s">
        <v>27</v>
      </c>
      <c r="BJ888" s="129">
        <f>B888/B901</f>
        <v>3.9790427640894931E-2</v>
      </c>
      <c r="BK888" s="130">
        <f t="shared" ref="BK888" si="17256">C888/C901</f>
        <v>5.9198413822404761E-2</v>
      </c>
      <c r="BL888" s="131">
        <f t="shared" ref="BL888" si="17257">D888/D901</f>
        <v>4.5941375422773392E-2</v>
      </c>
      <c r="BM888" s="132">
        <f t="shared" ref="BM888" si="17258">E888/E901</f>
        <v>6.4494074749316316E-2</v>
      </c>
      <c r="BN888" s="129">
        <f t="shared" ref="BN888" si="17259">F888/F901</f>
        <v>5.2340121471954271E-2</v>
      </c>
      <c r="BO888" s="130">
        <f t="shared" ref="BO888" si="17260">G888/G901</f>
        <v>3.9412829278101746E-2</v>
      </c>
      <c r="BP888" s="131">
        <f t="shared" ref="BP888" si="17261">H888/H901</f>
        <v>4.9870745368375699E-2</v>
      </c>
      <c r="BQ888" s="132">
        <f t="shared" ref="BQ888" si="17262">I888/I901</f>
        <v>5.8423142370958595E-2</v>
      </c>
      <c r="BR888" s="129">
        <f t="shared" ref="BR888" si="17263">J888/J901</f>
        <v>6.0010085728693902E-2</v>
      </c>
      <c r="BS888" s="130">
        <f t="shared" ref="BS888" si="17264">K888/K901</f>
        <v>5.2129688493324854E-2</v>
      </c>
      <c r="BT888" s="131">
        <f t="shared" ref="BT888" si="17265">L888/L901</f>
        <v>5.9859154929577461E-2</v>
      </c>
      <c r="BU888" s="129">
        <f t="shared" ref="BU888" si="17266">M888/M901</f>
        <v>5.9343434343434344E-2</v>
      </c>
      <c r="BV888" s="133">
        <f t="shared" ref="BV888" si="17267">N888/N901</f>
        <v>6.4028511736512222E-2</v>
      </c>
      <c r="BW888" s="134">
        <f t="shared" ref="BW888" si="17268">O888/O901</f>
        <v>4.6449089353379783E-2</v>
      </c>
      <c r="BX888" s="129">
        <f t="shared" ref="BX888" si="17269">P888/P901</f>
        <v>5.6855455937021647E-2</v>
      </c>
      <c r="BY888" s="130">
        <f t="shared" ref="BY888" si="17270">Q888/Q901</f>
        <v>4.3777217510887007E-2</v>
      </c>
      <c r="BZ888" s="131">
        <f t="shared" ref="BZ888" si="17271">R888/R901</f>
        <v>5.5565481507950688E-2</v>
      </c>
      <c r="CA888" s="132">
        <f t="shared" ref="CA888" si="17272">S888/S901</f>
        <v>6.2170706006322442E-2</v>
      </c>
      <c r="CB888" s="129">
        <f t="shared" ref="CB888" si="17273">T888/T901</f>
        <v>4.601648351648352E-2</v>
      </c>
      <c r="CC888" s="130">
        <f t="shared" ref="CC888" si="17274">U888/U901</f>
        <v>5.6945642795513375E-2</v>
      </c>
      <c r="CD888" s="131">
        <f t="shared" ref="CD888" si="17275">V888/V901</f>
        <v>6.2197392923649904E-2</v>
      </c>
      <c r="CE888" s="132">
        <f t="shared" ref="CE888" si="17276">W888/W901</f>
        <v>5.8484032320123128E-2</v>
      </c>
      <c r="CF888" s="129">
        <f t="shared" ref="CF888" si="17277">X888/X901</f>
        <v>4.9484536082474224E-2</v>
      </c>
      <c r="CG888" s="130">
        <f t="shared" ref="CG888" si="17278">Y888/Y901</f>
        <v>4.276200490711532E-2</v>
      </c>
      <c r="CH888" s="131">
        <f t="shared" ref="CH888" si="17279">Z888/Z901</f>
        <v>6.0197414152648406E-2</v>
      </c>
      <c r="CI888" s="129">
        <f t="shared" ref="CI888" si="17280">AA888/AA901</f>
        <v>7.0451296712272821E-2</v>
      </c>
      <c r="CJ888" s="135">
        <f t="shared" ref="CJ888" si="17281">AB888/AB901</f>
        <v>5.436423598387688E-2</v>
      </c>
      <c r="CK888" s="136">
        <f t="shared" ref="CK888" si="17282">AC888/AC901</f>
        <v>5.6401811445039113E-2</v>
      </c>
    </row>
    <row r="889" spans="1:89" ht="14" thickTop="1" x14ac:dyDescent="0.15">
      <c r="A889" s="146" t="s">
        <v>28</v>
      </c>
      <c r="B889" s="203">
        <v>298</v>
      </c>
      <c r="C889" s="197">
        <v>530</v>
      </c>
      <c r="D889" s="198">
        <v>194</v>
      </c>
      <c r="E889" s="199">
        <v>298</v>
      </c>
      <c r="F889" s="196">
        <v>339</v>
      </c>
      <c r="G889" s="200">
        <v>240</v>
      </c>
      <c r="H889" s="198">
        <v>534</v>
      </c>
      <c r="I889" s="199">
        <v>616</v>
      </c>
      <c r="J889" s="196">
        <v>131</v>
      </c>
      <c r="K889" s="197">
        <v>61</v>
      </c>
      <c r="L889" s="198">
        <v>329</v>
      </c>
      <c r="M889" s="196">
        <v>199</v>
      </c>
      <c r="N889" s="201">
        <v>558</v>
      </c>
      <c r="O889" s="204">
        <v>382</v>
      </c>
      <c r="P889" s="196">
        <v>335</v>
      </c>
      <c r="Q889" s="197">
        <v>191</v>
      </c>
      <c r="R889" s="198">
        <v>354</v>
      </c>
      <c r="S889" s="199">
        <v>383</v>
      </c>
      <c r="T889" s="196">
        <v>141</v>
      </c>
      <c r="U889" s="200">
        <v>38</v>
      </c>
      <c r="V889" s="198">
        <v>400</v>
      </c>
      <c r="W889" s="205">
        <v>325</v>
      </c>
      <c r="X889" s="196">
        <v>251</v>
      </c>
      <c r="Y889" s="200">
        <v>84</v>
      </c>
      <c r="Z889" s="198">
        <v>500</v>
      </c>
      <c r="AA889" s="196">
        <v>502</v>
      </c>
      <c r="AB889" s="172">
        <f t="shared" si="16980"/>
        <v>4364</v>
      </c>
      <c r="AC889" s="173">
        <f t="shared" si="16981"/>
        <v>3849</v>
      </c>
      <c r="BI889" s="146" t="s">
        <v>28</v>
      </c>
      <c r="BJ889" s="129">
        <f>B889/B901</f>
        <v>4.2197677711696406E-2</v>
      </c>
      <c r="BK889" s="130">
        <f t="shared" ref="BK889" si="17283">C889/C901</f>
        <v>7.506018977481943E-2</v>
      </c>
      <c r="BL889" s="131">
        <f t="shared" ref="BL889" si="17284">D889/D901</f>
        <v>5.4678692220969563E-2</v>
      </c>
      <c r="BM889" s="132">
        <f t="shared" ref="BM889" si="17285">E889/E901</f>
        <v>6.7912488605287147E-2</v>
      </c>
      <c r="BN889" s="129">
        <f t="shared" ref="BN889" si="17286">F889/F901</f>
        <v>6.0557341907824226E-2</v>
      </c>
      <c r="BO889" s="130">
        <f t="shared" ref="BO889" si="17287">G889/G901</f>
        <v>4.8260607279308268E-2</v>
      </c>
      <c r="BP889" s="131">
        <f t="shared" ref="BP889" si="17288">H889/H901</f>
        <v>5.7518311072813445E-2</v>
      </c>
      <c r="BQ889" s="132">
        <f t="shared" ref="BQ889" si="17289">I889/I901</f>
        <v>6.9880884855360176E-2</v>
      </c>
      <c r="BR889" s="129">
        <f t="shared" ref="BR889" si="17290">J889/J901</f>
        <v>6.6061522945032772E-2</v>
      </c>
      <c r="BS889" s="130">
        <f t="shared" ref="BS889" si="17291">K889/K901</f>
        <v>3.8779402415766051E-2</v>
      </c>
      <c r="BT889" s="131">
        <f t="shared" ref="BT889" si="17292">L889/L901</f>
        <v>7.2403169014084501E-2</v>
      </c>
      <c r="BU889" s="129">
        <f t="shared" ref="BU889" si="17293">M889/M901</f>
        <v>5.025252525252525E-2</v>
      </c>
      <c r="BV889" s="133">
        <f t="shared" ref="BV889" si="17294">N889/N901</f>
        <v>6.8575642128548608E-2</v>
      </c>
      <c r="BW889" s="134">
        <f t="shared" ref="BW889" si="17295">O889/O901</f>
        <v>4.6693558244713357E-2</v>
      </c>
      <c r="BX889" s="129">
        <f t="shared" ref="BX889" si="17296">P889/P901</f>
        <v>7.3256068226547122E-2</v>
      </c>
      <c r="BY889" s="130">
        <f t="shared" ref="BY889" si="17297">Q889/Q901</f>
        <v>4.3777217510887007E-2</v>
      </c>
      <c r="BZ889" s="131">
        <f t="shared" ref="BZ889" si="17298">R889/R901</f>
        <v>6.3248168661783094E-2</v>
      </c>
      <c r="CA889" s="132">
        <f t="shared" ref="CA889" si="17299">S889/S901</f>
        <v>6.7263786441868631E-2</v>
      </c>
      <c r="CB889" s="129">
        <f t="shared" ref="CB889" si="17300">T889/T901</f>
        <v>9.6840659340659344E-2</v>
      </c>
      <c r="CC889" s="130">
        <f t="shared" ref="CC889" si="17301">U889/U901</f>
        <v>3.2786885245901641E-2</v>
      </c>
      <c r="CD889" s="131">
        <f t="shared" ref="CD889" si="17302">V889/V901</f>
        <v>7.4487895716946001E-2</v>
      </c>
      <c r="CE889" s="132">
        <f t="shared" ref="CE889" si="17303">W889/W901</f>
        <v>6.2524047710657948E-2</v>
      </c>
      <c r="CF889" s="129">
        <f t="shared" ref="CF889" si="17304">X889/X901</f>
        <v>6.4690721649484542E-2</v>
      </c>
      <c r="CG889" s="130">
        <f t="shared" ref="CG889" si="17305">Y889/Y901</f>
        <v>2.9442691903259727E-2</v>
      </c>
      <c r="CH889" s="131">
        <f t="shared" ref="CH889" si="17306">Z889/Z901</f>
        <v>6.9512025580425407E-2</v>
      </c>
      <c r="CI889" s="129">
        <f t="shared" ref="CI889" si="17307">AA889/AA901</f>
        <v>5.1255870941392688E-2</v>
      </c>
      <c r="CJ889" s="135">
        <f t="shared" ref="CJ889" si="17308">AB889/AB901</f>
        <v>6.3964822279223163E-2</v>
      </c>
      <c r="CK889" s="136">
        <f t="shared" ref="CK889" si="17309">AC889/AC901</f>
        <v>5.6592954184555663E-2</v>
      </c>
    </row>
    <row r="890" spans="1:89" x14ac:dyDescent="0.15">
      <c r="A890" s="137" t="s">
        <v>29</v>
      </c>
      <c r="B890" s="206">
        <v>355</v>
      </c>
      <c r="C890" s="190">
        <v>536</v>
      </c>
      <c r="D890" s="191">
        <v>228</v>
      </c>
      <c r="E890" s="192">
        <v>345</v>
      </c>
      <c r="F890" s="189">
        <v>344</v>
      </c>
      <c r="G890" s="193">
        <v>419</v>
      </c>
      <c r="H890" s="191">
        <v>629</v>
      </c>
      <c r="I890" s="192">
        <v>644</v>
      </c>
      <c r="J890" s="189">
        <v>191</v>
      </c>
      <c r="K890" s="190">
        <v>38</v>
      </c>
      <c r="L890" s="191">
        <v>370</v>
      </c>
      <c r="M890" s="189">
        <v>149</v>
      </c>
      <c r="N890" s="194">
        <v>504</v>
      </c>
      <c r="O890" s="207">
        <v>426</v>
      </c>
      <c r="P890" s="189">
        <v>253</v>
      </c>
      <c r="Q890" s="190">
        <v>248</v>
      </c>
      <c r="R890" s="191">
        <v>319</v>
      </c>
      <c r="S890" s="192">
        <v>405</v>
      </c>
      <c r="T890" s="189">
        <v>160</v>
      </c>
      <c r="U890" s="193">
        <v>20</v>
      </c>
      <c r="V890" s="191">
        <v>401</v>
      </c>
      <c r="W890" s="208">
        <v>296</v>
      </c>
      <c r="X890" s="189">
        <v>316</v>
      </c>
      <c r="Y890" s="193">
        <v>140</v>
      </c>
      <c r="Z890" s="191">
        <v>560</v>
      </c>
      <c r="AA890" s="189">
        <v>618</v>
      </c>
      <c r="AB890" s="172">
        <f t="shared" si="16980"/>
        <v>4630</v>
      </c>
      <c r="AC890" s="173">
        <f t="shared" si="16981"/>
        <v>4284</v>
      </c>
      <c r="BI890" s="137" t="s">
        <v>29</v>
      </c>
      <c r="BJ890" s="129">
        <f>B890/B901</f>
        <v>5.02690455961484E-2</v>
      </c>
      <c r="BK890" s="130">
        <f t="shared" ref="BK890" si="17310">C890/C901</f>
        <v>7.5909927772270222E-2</v>
      </c>
      <c r="BL890" s="131">
        <f t="shared" ref="BL890" si="17311">D890/D901</f>
        <v>6.426155580608793E-2</v>
      </c>
      <c r="BM890" s="132">
        <f t="shared" ref="BM890" si="17312">E890/E901</f>
        <v>7.8623518687329086E-2</v>
      </c>
      <c r="BN890" s="129">
        <f t="shared" ref="BN890" si="17313">F890/F901</f>
        <v>6.1450518042157912E-2</v>
      </c>
      <c r="BO890" s="130">
        <f t="shared" ref="BO890" si="17314">G890/G901</f>
        <v>8.4254976875125676E-2</v>
      </c>
      <c r="BP890" s="131">
        <f t="shared" ref="BP890" si="17315">H890/H901</f>
        <v>6.7750969409737183E-2</v>
      </c>
      <c r="BQ890" s="132">
        <f t="shared" ref="BQ890" si="17316">I890/I901</f>
        <v>7.3057288712422008E-2</v>
      </c>
      <c r="BR890" s="129">
        <f t="shared" ref="BR890" si="17317">J890/J901</f>
        <v>9.6318709026727178E-2</v>
      </c>
      <c r="BS890" s="130">
        <f t="shared" ref="BS890" si="17318">K890/K901</f>
        <v>2.4157660521296885E-2</v>
      </c>
      <c r="BT890" s="131">
        <f t="shared" ref="BT890" si="17319">L890/L901</f>
        <v>8.1426056338028172E-2</v>
      </c>
      <c r="BU890" s="129">
        <f t="shared" ref="BU890" si="17320">M890/M901</f>
        <v>3.7626262626262626E-2</v>
      </c>
      <c r="BV890" s="133">
        <f t="shared" ref="BV890" si="17321">N890/N901</f>
        <v>6.1939289664495516E-2</v>
      </c>
      <c r="BW890" s="134">
        <f t="shared" ref="BW890" si="17322">O890/O901</f>
        <v>5.207187385405207E-2</v>
      </c>
      <c r="BX890" s="129">
        <f t="shared" ref="BX890" si="17323">P890/P901</f>
        <v>5.5324732123332603E-2</v>
      </c>
      <c r="BY890" s="130">
        <f t="shared" ref="BY890" si="17324">Q890/Q901</f>
        <v>5.6841622736649097E-2</v>
      </c>
      <c r="BZ890" s="131">
        <f t="shared" ref="BZ890" si="17325">R890/R901</f>
        <v>5.6994818652849742E-2</v>
      </c>
      <c r="CA890" s="132">
        <f t="shared" ref="CA890" si="17326">S890/S901</f>
        <v>7.1127502634351955E-2</v>
      </c>
      <c r="CB890" s="129">
        <f t="shared" ref="CB890" si="17327">T890/T901</f>
        <v>0.10989010989010989</v>
      </c>
      <c r="CC890" s="130">
        <f t="shared" ref="CC890" si="17328">U890/U901</f>
        <v>1.7256255392579811E-2</v>
      </c>
      <c r="CD890" s="131">
        <f t="shared" ref="CD890" si="17329">V890/V901</f>
        <v>7.4674115456238366E-2</v>
      </c>
      <c r="CE890" s="132">
        <f t="shared" ref="CE890" si="17330">W890/W901</f>
        <v>5.6944978838014623E-2</v>
      </c>
      <c r="CF890" s="129">
        <f t="shared" ref="CF890" si="17331">X890/X901</f>
        <v>8.1443298969072167E-2</v>
      </c>
      <c r="CG890" s="130">
        <f t="shared" ref="CG890" si="17332">Y890/Y901</f>
        <v>4.9071153172099542E-2</v>
      </c>
      <c r="CH890" s="131">
        <f t="shared" ref="CH890" si="17333">Z890/Z901</f>
        <v>7.785346865007646E-2</v>
      </c>
      <c r="CI890" s="129">
        <f t="shared" ref="CI890" si="17334">AA890/AA901</f>
        <v>6.3099857055340006E-2</v>
      </c>
      <c r="CJ890" s="135">
        <f t="shared" ref="CJ890" si="17335">AB890/AB901</f>
        <v>6.7863686331989734E-2</v>
      </c>
      <c r="CK890" s="136">
        <f t="shared" ref="CK890" si="17336">AC890/AC901</f>
        <v>6.2988884314532728E-2</v>
      </c>
    </row>
    <row r="891" spans="1:89" x14ac:dyDescent="0.15">
      <c r="A891" s="146" t="s">
        <v>30</v>
      </c>
      <c r="B891" s="203">
        <v>449</v>
      </c>
      <c r="C891" s="197">
        <v>616</v>
      </c>
      <c r="D891" s="198">
        <v>291</v>
      </c>
      <c r="E891" s="199">
        <v>256</v>
      </c>
      <c r="F891" s="196">
        <v>406</v>
      </c>
      <c r="G891" s="200">
        <v>391</v>
      </c>
      <c r="H891" s="198">
        <v>714</v>
      </c>
      <c r="I891" s="199">
        <v>621</v>
      </c>
      <c r="J891" s="196">
        <v>206</v>
      </c>
      <c r="K891" s="197">
        <v>46</v>
      </c>
      <c r="L891" s="198">
        <v>384</v>
      </c>
      <c r="M891" s="196">
        <v>132</v>
      </c>
      <c r="N891" s="201">
        <v>568</v>
      </c>
      <c r="O891" s="204">
        <v>494</v>
      </c>
      <c r="P891" s="196">
        <v>353</v>
      </c>
      <c r="Q891" s="197">
        <v>332</v>
      </c>
      <c r="R891" s="198">
        <v>309</v>
      </c>
      <c r="S891" s="199">
        <v>410</v>
      </c>
      <c r="T891" s="196">
        <v>151</v>
      </c>
      <c r="U891" s="200">
        <v>26</v>
      </c>
      <c r="V891" s="198">
        <v>428</v>
      </c>
      <c r="W891" s="205">
        <v>244</v>
      </c>
      <c r="X891" s="196">
        <v>326</v>
      </c>
      <c r="Y891" s="200">
        <v>222</v>
      </c>
      <c r="Z891" s="198">
        <v>449</v>
      </c>
      <c r="AA891" s="196">
        <v>770</v>
      </c>
      <c r="AB891" s="172">
        <f t="shared" si="16980"/>
        <v>5034</v>
      </c>
      <c r="AC891" s="173">
        <f t="shared" si="16981"/>
        <v>4560</v>
      </c>
      <c r="BI891" s="146" t="s">
        <v>30</v>
      </c>
      <c r="BJ891" s="129">
        <f>B891/B901</f>
        <v>6.3579722458227128E-2</v>
      </c>
      <c r="BK891" s="130">
        <f t="shared" ref="BK891" si="17337">C891/C901</f>
        <v>8.7239767738280696E-2</v>
      </c>
      <c r="BL891" s="131">
        <f t="shared" ref="BL891" si="17338">D891/D901</f>
        <v>8.2018038331454338E-2</v>
      </c>
      <c r="BM891" s="132">
        <f t="shared" ref="BM891" si="17339">E891/E901</f>
        <v>5.8340929808568823E-2</v>
      </c>
      <c r="BN891" s="129">
        <f t="shared" ref="BN891" si="17340">F891/F901</f>
        <v>7.2525902107895682E-2</v>
      </c>
      <c r="BO891" s="130">
        <f t="shared" ref="BO891" si="17341">G891/G901</f>
        <v>7.862457269253971E-2</v>
      </c>
      <c r="BP891" s="131">
        <f t="shared" ref="BP891" si="17342">H891/H901</f>
        <v>7.6906505816458429E-2</v>
      </c>
      <c r="BQ891" s="132">
        <f t="shared" ref="BQ891" si="17343">I891/I901</f>
        <v>7.0448099829835506E-2</v>
      </c>
      <c r="BR891" s="129">
        <f t="shared" ref="BR891" si="17344">J891/J901</f>
        <v>0.10388300554715078</v>
      </c>
      <c r="BS891" s="130">
        <f t="shared" ref="BS891" si="17345">K891/K901</f>
        <v>2.9243483788938335E-2</v>
      </c>
      <c r="BT891" s="131">
        <f t="shared" ref="BT891" si="17346">L891/L901</f>
        <v>8.4507042253521125E-2</v>
      </c>
      <c r="BU891" s="129">
        <f t="shared" ref="BU891" si="17347">M891/M901</f>
        <v>3.3333333333333333E-2</v>
      </c>
      <c r="BV891" s="133">
        <f t="shared" ref="BV891" si="17348">N891/N901</f>
        <v>6.9804596288558438E-2</v>
      </c>
      <c r="BW891" s="134">
        <f t="shared" ref="BW891" si="17349">O891/O901</f>
        <v>6.038381615939372E-2</v>
      </c>
      <c r="BX891" s="129">
        <f t="shared" ref="BX891" si="17350">P891/P901</f>
        <v>7.7192215176033238E-2</v>
      </c>
      <c r="BY891" s="130">
        <f t="shared" ref="BY891" si="17351">Q891/Q901</f>
        <v>7.609443043777217E-2</v>
      </c>
      <c r="BZ891" s="131">
        <f t="shared" ref="BZ891" si="17352">R891/R901</f>
        <v>5.5208147221725921E-2</v>
      </c>
      <c r="CA891" s="132">
        <f t="shared" ref="CA891" si="17353">S891/S901</f>
        <v>7.2005619950825425E-2</v>
      </c>
      <c r="CB891" s="129">
        <f t="shared" ref="CB891" si="17354">T891/T901</f>
        <v>0.10370879120879122</v>
      </c>
      <c r="CC891" s="130">
        <f t="shared" ref="CC891" si="17355">U891/U901</f>
        <v>2.2433132010353754E-2</v>
      </c>
      <c r="CD891" s="131">
        <f t="shared" ref="CD891" si="17356">V891/V901</f>
        <v>7.9702048417132215E-2</v>
      </c>
      <c r="CE891" s="132">
        <f t="shared" ref="CE891" si="17357">W891/W901</f>
        <v>4.6941131204309351E-2</v>
      </c>
      <c r="CF891" s="129">
        <f t="shared" ref="CF891" si="17358">X891/X901</f>
        <v>8.4020618556701038E-2</v>
      </c>
      <c r="CG891" s="130">
        <f t="shared" ref="CG891" si="17359">Y891/Y901</f>
        <v>7.7812828601472137E-2</v>
      </c>
      <c r="CH891" s="131">
        <f t="shared" ref="CH891" si="17360">Z891/Z901</f>
        <v>6.242179897122202E-2</v>
      </c>
      <c r="CI891" s="129">
        <f t="shared" ref="CI891" si="17361">AA891/AA901</f>
        <v>7.8619562997753731E-2</v>
      </c>
      <c r="CJ891" s="135">
        <f t="shared" ref="CJ891" si="17362">AB891/AB901</f>
        <v>7.3785269329424696E-2</v>
      </c>
      <c r="CK891" s="136">
        <f t="shared" ref="CK891" si="17363">AC891/AC901</f>
        <v>6.7046991707345766E-2</v>
      </c>
    </row>
    <row r="892" spans="1:89" x14ac:dyDescent="0.15">
      <c r="A892" s="137" t="s">
        <v>31</v>
      </c>
      <c r="B892" s="206">
        <v>481</v>
      </c>
      <c r="C892" s="190">
        <v>495</v>
      </c>
      <c r="D892" s="191">
        <v>210</v>
      </c>
      <c r="E892" s="192">
        <v>313</v>
      </c>
      <c r="F892" s="189">
        <v>253</v>
      </c>
      <c r="G892" s="193">
        <v>521</v>
      </c>
      <c r="H892" s="191">
        <v>642</v>
      </c>
      <c r="I892" s="192">
        <v>638</v>
      </c>
      <c r="J892" s="189">
        <v>179</v>
      </c>
      <c r="K892" s="190">
        <v>36</v>
      </c>
      <c r="L892" s="191">
        <v>508</v>
      </c>
      <c r="M892" s="189">
        <v>118</v>
      </c>
      <c r="N892" s="194">
        <v>456</v>
      </c>
      <c r="O892" s="207">
        <v>447</v>
      </c>
      <c r="P892" s="189">
        <v>291</v>
      </c>
      <c r="Q892" s="190">
        <v>326</v>
      </c>
      <c r="R892" s="191">
        <v>415</v>
      </c>
      <c r="S892" s="192">
        <v>504</v>
      </c>
      <c r="T892" s="189">
        <v>168</v>
      </c>
      <c r="U892" s="193">
        <v>30</v>
      </c>
      <c r="V892" s="191">
        <v>443</v>
      </c>
      <c r="W892" s="208">
        <v>313</v>
      </c>
      <c r="X892" s="189">
        <v>338</v>
      </c>
      <c r="Y892" s="193">
        <v>213</v>
      </c>
      <c r="Z892" s="191">
        <v>391</v>
      </c>
      <c r="AA892" s="189">
        <v>931</v>
      </c>
      <c r="AB892" s="172">
        <f t="shared" si="16980"/>
        <v>4775</v>
      </c>
      <c r="AC892" s="173">
        <f t="shared" si="16981"/>
        <v>4885</v>
      </c>
      <c r="BI892" s="137" t="s">
        <v>31</v>
      </c>
      <c r="BJ892" s="129">
        <f>B892/B901</f>
        <v>6.8111016709147557E-2</v>
      </c>
      <c r="BK892" s="130">
        <f t="shared" ref="BK892" si="17364">C892/C901</f>
        <v>7.0103384789689846E-2</v>
      </c>
      <c r="BL892" s="131">
        <f t="shared" ref="BL892" si="17365">D892/D901</f>
        <v>5.9188275084554681E-2</v>
      </c>
      <c r="BM892" s="132">
        <f t="shared" ref="BM892" si="17366">E892/E901</f>
        <v>7.1330902461257978E-2</v>
      </c>
      <c r="BN892" s="129">
        <f t="shared" ref="BN892" si="17367">F892/F901</f>
        <v>4.5194712397284745E-2</v>
      </c>
      <c r="BO892" s="130">
        <f t="shared" ref="BO892" si="17368">G892/G901</f>
        <v>0.10476573496883169</v>
      </c>
      <c r="BP892" s="131">
        <f t="shared" ref="BP892" si="17369">H892/H901</f>
        <v>6.9151227919000427E-2</v>
      </c>
      <c r="BQ892" s="132">
        <f t="shared" ref="BQ892" si="17370">I892/I901</f>
        <v>7.2376630743051618E-2</v>
      </c>
      <c r="BR892" s="129">
        <f t="shared" ref="BR892" si="17371">J892/J901</f>
        <v>9.0267271810388294E-2</v>
      </c>
      <c r="BS892" s="130">
        <f t="shared" ref="BS892" si="17372">K892/K901</f>
        <v>2.2886204704386522E-2</v>
      </c>
      <c r="BT892" s="131">
        <f t="shared" ref="BT892" si="17373">L892/L901</f>
        <v>0.11179577464788733</v>
      </c>
      <c r="BU892" s="129">
        <f t="shared" ref="BU892" si="17374">M892/M901</f>
        <v>2.9797979797979799E-2</v>
      </c>
      <c r="BV892" s="133">
        <f t="shared" ref="BV892" si="17375">N892/N901</f>
        <v>5.6040309696448319E-2</v>
      </c>
      <c r="BW892" s="134">
        <f t="shared" ref="BW892" si="17376">O892/O901</f>
        <v>5.4638797213054639E-2</v>
      </c>
      <c r="BX892" s="129">
        <f t="shared" ref="BX892" si="17377">P892/P901</f>
        <v>6.3634375683358849E-2</v>
      </c>
      <c r="BY892" s="130">
        <f t="shared" ref="BY892" si="17378">Q892/Q901</f>
        <v>7.471922988769196E-2</v>
      </c>
      <c r="BZ892" s="131">
        <f t="shared" ref="BZ892" si="17379">R892/R901</f>
        <v>7.4146864391638381E-2</v>
      </c>
      <c r="CA892" s="132">
        <f t="shared" ref="CA892" si="17380">S892/S901</f>
        <v>8.8514225500526872E-2</v>
      </c>
      <c r="CB892" s="129">
        <f t="shared" ref="CB892" si="17381">T892/T901</f>
        <v>0.11538461538461539</v>
      </c>
      <c r="CC892" s="130">
        <f t="shared" ref="CC892" si="17382">U892/U901</f>
        <v>2.5884383088869714E-2</v>
      </c>
      <c r="CD892" s="131">
        <f t="shared" ref="CD892" si="17383">V892/V901</f>
        <v>8.2495344506517687E-2</v>
      </c>
      <c r="CE892" s="132">
        <f t="shared" ref="CE892" si="17384">W892/W901</f>
        <v>6.0215467487495192E-2</v>
      </c>
      <c r="CF892" s="129">
        <f t="shared" ref="CF892" si="17385">X892/X901</f>
        <v>8.7113402061855666E-2</v>
      </c>
      <c r="CG892" s="130">
        <f t="shared" ref="CG892" si="17386">Y892/Y901</f>
        <v>7.4658254468980015E-2</v>
      </c>
      <c r="CH892" s="131">
        <f t="shared" ref="CH892" si="17387">Z892/Z901</f>
        <v>5.4358404003892677E-2</v>
      </c>
      <c r="CI892" s="129">
        <f t="shared" ref="CI892" si="17388">AA892/AA901</f>
        <v>9.5058198897284049E-2</v>
      </c>
      <c r="CJ892" s="135">
        <f t="shared" ref="CJ892" si="17389">AB892/AB901</f>
        <v>6.9989006962257239E-2</v>
      </c>
      <c r="CK892" s="136">
        <f t="shared" ref="CK892" si="17390">AC892/AC901</f>
        <v>7.1825560195259666E-2</v>
      </c>
    </row>
    <row r="893" spans="1:89" x14ac:dyDescent="0.15">
      <c r="A893" s="146" t="s">
        <v>32</v>
      </c>
      <c r="B893" s="203">
        <v>574</v>
      </c>
      <c r="C893" s="197">
        <v>552</v>
      </c>
      <c r="D893" s="198">
        <v>151</v>
      </c>
      <c r="E893" s="199">
        <v>333</v>
      </c>
      <c r="F893" s="196">
        <v>261</v>
      </c>
      <c r="G893" s="200">
        <v>579</v>
      </c>
      <c r="H893" s="198">
        <v>649</v>
      </c>
      <c r="I893" s="199">
        <v>710</v>
      </c>
      <c r="J893" s="196">
        <v>154</v>
      </c>
      <c r="K893" s="197">
        <v>41</v>
      </c>
      <c r="L893" s="198">
        <v>475</v>
      </c>
      <c r="M893" s="196">
        <v>146</v>
      </c>
      <c r="N893" s="201">
        <v>534</v>
      </c>
      <c r="O893" s="204">
        <v>485</v>
      </c>
      <c r="P893" s="196">
        <v>255</v>
      </c>
      <c r="Q893" s="197">
        <v>350</v>
      </c>
      <c r="R893" s="198">
        <v>315</v>
      </c>
      <c r="S893" s="199">
        <v>425</v>
      </c>
      <c r="T893" s="196">
        <v>105</v>
      </c>
      <c r="U893" s="200">
        <v>26</v>
      </c>
      <c r="V893" s="198">
        <v>562</v>
      </c>
      <c r="W893" s="205">
        <v>262</v>
      </c>
      <c r="X893" s="196">
        <v>266</v>
      </c>
      <c r="Y893" s="200">
        <v>182</v>
      </c>
      <c r="Z893" s="198">
        <v>361</v>
      </c>
      <c r="AA893" s="196">
        <v>858</v>
      </c>
      <c r="AB893" s="172">
        <f t="shared" si="16980"/>
        <v>4662</v>
      </c>
      <c r="AC893" s="173">
        <f t="shared" si="16981"/>
        <v>4949</v>
      </c>
      <c r="BI893" s="146" t="s">
        <v>32</v>
      </c>
      <c r="BJ893" s="129">
        <f>B893/B901</f>
        <v>8.1280090625885024E-2</v>
      </c>
      <c r="BK893" s="130">
        <f t="shared" ref="BK893" si="17391">C893/C901</f>
        <v>7.8175895765472306E-2</v>
      </c>
      <c r="BL893" s="131">
        <f t="shared" ref="BL893" si="17392">D893/D901</f>
        <v>4.2559188275084557E-2</v>
      </c>
      <c r="BM893" s="132">
        <f t="shared" ref="BM893" si="17393">E893/E901</f>
        <v>7.588878760255241E-2</v>
      </c>
      <c r="BN893" s="129">
        <f t="shared" ref="BN893" si="17394">F893/F901</f>
        <v>4.6623794212218649E-2</v>
      </c>
      <c r="BO893" s="130">
        <f t="shared" ref="BO893" si="17395">G893/G901</f>
        <v>0.11642871506133119</v>
      </c>
      <c r="BP893" s="131">
        <f t="shared" ref="BP893" si="17396">H893/H901</f>
        <v>6.990521327014218E-2</v>
      </c>
      <c r="BQ893" s="132">
        <f t="shared" ref="BQ893" si="17397">I893/I901</f>
        <v>8.054452637549632E-2</v>
      </c>
      <c r="BR893" s="129">
        <f t="shared" ref="BR893" si="17398">J893/J901</f>
        <v>7.7660110943015628E-2</v>
      </c>
      <c r="BS893" s="130">
        <f t="shared" ref="BS893" si="17399">K893/K901</f>
        <v>2.6064844246662427E-2</v>
      </c>
      <c r="BT893" s="131">
        <f t="shared" ref="BT893" si="17400">L893/L901</f>
        <v>0.10453345070422536</v>
      </c>
      <c r="BU893" s="129">
        <f t="shared" ref="BU893" si="17401">M893/M901</f>
        <v>3.686868686868687E-2</v>
      </c>
      <c r="BV893" s="133">
        <f t="shared" ref="BV893" si="17402">N893/N901</f>
        <v>6.562615214452501E-2</v>
      </c>
      <c r="BW893" s="134">
        <f t="shared" ref="BW893" si="17403">O893/O901</f>
        <v>5.9283706148392616E-2</v>
      </c>
      <c r="BX893" s="129">
        <f t="shared" ref="BX893" si="17404">P893/P901</f>
        <v>5.5762081784386616E-2</v>
      </c>
      <c r="BY893" s="130">
        <f t="shared" ref="BY893" si="17405">Q893/Q901</f>
        <v>8.022003208801283E-2</v>
      </c>
      <c r="BZ893" s="131">
        <f t="shared" ref="BZ893" si="17406">R893/R901</f>
        <v>5.6280150080400215E-2</v>
      </c>
      <c r="CA893" s="132">
        <f t="shared" ref="CA893" si="17407">S893/S901</f>
        <v>7.4639971900245877E-2</v>
      </c>
      <c r="CB893" s="129">
        <f t="shared" ref="CB893" si="17408">T893/T901</f>
        <v>7.2115384615384609E-2</v>
      </c>
      <c r="CC893" s="130">
        <f t="shared" ref="CC893" si="17409">U893/U901</f>
        <v>2.2433132010353754E-2</v>
      </c>
      <c r="CD893" s="131">
        <f t="shared" ref="CD893" si="17410">V893/V901</f>
        <v>0.10465549348230913</v>
      </c>
      <c r="CE893" s="132">
        <f t="shared" ref="CE893" si="17411">W893/W901</f>
        <v>5.0404001539053479E-2</v>
      </c>
      <c r="CF893" s="129">
        <f t="shared" ref="CF893" si="17412">X893/X901</f>
        <v>6.8556701030927841E-2</v>
      </c>
      <c r="CG893" s="130">
        <f t="shared" ref="CG893" si="17413">Y893/Y901</f>
        <v>6.3792499123729404E-2</v>
      </c>
      <c r="CH893" s="131">
        <f t="shared" ref="CH893" si="17414">Z893/Z901</f>
        <v>5.0187682469067151E-2</v>
      </c>
      <c r="CI893" s="129">
        <f t="shared" ref="CI893" si="17415">AA893/AA901</f>
        <v>8.7604655911782722E-2</v>
      </c>
      <c r="CJ893" s="135">
        <f t="shared" ref="CJ893" si="17416">AB893/AB901</f>
        <v>6.8332722609014296E-2</v>
      </c>
      <c r="CK893" s="136">
        <f t="shared" ref="CK893" si="17417">AC893/AC901</f>
        <v>7.276657060518732E-2</v>
      </c>
    </row>
    <row r="894" spans="1:89" x14ac:dyDescent="0.15">
      <c r="A894" s="137" t="s">
        <v>33</v>
      </c>
      <c r="B894" s="206">
        <v>279</v>
      </c>
      <c r="C894" s="190">
        <v>509</v>
      </c>
      <c r="D894" s="191">
        <v>68</v>
      </c>
      <c r="E894" s="192">
        <v>355</v>
      </c>
      <c r="F894" s="189">
        <v>162</v>
      </c>
      <c r="G894" s="193">
        <v>454</v>
      </c>
      <c r="H894" s="191">
        <v>426</v>
      </c>
      <c r="I894" s="192">
        <v>592</v>
      </c>
      <c r="J894" s="189">
        <v>71</v>
      </c>
      <c r="K894" s="190">
        <v>48</v>
      </c>
      <c r="L894" s="191">
        <v>259</v>
      </c>
      <c r="M894" s="189">
        <v>138</v>
      </c>
      <c r="N894" s="194">
        <v>526</v>
      </c>
      <c r="O894" s="207">
        <v>417</v>
      </c>
      <c r="P894" s="189">
        <v>150</v>
      </c>
      <c r="Q894" s="190">
        <v>289</v>
      </c>
      <c r="R894" s="191">
        <v>203</v>
      </c>
      <c r="S894" s="192">
        <v>397</v>
      </c>
      <c r="T894" s="189">
        <v>39</v>
      </c>
      <c r="U894" s="193">
        <v>37</v>
      </c>
      <c r="V894" s="191">
        <v>503</v>
      </c>
      <c r="W894" s="208">
        <v>227</v>
      </c>
      <c r="X894" s="189">
        <v>168</v>
      </c>
      <c r="Y894" s="193">
        <v>155</v>
      </c>
      <c r="Z894" s="191">
        <v>235</v>
      </c>
      <c r="AA894" s="189">
        <v>673</v>
      </c>
      <c r="AB894" s="172">
        <f t="shared" si="16980"/>
        <v>3089</v>
      </c>
      <c r="AC894" s="173">
        <f t="shared" si="16981"/>
        <v>4291</v>
      </c>
      <c r="BI894" s="137" t="s">
        <v>33</v>
      </c>
      <c r="BJ894" s="129">
        <f>B894/B901</f>
        <v>3.9507221750212401E-2</v>
      </c>
      <c r="BK894" s="130">
        <f t="shared" ref="BK894" si="17418">C894/C901</f>
        <v>7.208610678374168E-2</v>
      </c>
      <c r="BL894" s="131">
        <f t="shared" ref="BL894" si="17419">D894/D901</f>
        <v>1.9165727170236752E-2</v>
      </c>
      <c r="BM894" s="132">
        <f t="shared" ref="BM894" si="17420">E894/E901</f>
        <v>8.0902461257976302E-2</v>
      </c>
      <c r="BN894" s="129">
        <f t="shared" ref="BN894" si="17421">F894/F901</f>
        <v>2.8938906752411574E-2</v>
      </c>
      <c r="BO894" s="130">
        <f t="shared" ref="BO894" si="17422">G894/G901</f>
        <v>9.1292982103358136E-2</v>
      </c>
      <c r="BP894" s="131">
        <f t="shared" ref="BP894" si="17423">H894/H901</f>
        <v>4.5885394226626457E-2</v>
      </c>
      <c r="BQ894" s="132">
        <f t="shared" ref="BQ894" si="17424">I894/I901</f>
        <v>6.7158252977878613E-2</v>
      </c>
      <c r="BR894" s="129">
        <f t="shared" ref="BR894" si="17425">J894/J901</f>
        <v>3.5804336863338379E-2</v>
      </c>
      <c r="BS894" s="130">
        <f t="shared" ref="BS894" si="17426">K894/K901</f>
        <v>3.0514939605848695E-2</v>
      </c>
      <c r="BT894" s="131">
        <f t="shared" ref="BT894" si="17427">L894/L901</f>
        <v>5.6998239436619719E-2</v>
      </c>
      <c r="BU894" s="129">
        <f t="shared" ref="BU894" si="17428">M894/M901</f>
        <v>3.4848484848484851E-2</v>
      </c>
      <c r="BV894" s="133">
        <f t="shared" ref="BV894" si="17429">N894/N901</f>
        <v>6.4642988816517144E-2</v>
      </c>
      <c r="BW894" s="134">
        <f t="shared" ref="BW894" si="17430">O894/O901</f>
        <v>5.0971763843050973E-2</v>
      </c>
      <c r="BX894" s="129">
        <f t="shared" ref="BX894" si="17431">P894/P901</f>
        <v>3.280122457905095E-2</v>
      </c>
      <c r="BY894" s="130">
        <f t="shared" ref="BY894" si="17432">Q894/Q901</f>
        <v>6.6238826495530603E-2</v>
      </c>
      <c r="BZ894" s="131">
        <f t="shared" ref="BZ894" si="17433">R894/R901</f>
        <v>3.6269430051813469E-2</v>
      </c>
      <c r="CA894" s="132">
        <f t="shared" ref="CA894" si="17434">S894/S901</f>
        <v>6.9722514927994375E-2</v>
      </c>
      <c r="CB894" s="129">
        <f t="shared" ref="CB894" si="17435">T894/T901</f>
        <v>2.6785714285714284E-2</v>
      </c>
      <c r="CC894" s="130">
        <f t="shared" ref="CC894" si="17436">U894/U901</f>
        <v>3.1924072476272651E-2</v>
      </c>
      <c r="CD894" s="131">
        <f t="shared" ref="CD894" si="17437">V894/V901</f>
        <v>9.3668528864059589E-2</v>
      </c>
      <c r="CE894" s="132">
        <f t="shared" ref="CE894" si="17438">W894/W901</f>
        <v>4.3670642554828783E-2</v>
      </c>
      <c r="CF894" s="129">
        <f t="shared" ref="CF894" si="17439">X894/X901</f>
        <v>4.3298969072164947E-2</v>
      </c>
      <c r="CG894" s="130">
        <f t="shared" ref="CG894" si="17440">Y894/Y901</f>
        <v>5.4328776726253067E-2</v>
      </c>
      <c r="CH894" s="131">
        <f t="shared" ref="CH894" si="17441">Z894/Z901</f>
        <v>3.2670652022799944E-2</v>
      </c>
      <c r="CI894" s="129">
        <f t="shared" ref="CI894" si="17442">AA894/AA901</f>
        <v>6.8715540126608132E-2</v>
      </c>
      <c r="CJ894" s="135">
        <f t="shared" ref="CJ894" si="17443">AB894/AB901</f>
        <v>4.5276658116526203E-2</v>
      </c>
      <c r="CK894" s="136">
        <f t="shared" ref="CK894" si="17444">AC894/AC901</f>
        <v>6.3091807328118574E-2</v>
      </c>
    </row>
    <row r="895" spans="1:89" x14ac:dyDescent="0.15">
      <c r="A895" s="146" t="s">
        <v>34</v>
      </c>
      <c r="B895" s="203">
        <v>10</v>
      </c>
      <c r="C895" s="197">
        <v>367</v>
      </c>
      <c r="D895" s="198">
        <v>9</v>
      </c>
      <c r="E895" s="199">
        <v>212</v>
      </c>
      <c r="F895" s="196">
        <v>28</v>
      </c>
      <c r="G895" s="200">
        <v>314</v>
      </c>
      <c r="H895" s="198">
        <v>88</v>
      </c>
      <c r="I895" s="199">
        <v>290</v>
      </c>
      <c r="J895" s="196">
        <v>14</v>
      </c>
      <c r="K895" s="197">
        <v>44</v>
      </c>
      <c r="L895" s="198">
        <v>176</v>
      </c>
      <c r="M895" s="196">
        <v>51</v>
      </c>
      <c r="N895" s="201">
        <v>133</v>
      </c>
      <c r="O895" s="204">
        <v>210</v>
      </c>
      <c r="P895" s="196">
        <v>47</v>
      </c>
      <c r="Q895" s="197">
        <v>154</v>
      </c>
      <c r="R895" s="198">
        <v>56</v>
      </c>
      <c r="S895" s="199">
        <v>166</v>
      </c>
      <c r="T895" s="196">
        <v>24</v>
      </c>
      <c r="U895" s="200">
        <v>33</v>
      </c>
      <c r="V895" s="198">
        <v>86</v>
      </c>
      <c r="W895" s="205">
        <v>67</v>
      </c>
      <c r="X895" s="196">
        <v>42</v>
      </c>
      <c r="Y895" s="200">
        <v>109</v>
      </c>
      <c r="Z895" s="198">
        <v>130</v>
      </c>
      <c r="AA895" s="196">
        <v>316</v>
      </c>
      <c r="AB895" s="172">
        <f t="shared" si="16980"/>
        <v>843</v>
      </c>
      <c r="AC895" s="173">
        <f t="shared" si="16981"/>
        <v>2333</v>
      </c>
      <c r="BI895" s="146" t="s">
        <v>34</v>
      </c>
      <c r="BJ895" s="129">
        <f>B895/B901</f>
        <v>1.4160294534126311E-3</v>
      </c>
      <c r="BK895" s="130">
        <f t="shared" ref="BK895" si="17445">C895/C901</f>
        <v>5.1975640844073079E-2</v>
      </c>
      <c r="BL895" s="131">
        <f t="shared" ref="BL895" si="17446">D895/D901</f>
        <v>2.536640360766629E-3</v>
      </c>
      <c r="BM895" s="132">
        <f t="shared" ref="BM895" si="17447">E895/E901</f>
        <v>4.831358249772106E-2</v>
      </c>
      <c r="BN895" s="129">
        <f t="shared" ref="BN895" si="17448">F895/F901</f>
        <v>5.0017863522686676E-3</v>
      </c>
      <c r="BO895" s="130">
        <f t="shared" ref="BO895" si="17449">G895/G901</f>
        <v>6.3140961190428307E-2</v>
      </c>
      <c r="BP895" s="131">
        <f t="shared" ref="BP895" si="17450">H895/H901</f>
        <v>9.4786729857819912E-3</v>
      </c>
      <c r="BQ895" s="132">
        <f t="shared" ref="BQ895" si="17451">I895/I901</f>
        <v>3.2898468519568916E-2</v>
      </c>
      <c r="BR895" s="129">
        <f t="shared" ref="BR895" si="17452">J895/J901</f>
        <v>7.0600100857286935E-3</v>
      </c>
      <c r="BS895" s="130">
        <f t="shared" ref="BS895" si="17453">K895/K901</f>
        <v>2.7972027972027972E-2</v>
      </c>
      <c r="BT895" s="131">
        <f t="shared" ref="BT895" si="17454">L895/L901</f>
        <v>3.873239436619718E-2</v>
      </c>
      <c r="BU895" s="129">
        <f t="shared" ref="BU895" si="17455">M895/M901</f>
        <v>1.2878787878787878E-2</v>
      </c>
      <c r="BV895" s="133">
        <f t="shared" ref="BV895" si="17456">N895/N901</f>
        <v>1.6345090328130762E-2</v>
      </c>
      <c r="BW895" s="134">
        <f t="shared" ref="BW895" si="17457">O895/O901</f>
        <v>2.566923359002567E-2</v>
      </c>
      <c r="BX895" s="129">
        <f t="shared" ref="BX895" si="17458">P895/P901</f>
        <v>1.0277717034769297E-2</v>
      </c>
      <c r="BY895" s="130">
        <f t="shared" ref="BY895" si="17459">Q895/Q901</f>
        <v>3.529681411872565E-2</v>
      </c>
      <c r="BZ895" s="131">
        <f t="shared" ref="BZ895" si="17460">R895/R901</f>
        <v>1.0005360014293372E-2</v>
      </c>
      <c r="CA895" s="132">
        <f t="shared" ref="CA895" si="17461">S895/S901</f>
        <v>2.9153494906919566E-2</v>
      </c>
      <c r="CB895" s="129">
        <f t="shared" ref="CB895" si="17462">T895/T901</f>
        <v>1.6483516483516484E-2</v>
      </c>
      <c r="CC895" s="130">
        <f t="shared" ref="CC895" si="17463">U895/U901</f>
        <v>2.8472821397756688E-2</v>
      </c>
      <c r="CD895" s="131">
        <f t="shared" ref="CD895" si="17464">V895/V901</f>
        <v>1.601489757914339E-2</v>
      </c>
      <c r="CE895" s="132">
        <f t="shared" ref="CE895" si="17465">W895/W901</f>
        <v>1.2889572912658714E-2</v>
      </c>
      <c r="CF895" s="129">
        <f t="shared" ref="CF895" si="17466">X895/X901</f>
        <v>1.0824742268041237E-2</v>
      </c>
      <c r="CG895" s="130">
        <f t="shared" ref="CG895" si="17467">Y895/Y901</f>
        <v>3.8205397826848932E-2</v>
      </c>
      <c r="CH895" s="131">
        <f t="shared" ref="CH895" si="17468">Z895/Z901</f>
        <v>1.8073126650910609E-2</v>
      </c>
      <c r="CI895" s="129">
        <f t="shared" ref="CI895" si="17469">AA895/AA901</f>
        <v>3.2264651827649579E-2</v>
      </c>
      <c r="CJ895" s="135">
        <f t="shared" ref="CJ895" si="17470">AB895/AB901</f>
        <v>1.2356174422865518E-2</v>
      </c>
      <c r="CK895" s="136">
        <f t="shared" ref="CK895" si="17471">AC895/AC901</f>
        <v>3.4302770099394225E-2</v>
      </c>
    </row>
    <row r="896" spans="1:89" x14ac:dyDescent="0.15">
      <c r="A896" s="137" t="s">
        <v>35</v>
      </c>
      <c r="B896" s="206">
        <v>0</v>
      </c>
      <c r="C896" s="190">
        <v>45</v>
      </c>
      <c r="D896" s="191">
        <v>1</v>
      </c>
      <c r="E896" s="192">
        <v>46</v>
      </c>
      <c r="F896" s="189">
        <v>0</v>
      </c>
      <c r="G896" s="193">
        <v>20</v>
      </c>
      <c r="H896" s="191">
        <v>10</v>
      </c>
      <c r="I896" s="192">
        <v>38</v>
      </c>
      <c r="J896" s="189">
        <v>3</v>
      </c>
      <c r="K896" s="190">
        <v>2</v>
      </c>
      <c r="L896" s="191">
        <v>11</v>
      </c>
      <c r="M896" s="189">
        <v>3</v>
      </c>
      <c r="N896" s="194">
        <v>11</v>
      </c>
      <c r="O896" s="207">
        <v>12</v>
      </c>
      <c r="P896" s="189">
        <v>7</v>
      </c>
      <c r="Q896" s="190">
        <v>5</v>
      </c>
      <c r="R896" s="191">
        <v>6</v>
      </c>
      <c r="S896" s="192">
        <v>8</v>
      </c>
      <c r="T896" s="189">
        <v>1</v>
      </c>
      <c r="U896" s="193">
        <v>7</v>
      </c>
      <c r="V896" s="191">
        <v>1</v>
      </c>
      <c r="W896" s="208">
        <v>3</v>
      </c>
      <c r="X896" s="189">
        <v>2</v>
      </c>
      <c r="Y896" s="193">
        <v>14</v>
      </c>
      <c r="Z896" s="191">
        <v>22</v>
      </c>
      <c r="AA896" s="189">
        <v>54</v>
      </c>
      <c r="AB896" s="172">
        <f t="shared" si="16980"/>
        <v>75</v>
      </c>
      <c r="AC896" s="173">
        <f t="shared" si="16981"/>
        <v>257</v>
      </c>
      <c r="BI896" s="137" t="s">
        <v>35</v>
      </c>
      <c r="BJ896" s="129">
        <f>B896/B901</f>
        <v>0</v>
      </c>
      <c r="BK896" s="130">
        <f t="shared" ref="BK896" si="17472">C896/C901</f>
        <v>6.3730349808808952E-3</v>
      </c>
      <c r="BL896" s="131">
        <f t="shared" ref="BL896" si="17473">D896/D901</f>
        <v>2.8184892897406989E-4</v>
      </c>
      <c r="BM896" s="132">
        <f t="shared" ref="BM896" si="17474">E896/E901</f>
        <v>1.0483135824977211E-2</v>
      </c>
      <c r="BN896" s="129">
        <f t="shared" ref="BN896" si="17475">F896/F901</f>
        <v>0</v>
      </c>
      <c r="BO896" s="130">
        <f t="shared" ref="BO896" si="17476">G896/G901</f>
        <v>4.0217172732756887E-3</v>
      </c>
      <c r="BP896" s="131">
        <f t="shared" ref="BP896" si="17477">H896/H901</f>
        <v>1.0771219302024989E-3</v>
      </c>
      <c r="BQ896" s="132">
        <f t="shared" ref="BQ896" si="17478">I896/I901</f>
        <v>4.310833806012479E-3</v>
      </c>
      <c r="BR896" s="129">
        <f t="shared" ref="BR896" si="17479">J896/J901</f>
        <v>1.5128593040847202E-3</v>
      </c>
      <c r="BS896" s="130">
        <f t="shared" ref="BS896" si="17480">K896/K901</f>
        <v>1.2714558169103624E-3</v>
      </c>
      <c r="BT896" s="131">
        <f t="shared" ref="BT896" si="17481">L896/L901</f>
        <v>2.4207746478873238E-3</v>
      </c>
      <c r="BU896" s="129">
        <f t="shared" ref="BU896" si="17482">M896/M901</f>
        <v>7.5757575757575758E-4</v>
      </c>
      <c r="BV896" s="133">
        <f t="shared" ref="BV896" si="17483">N896/N901</f>
        <v>1.3518495760108148E-3</v>
      </c>
      <c r="BW896" s="134">
        <f t="shared" ref="BW896" si="17484">O896/O901</f>
        <v>1.4668133480014668E-3</v>
      </c>
      <c r="BX896" s="129">
        <f t="shared" ref="BX896" si="17485">P896/P901</f>
        <v>1.5307238136890444E-3</v>
      </c>
      <c r="BY896" s="130">
        <f t="shared" ref="BY896" si="17486">Q896/Q901</f>
        <v>1.1460004584001834E-3</v>
      </c>
      <c r="BZ896" s="131">
        <f t="shared" ref="BZ896" si="17487">R896/R901</f>
        <v>1.0720028586742897E-3</v>
      </c>
      <c r="CA896" s="132">
        <f t="shared" ref="CA896" si="17488">S896/S901</f>
        <v>1.4049877063575693E-3</v>
      </c>
      <c r="CB896" s="129">
        <f t="shared" ref="CB896" si="17489">T896/T901</f>
        <v>6.8681318681318687E-4</v>
      </c>
      <c r="CC896" s="130">
        <f t="shared" ref="CC896" si="17490">U896/U901</f>
        <v>6.0396893874029335E-3</v>
      </c>
      <c r="CD896" s="131">
        <f t="shared" ref="CD896" si="17491">V896/V901</f>
        <v>1.8621973929236498E-4</v>
      </c>
      <c r="CE896" s="132">
        <f t="shared" ref="CE896" si="17492">W896/W901</f>
        <v>5.7714505579068874E-4</v>
      </c>
      <c r="CF896" s="129">
        <f t="shared" ref="CF896" si="17493">X896/X901</f>
        <v>5.1546391752577321E-4</v>
      </c>
      <c r="CG896" s="130">
        <f t="shared" ref="CG896" si="17494">Y896/Y901</f>
        <v>4.9071153172099546E-3</v>
      </c>
      <c r="CH896" s="131">
        <f t="shared" ref="CH896" si="17495">Z896/Z901</f>
        <v>3.0585291255387182E-3</v>
      </c>
      <c r="CI896" s="129">
        <f t="shared" ref="CI896" si="17496">AA896/AA901</f>
        <v>5.5135797426996121E-3</v>
      </c>
      <c r="CJ896" s="135">
        <f t="shared" ref="CJ896" si="17497">AB896/AB901</f>
        <v>1.0993037742762918E-3</v>
      </c>
      <c r="CK896" s="136">
        <f t="shared" ref="CK896" si="17498">AC896/AC901</f>
        <v>3.778744927365759E-3</v>
      </c>
    </row>
    <row r="897" spans="1:89" x14ac:dyDescent="0.15">
      <c r="A897" s="146" t="s">
        <v>36</v>
      </c>
      <c r="B897" s="203">
        <v>0</v>
      </c>
      <c r="C897" s="197">
        <v>0</v>
      </c>
      <c r="D897" s="198">
        <v>0</v>
      </c>
      <c r="E897" s="199">
        <v>0</v>
      </c>
      <c r="F897" s="196">
        <v>0</v>
      </c>
      <c r="G897" s="200">
        <v>1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80"/>
        <v>0</v>
      </c>
      <c r="AC897" s="173">
        <f t="shared" si="16981"/>
        <v>1</v>
      </c>
      <c r="BI897" s="146" t="s">
        <v>36</v>
      </c>
      <c r="BJ897" s="129">
        <f>B897/B901</f>
        <v>0</v>
      </c>
      <c r="BK897" s="130">
        <f t="shared" ref="BK897" si="17499">C897/C901</f>
        <v>0</v>
      </c>
      <c r="BL897" s="131">
        <f t="shared" ref="BL897" si="17500">D897/D901</f>
        <v>0</v>
      </c>
      <c r="BM897" s="132">
        <f t="shared" ref="BM897" si="17501">E897/E901</f>
        <v>0</v>
      </c>
      <c r="BN897" s="129">
        <f t="shared" ref="BN897" si="17502">F897/F901</f>
        <v>0</v>
      </c>
      <c r="BO897" s="130">
        <f t="shared" ref="BO897" si="17503">G897/G901</f>
        <v>2.0108586366378444E-4</v>
      </c>
      <c r="BP897" s="131">
        <f t="shared" ref="BP897" si="17504">H897/H901</f>
        <v>0</v>
      </c>
      <c r="BQ897" s="132">
        <f t="shared" ref="BQ897" si="17505">I897/I901</f>
        <v>0</v>
      </c>
      <c r="BR897" s="129">
        <f t="shared" ref="BR897" si="17506">J897/J901</f>
        <v>0</v>
      </c>
      <c r="BS897" s="130">
        <f t="shared" ref="BS897" si="17507">K897/K901</f>
        <v>0</v>
      </c>
      <c r="BT897" s="131">
        <f t="shared" ref="BT897" si="17508">L897/L901</f>
        <v>0</v>
      </c>
      <c r="BU897" s="129">
        <f t="shared" ref="BU897" si="17509">M897/M901</f>
        <v>0</v>
      </c>
      <c r="BV897" s="133">
        <f t="shared" ref="BV897" si="17510">N897/N901</f>
        <v>0</v>
      </c>
      <c r="BW897" s="134">
        <f t="shared" ref="BW897" si="17511">O897/O901</f>
        <v>0</v>
      </c>
      <c r="BX897" s="129">
        <f t="shared" ref="BX897" si="17512">P897/P901</f>
        <v>0</v>
      </c>
      <c r="BY897" s="130">
        <f t="shared" ref="BY897" si="17513">Q897/Q901</f>
        <v>0</v>
      </c>
      <c r="BZ897" s="131">
        <f t="shared" ref="BZ897" si="17514">R897/R901</f>
        <v>0</v>
      </c>
      <c r="CA897" s="132">
        <f t="shared" ref="CA897" si="17515">S897/S901</f>
        <v>0</v>
      </c>
      <c r="CB897" s="129">
        <f t="shared" ref="CB897" si="17516">T897/T901</f>
        <v>0</v>
      </c>
      <c r="CC897" s="130">
        <f t="shared" ref="CC897" si="17517">U897/U901</f>
        <v>0</v>
      </c>
      <c r="CD897" s="131">
        <f t="shared" ref="CD897" si="17518">V897/V901</f>
        <v>0</v>
      </c>
      <c r="CE897" s="132">
        <f t="shared" ref="CE897" si="17519">W897/W901</f>
        <v>0</v>
      </c>
      <c r="CF897" s="129">
        <f t="shared" ref="CF897" si="17520">X897/X901</f>
        <v>0</v>
      </c>
      <c r="CG897" s="130">
        <f t="shared" ref="CG897" si="17521">Y897/Y901</f>
        <v>0</v>
      </c>
      <c r="CH897" s="131">
        <f t="shared" ref="CH897" si="17522">Z897/Z901</f>
        <v>0</v>
      </c>
      <c r="CI897" s="129">
        <f t="shared" ref="CI897" si="17523">AA897/AA901</f>
        <v>0</v>
      </c>
      <c r="CJ897" s="135">
        <f t="shared" ref="CJ897" si="17524">AB897/AB901</f>
        <v>0</v>
      </c>
      <c r="CK897" s="136">
        <f t="shared" ref="CK897" si="17525">AC897/AC901</f>
        <v>1.4703287655119684E-5</v>
      </c>
    </row>
    <row r="898" spans="1:89" x14ac:dyDescent="0.15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0"/>
        <v>0</v>
      </c>
      <c r="AC898" s="173">
        <f t="shared" si="16981"/>
        <v>0</v>
      </c>
      <c r="BI898" s="137" t="s">
        <v>37</v>
      </c>
      <c r="BJ898" s="129">
        <f>B898/B901</f>
        <v>0</v>
      </c>
      <c r="BK898" s="130">
        <f t="shared" ref="BK898" si="17526">C898/C901</f>
        <v>0</v>
      </c>
      <c r="BL898" s="131">
        <f t="shared" ref="BL898" si="17527">D898/D901</f>
        <v>0</v>
      </c>
      <c r="BM898" s="132">
        <f t="shared" ref="BM898" si="17528">E898/E901</f>
        <v>0</v>
      </c>
      <c r="BN898" s="129">
        <f t="shared" ref="BN898" si="17529">F898/F901</f>
        <v>0</v>
      </c>
      <c r="BO898" s="130">
        <f t="shared" ref="BO898" si="17530">G898/G901</f>
        <v>0</v>
      </c>
      <c r="BP898" s="131">
        <f t="shared" ref="BP898" si="17531">H898/H901</f>
        <v>0</v>
      </c>
      <c r="BQ898" s="132">
        <f t="shared" ref="BQ898" si="17532">I898/I901</f>
        <v>0</v>
      </c>
      <c r="BR898" s="129">
        <f t="shared" ref="BR898" si="17533">J898/J901</f>
        <v>0</v>
      </c>
      <c r="BS898" s="130">
        <f t="shared" ref="BS898" si="17534">K898/K901</f>
        <v>0</v>
      </c>
      <c r="BT898" s="131">
        <f t="shared" ref="BT898" si="17535">L898/L901</f>
        <v>0</v>
      </c>
      <c r="BU898" s="129">
        <f t="shared" ref="BU898" si="17536">M898/M901</f>
        <v>0</v>
      </c>
      <c r="BV898" s="133">
        <f t="shared" ref="BV898" si="17537">N898/N901</f>
        <v>0</v>
      </c>
      <c r="BW898" s="134">
        <f t="shared" ref="BW898" si="17538">O898/O901</f>
        <v>0</v>
      </c>
      <c r="BX898" s="129">
        <f t="shared" ref="BX898" si="17539">P898/P901</f>
        <v>0</v>
      </c>
      <c r="BY898" s="130">
        <f t="shared" ref="BY898" si="17540">Q898/Q901</f>
        <v>0</v>
      </c>
      <c r="BZ898" s="131">
        <f t="shared" ref="BZ898" si="17541">R898/R901</f>
        <v>0</v>
      </c>
      <c r="CA898" s="132">
        <f t="shared" ref="CA898" si="17542">S898/S901</f>
        <v>0</v>
      </c>
      <c r="CB898" s="129">
        <f t="shared" ref="CB898" si="17543">T898/T901</f>
        <v>0</v>
      </c>
      <c r="CC898" s="130">
        <f t="shared" ref="CC898" si="17544">U898/U901</f>
        <v>0</v>
      </c>
      <c r="CD898" s="131">
        <f t="shared" ref="CD898" si="17545">V898/V901</f>
        <v>0</v>
      </c>
      <c r="CE898" s="132">
        <f t="shared" ref="CE898" si="17546">W898/W901</f>
        <v>0</v>
      </c>
      <c r="CF898" s="129">
        <f t="shared" ref="CF898" si="17547">X898/X901</f>
        <v>0</v>
      </c>
      <c r="CG898" s="130">
        <f t="shared" ref="CG898" si="17548">Y898/Y901</f>
        <v>0</v>
      </c>
      <c r="CH898" s="131">
        <f t="shared" ref="CH898" si="17549">Z898/Z901</f>
        <v>0</v>
      </c>
      <c r="CI898" s="129">
        <f t="shared" ref="CI898" si="17550">AA898/AA901</f>
        <v>0</v>
      </c>
      <c r="CJ898" s="135">
        <f t="shared" ref="CJ898" si="17551">AB898/AB901</f>
        <v>0</v>
      </c>
      <c r="CK898" s="136">
        <f t="shared" ref="CK898" si="17552">AC898/AC901</f>
        <v>0</v>
      </c>
    </row>
    <row r="899" spans="1:89" x14ac:dyDescent="0.15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0"/>
        <v>0</v>
      </c>
      <c r="AC899" s="173">
        <f t="shared" si="16981"/>
        <v>0</v>
      </c>
      <c r="BI899" s="146" t="s">
        <v>38</v>
      </c>
      <c r="BJ899" s="129">
        <f>B899/B901</f>
        <v>0</v>
      </c>
      <c r="BK899" s="130">
        <f t="shared" ref="BK899" si="17553">C899/C901</f>
        <v>0</v>
      </c>
      <c r="BL899" s="131">
        <f t="shared" ref="BL899" si="17554">D899/D901</f>
        <v>0</v>
      </c>
      <c r="BM899" s="132">
        <f t="shared" ref="BM899" si="17555">E899/E901</f>
        <v>0</v>
      </c>
      <c r="BN899" s="129">
        <f t="shared" ref="BN899" si="17556">F899/F901</f>
        <v>0</v>
      </c>
      <c r="BO899" s="130">
        <f t="shared" ref="BO899" si="17557">G899/G901</f>
        <v>0</v>
      </c>
      <c r="BP899" s="131">
        <f t="shared" ref="BP899" si="17558">H899/H901</f>
        <v>0</v>
      </c>
      <c r="BQ899" s="132">
        <f t="shared" ref="BQ899" si="17559">I899/I901</f>
        <v>0</v>
      </c>
      <c r="BR899" s="129">
        <f t="shared" ref="BR899" si="17560">J899/J901</f>
        <v>0</v>
      </c>
      <c r="BS899" s="130">
        <f t="shared" ref="BS899" si="17561">K899/K901</f>
        <v>0</v>
      </c>
      <c r="BT899" s="131">
        <f t="shared" ref="BT899" si="17562">L899/L901</f>
        <v>0</v>
      </c>
      <c r="BU899" s="129">
        <f t="shared" ref="BU899" si="17563">M899/M901</f>
        <v>0</v>
      </c>
      <c r="BV899" s="133">
        <f t="shared" ref="BV899" si="17564">N899/N901</f>
        <v>0</v>
      </c>
      <c r="BW899" s="134">
        <f t="shared" ref="BW899" si="17565">O899/O901</f>
        <v>0</v>
      </c>
      <c r="BX899" s="129">
        <f t="shared" ref="BX899" si="17566">P899/P901</f>
        <v>0</v>
      </c>
      <c r="BY899" s="130">
        <f t="shared" ref="BY899" si="17567">Q899/Q901</f>
        <v>0</v>
      </c>
      <c r="BZ899" s="131">
        <f t="shared" ref="BZ899" si="17568">R899/R901</f>
        <v>0</v>
      </c>
      <c r="CA899" s="132">
        <f t="shared" ref="CA899" si="17569">S899/S901</f>
        <v>0</v>
      </c>
      <c r="CB899" s="129">
        <f t="shared" ref="CB899" si="17570">T899/T901</f>
        <v>0</v>
      </c>
      <c r="CC899" s="130">
        <f t="shared" ref="CC899" si="17571">U899/U901</f>
        <v>0</v>
      </c>
      <c r="CD899" s="131">
        <f t="shared" ref="CD899" si="17572">V899/V901</f>
        <v>0</v>
      </c>
      <c r="CE899" s="132">
        <f t="shared" ref="CE899" si="17573">W899/W901</f>
        <v>0</v>
      </c>
      <c r="CF899" s="129">
        <f t="shared" ref="CF899" si="17574">X899/X901</f>
        <v>0</v>
      </c>
      <c r="CG899" s="130">
        <f t="shared" ref="CG899" si="17575">Y899/Y901</f>
        <v>0</v>
      </c>
      <c r="CH899" s="131">
        <f t="shared" ref="CH899" si="17576">Z899/Z901</f>
        <v>0</v>
      </c>
      <c r="CI899" s="129">
        <f t="shared" ref="CI899" si="17577">AA899/AA901</f>
        <v>0</v>
      </c>
      <c r="CJ899" s="135">
        <f t="shared" ref="CJ899" si="17578">AB899/AB901</f>
        <v>0</v>
      </c>
      <c r="CK899" s="136">
        <f t="shared" ref="CK899" si="17579">AC899/AC901</f>
        <v>0</v>
      </c>
    </row>
    <row r="900" spans="1:89" ht="14" thickBot="1" x14ac:dyDescent="0.2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0"/>
        <v>0</v>
      </c>
      <c r="AC900" s="173">
        <f t="shared" si="16981"/>
        <v>0</v>
      </c>
      <c r="BI900" s="137" t="s">
        <v>39</v>
      </c>
      <c r="BJ900" s="129">
        <f>B900/B901</f>
        <v>0</v>
      </c>
      <c r="BK900" s="130">
        <f t="shared" ref="BK900" si="17580">C900/C901</f>
        <v>0</v>
      </c>
      <c r="BL900" s="131">
        <f t="shared" ref="BL900" si="17581">D900/D901</f>
        <v>0</v>
      </c>
      <c r="BM900" s="132">
        <f t="shared" ref="BM900" si="17582">E900/E901</f>
        <v>0</v>
      </c>
      <c r="BN900" s="129">
        <f t="shared" ref="BN900" si="17583">F900/F901</f>
        <v>0</v>
      </c>
      <c r="BO900" s="130">
        <f t="shared" ref="BO900" si="17584">G900/G901</f>
        <v>0</v>
      </c>
      <c r="BP900" s="131">
        <f t="shared" ref="BP900" si="17585">H900/H901</f>
        <v>0</v>
      </c>
      <c r="BQ900" s="132">
        <f t="shared" ref="BQ900" si="17586">I900/I901</f>
        <v>0</v>
      </c>
      <c r="BR900" s="129">
        <f t="shared" ref="BR900" si="17587">J900/J901</f>
        <v>0</v>
      </c>
      <c r="BS900" s="130">
        <f t="shared" ref="BS900" si="17588">K900/K901</f>
        <v>0</v>
      </c>
      <c r="BT900" s="131">
        <f t="shared" ref="BT900" si="17589">L900/L901</f>
        <v>0</v>
      </c>
      <c r="BU900" s="129">
        <f t="shared" ref="BU900" si="17590">M900/M901</f>
        <v>0</v>
      </c>
      <c r="BV900" s="133">
        <f t="shared" ref="BV900" si="17591">N900/N901</f>
        <v>0</v>
      </c>
      <c r="BW900" s="134">
        <f t="shared" ref="BW900" si="17592">O900/O901</f>
        <v>0</v>
      </c>
      <c r="BX900" s="129">
        <f t="shared" ref="BX900" si="17593">P900/P901</f>
        <v>0</v>
      </c>
      <c r="BY900" s="130">
        <f t="shared" ref="BY900" si="17594">Q900/Q901</f>
        <v>0</v>
      </c>
      <c r="BZ900" s="131">
        <f t="shared" ref="BZ900" si="17595">R900/R901</f>
        <v>0</v>
      </c>
      <c r="CA900" s="132">
        <f t="shared" ref="CA900" si="17596">S900/S901</f>
        <v>0</v>
      </c>
      <c r="CB900" s="129">
        <f t="shared" ref="CB900" si="17597">T900/T901</f>
        <v>0</v>
      </c>
      <c r="CC900" s="130">
        <f t="shared" ref="CC900" si="17598">U900/U901</f>
        <v>0</v>
      </c>
      <c r="CD900" s="131">
        <f t="shared" ref="CD900" si="17599">V900/V901</f>
        <v>0</v>
      </c>
      <c r="CE900" s="132">
        <f t="shared" ref="CE900" si="17600">W900/W901</f>
        <v>0</v>
      </c>
      <c r="CF900" s="129">
        <f t="shared" ref="CF900" si="17601">X900/X901</f>
        <v>0</v>
      </c>
      <c r="CG900" s="130">
        <f t="shared" ref="CG900" si="17602">Y900/Y901</f>
        <v>0</v>
      </c>
      <c r="CH900" s="131">
        <f t="shared" ref="CH900" si="17603">Z900/Z901</f>
        <v>0</v>
      </c>
      <c r="CI900" s="129">
        <f t="shared" ref="CI900" si="17604">AA900/AA901</f>
        <v>0</v>
      </c>
      <c r="CJ900" s="135">
        <f t="shared" ref="CJ900" si="17605">AB900/AB901</f>
        <v>0</v>
      </c>
      <c r="CK900" s="136">
        <f t="shared" ref="CK900" si="17606">AC900/AC901</f>
        <v>0</v>
      </c>
    </row>
    <row r="901" spans="1:89" ht="15" thickTop="1" thickBot="1" x14ac:dyDescent="0.2">
      <c r="A901" s="269" t="s">
        <v>13</v>
      </c>
      <c r="B901" s="20">
        <f t="shared" ref="B901:AA901" si="17607">SUM(B878:B900)</f>
        <v>7062</v>
      </c>
      <c r="C901" s="21">
        <f t="shared" si="17607"/>
        <v>7061</v>
      </c>
      <c r="D901" s="20">
        <f t="shared" si="17607"/>
        <v>3548</v>
      </c>
      <c r="E901" s="21">
        <f t="shared" si="17607"/>
        <v>4388</v>
      </c>
      <c r="F901" s="20">
        <f t="shared" si="17607"/>
        <v>5598</v>
      </c>
      <c r="G901" s="21">
        <f t="shared" si="17607"/>
        <v>4973</v>
      </c>
      <c r="H901" s="20">
        <f t="shared" si="17607"/>
        <v>9284</v>
      </c>
      <c r="I901" s="21">
        <f t="shared" si="17607"/>
        <v>8815</v>
      </c>
      <c r="J901" s="20">
        <f t="shared" si="17607"/>
        <v>1983</v>
      </c>
      <c r="K901" s="21">
        <f t="shared" si="17607"/>
        <v>1573</v>
      </c>
      <c r="L901" s="20">
        <f t="shared" si="17607"/>
        <v>4544</v>
      </c>
      <c r="M901" s="21">
        <f t="shared" si="17607"/>
        <v>3960</v>
      </c>
      <c r="N901" s="20">
        <f t="shared" si="17607"/>
        <v>8137</v>
      </c>
      <c r="O901" s="21">
        <f t="shared" si="17607"/>
        <v>8181</v>
      </c>
      <c r="P901" s="20">
        <f t="shared" si="17607"/>
        <v>4573</v>
      </c>
      <c r="Q901" s="21">
        <f t="shared" si="17607"/>
        <v>4363</v>
      </c>
      <c r="R901" s="20">
        <f t="shared" si="17607"/>
        <v>5597</v>
      </c>
      <c r="S901" s="21">
        <f t="shared" si="17607"/>
        <v>5694</v>
      </c>
      <c r="T901" s="20">
        <f t="shared" si="17607"/>
        <v>1456</v>
      </c>
      <c r="U901" s="21">
        <f t="shared" si="17607"/>
        <v>1159</v>
      </c>
      <c r="V901" s="20">
        <f t="shared" si="17607"/>
        <v>5370</v>
      </c>
      <c r="W901" s="21">
        <f t="shared" si="17607"/>
        <v>5198</v>
      </c>
      <c r="X901" s="20">
        <f t="shared" si="17607"/>
        <v>3880</v>
      </c>
      <c r="Y901" s="21">
        <f t="shared" si="17607"/>
        <v>2853</v>
      </c>
      <c r="Z901" s="20">
        <f t="shared" si="17607"/>
        <v>7193</v>
      </c>
      <c r="AA901" s="21">
        <f t="shared" si="17607"/>
        <v>9794</v>
      </c>
      <c r="AB901" s="174">
        <f t="shared" ref="AB901:AC901" si="17608">SUM(AB877:AB900)</f>
        <v>68225</v>
      </c>
      <c r="AC901" s="175">
        <f t="shared" si="17608"/>
        <v>68012</v>
      </c>
      <c r="BI901" s="269" t="s">
        <v>13</v>
      </c>
      <c r="BJ901" s="155">
        <f>SUM(BJ877:BJ900)</f>
        <v>0.99999999999999989</v>
      </c>
      <c r="BK901" s="156">
        <f t="shared" ref="BK901:CK901" si="17609">SUM(BK877:BK900)</f>
        <v>1</v>
      </c>
      <c r="BL901" s="155">
        <f t="shared" si="17609"/>
        <v>1</v>
      </c>
      <c r="BM901" s="156">
        <f t="shared" si="17609"/>
        <v>1</v>
      </c>
      <c r="BN901" s="155">
        <f t="shared" si="17609"/>
        <v>1</v>
      </c>
      <c r="BO901" s="156">
        <f t="shared" si="17609"/>
        <v>1.0000000000000002</v>
      </c>
      <c r="BP901" s="155">
        <f t="shared" si="17609"/>
        <v>0.99999999999999978</v>
      </c>
      <c r="BQ901" s="156">
        <f t="shared" si="17609"/>
        <v>0.99999999999999989</v>
      </c>
      <c r="BR901" s="155">
        <f t="shared" si="17609"/>
        <v>1</v>
      </c>
      <c r="BS901" s="156">
        <f t="shared" si="17609"/>
        <v>1.0000000000000002</v>
      </c>
      <c r="BT901" s="155">
        <f t="shared" si="17609"/>
        <v>1</v>
      </c>
      <c r="BU901" s="156">
        <f t="shared" si="17609"/>
        <v>1</v>
      </c>
      <c r="BV901" s="155">
        <f t="shared" si="17609"/>
        <v>1</v>
      </c>
      <c r="BW901" s="156">
        <f t="shared" si="17609"/>
        <v>1</v>
      </c>
      <c r="BX901" s="155">
        <f t="shared" si="17609"/>
        <v>1.0000000000000002</v>
      </c>
      <c r="BY901" s="156">
        <f t="shared" si="17609"/>
        <v>1</v>
      </c>
      <c r="BZ901" s="155">
        <f t="shared" si="17609"/>
        <v>1</v>
      </c>
      <c r="CA901" s="156">
        <f t="shared" si="17609"/>
        <v>1</v>
      </c>
      <c r="CB901" s="155">
        <f t="shared" si="17609"/>
        <v>1.0000000000000002</v>
      </c>
      <c r="CC901" s="156">
        <f t="shared" si="17609"/>
        <v>1</v>
      </c>
      <c r="CD901" s="155">
        <f t="shared" si="17609"/>
        <v>1.0000000000000002</v>
      </c>
      <c r="CE901" s="156">
        <f t="shared" si="17609"/>
        <v>0.99999999999999978</v>
      </c>
      <c r="CF901" s="155">
        <f t="shared" si="17609"/>
        <v>1</v>
      </c>
      <c r="CG901" s="156">
        <f t="shared" si="17609"/>
        <v>1</v>
      </c>
      <c r="CH901" s="155">
        <f t="shared" si="17609"/>
        <v>1.0000000000000002</v>
      </c>
      <c r="CI901" s="156">
        <f t="shared" si="17609"/>
        <v>1</v>
      </c>
      <c r="CJ901" s="155">
        <f t="shared" si="17609"/>
        <v>0.99999999999999989</v>
      </c>
      <c r="CK901" s="156">
        <f t="shared" si="17609"/>
        <v>1</v>
      </c>
    </row>
    <row r="902" spans="1:89" ht="14" thickTop="1" x14ac:dyDescent="0.15">
      <c r="A902" s="187"/>
    </row>
    <row r="904" spans="1:89" x14ac:dyDescent="0.15">
      <c r="A904" s="296">
        <f>+A873+1</f>
        <v>44104</v>
      </c>
      <c r="B904" s="296"/>
      <c r="C904" s="296"/>
      <c r="D904" s="296"/>
      <c r="BI904" s="301">
        <f>+BI842+2</f>
        <v>44104</v>
      </c>
      <c r="BJ904" s="301"/>
      <c r="BK904" s="301"/>
      <c r="BL904" s="301"/>
    </row>
    <row r="905" spans="1:89" ht="14" thickBot="1" x14ac:dyDescent="0.2">
      <c r="AE905" s="272" t="s">
        <v>84</v>
      </c>
    </row>
    <row r="906" spans="1:89" ht="15" thickTop="1" thickBot="1" x14ac:dyDescent="0.2">
      <c r="A906" s="292" t="s">
        <v>0</v>
      </c>
      <c r="B906" s="294" t="s">
        <v>1</v>
      </c>
      <c r="C906" s="295"/>
      <c r="D906" s="294" t="s">
        <v>2</v>
      </c>
      <c r="E906" s="295"/>
      <c r="F906" s="294" t="s">
        <v>3</v>
      </c>
      <c r="G906" s="295"/>
      <c r="H906" s="294" t="s">
        <v>4</v>
      </c>
      <c r="I906" s="295"/>
      <c r="J906" s="294" t="s">
        <v>5</v>
      </c>
      <c r="K906" s="295"/>
      <c r="L906" s="294" t="s">
        <v>6</v>
      </c>
      <c r="M906" s="295"/>
      <c r="N906" s="294" t="s">
        <v>7</v>
      </c>
      <c r="O906" s="295"/>
      <c r="P906" s="294" t="s">
        <v>8</v>
      </c>
      <c r="Q906" s="295"/>
      <c r="R906" s="294" t="s">
        <v>9</v>
      </c>
      <c r="S906" s="295"/>
      <c r="T906" s="294" t="s">
        <v>10</v>
      </c>
      <c r="U906" s="295"/>
      <c r="V906" s="294" t="s">
        <v>11</v>
      </c>
      <c r="W906" s="295"/>
      <c r="X906" s="294" t="s">
        <v>12</v>
      </c>
      <c r="Y906" s="295"/>
      <c r="Z906" s="297" t="s">
        <v>40</v>
      </c>
      <c r="AA906" s="298"/>
      <c r="AB906" s="299" t="s">
        <v>41</v>
      </c>
      <c r="AC906" s="300"/>
      <c r="AE906" s="292" t="s">
        <v>0</v>
      </c>
      <c r="AF906" s="294" t="s">
        <v>1</v>
      </c>
      <c r="AG906" s="295"/>
      <c r="AH906" s="294" t="s">
        <v>2</v>
      </c>
      <c r="AI906" s="295"/>
      <c r="AJ906" s="294" t="s">
        <v>3</v>
      </c>
      <c r="AK906" s="295"/>
      <c r="AL906" s="294" t="s">
        <v>4</v>
      </c>
      <c r="AM906" s="295"/>
      <c r="AN906" s="294" t="s">
        <v>5</v>
      </c>
      <c r="AO906" s="295"/>
      <c r="AP906" s="294" t="s">
        <v>6</v>
      </c>
      <c r="AQ906" s="295"/>
      <c r="AR906" s="294" t="s">
        <v>7</v>
      </c>
      <c r="AS906" s="295"/>
      <c r="AT906" s="294" t="s">
        <v>8</v>
      </c>
      <c r="AU906" s="295"/>
      <c r="AV906" s="294" t="s">
        <v>9</v>
      </c>
      <c r="AW906" s="295"/>
      <c r="AX906" s="294" t="s">
        <v>10</v>
      </c>
      <c r="AY906" s="295"/>
      <c r="AZ906" s="294" t="s">
        <v>11</v>
      </c>
      <c r="BA906" s="295"/>
      <c r="BB906" s="294" t="s">
        <v>12</v>
      </c>
      <c r="BC906" s="295"/>
      <c r="BD906" s="297" t="s">
        <v>40</v>
      </c>
      <c r="BE906" s="298"/>
      <c r="BF906" s="299" t="s">
        <v>41</v>
      </c>
      <c r="BG906" s="300"/>
      <c r="BI906" s="292" t="s">
        <v>0</v>
      </c>
      <c r="BJ906" s="294" t="s">
        <v>1</v>
      </c>
      <c r="BK906" s="295"/>
      <c r="BL906" s="294" t="s">
        <v>2</v>
      </c>
      <c r="BM906" s="295"/>
      <c r="BN906" s="294" t="s">
        <v>3</v>
      </c>
      <c r="BO906" s="295"/>
      <c r="BP906" s="294" t="s">
        <v>4</v>
      </c>
      <c r="BQ906" s="295"/>
      <c r="BR906" s="294" t="s">
        <v>5</v>
      </c>
      <c r="BS906" s="295"/>
      <c r="BT906" s="294" t="s">
        <v>6</v>
      </c>
      <c r="BU906" s="295"/>
      <c r="BV906" s="294" t="s">
        <v>7</v>
      </c>
      <c r="BW906" s="295"/>
      <c r="BX906" s="294" t="s">
        <v>8</v>
      </c>
      <c r="BY906" s="295"/>
      <c r="BZ906" s="294" t="s">
        <v>9</v>
      </c>
      <c r="CA906" s="295"/>
      <c r="CB906" s="294" t="s">
        <v>10</v>
      </c>
      <c r="CC906" s="295"/>
      <c r="CD906" s="294" t="s">
        <v>11</v>
      </c>
      <c r="CE906" s="295"/>
      <c r="CF906" s="294" t="s">
        <v>12</v>
      </c>
      <c r="CG906" s="295"/>
      <c r="CH906" s="297" t="s">
        <v>40</v>
      </c>
      <c r="CI906" s="298"/>
      <c r="CJ906" s="294" t="s">
        <v>41</v>
      </c>
      <c r="CK906" s="295"/>
    </row>
    <row r="907" spans="1:89" ht="15" thickTop="1" thickBot="1" x14ac:dyDescent="0.2">
      <c r="A907" s="293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3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3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4" thickTop="1" x14ac:dyDescent="0.15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501</v>
      </c>
      <c r="AG908" s="186">
        <f t="shared" ref="AG908:AV910" si="17610">SUMIF($A$9:$A$32,$AE908,C$908:C$931)</f>
        <v>289</v>
      </c>
      <c r="AH908" s="127">
        <f t="shared" si="17610"/>
        <v>211</v>
      </c>
      <c r="AI908" s="180">
        <f t="shared" si="17610"/>
        <v>332</v>
      </c>
      <c r="AJ908" s="126">
        <f t="shared" si="17610"/>
        <v>324</v>
      </c>
      <c r="AK908" s="128">
        <f t="shared" si="17610"/>
        <v>255</v>
      </c>
      <c r="AL908" s="127">
        <f t="shared" si="17610"/>
        <v>630</v>
      </c>
      <c r="AM908" s="180">
        <f t="shared" si="17610"/>
        <v>493</v>
      </c>
      <c r="AN908" s="126">
        <f t="shared" si="17610"/>
        <v>91</v>
      </c>
      <c r="AO908" s="128">
        <f t="shared" si="17610"/>
        <v>176</v>
      </c>
      <c r="AP908" s="127">
        <f t="shared" si="17610"/>
        <v>223</v>
      </c>
      <c r="AQ908" s="126">
        <f t="shared" si="17610"/>
        <v>345</v>
      </c>
      <c r="AR908" s="179">
        <f t="shared" si="17610"/>
        <v>638</v>
      </c>
      <c r="AS908" s="181">
        <f t="shared" si="17610"/>
        <v>696</v>
      </c>
      <c r="AT908" s="126">
        <f t="shared" si="17610"/>
        <v>427</v>
      </c>
      <c r="AU908" s="128">
        <f t="shared" si="17610"/>
        <v>327</v>
      </c>
      <c r="AV908" s="127">
        <f t="shared" si="17610"/>
        <v>422</v>
      </c>
      <c r="AW908" s="180">
        <f t="shared" ref="AW908:BG910" si="17611">SUMIF($A$9:$A$32,$AE908,S$908:S$931)</f>
        <v>285</v>
      </c>
      <c r="AX908" s="126">
        <f t="shared" si="17611"/>
        <v>88</v>
      </c>
      <c r="AY908" s="128">
        <f t="shared" si="17611"/>
        <v>160</v>
      </c>
      <c r="AZ908" s="127">
        <f t="shared" si="17611"/>
        <v>272</v>
      </c>
      <c r="BA908" s="180">
        <f t="shared" si="17611"/>
        <v>392</v>
      </c>
      <c r="BB908" s="126">
        <f t="shared" si="17611"/>
        <v>304</v>
      </c>
      <c r="BC908" s="128">
        <f t="shared" si="17611"/>
        <v>300</v>
      </c>
      <c r="BD908" s="184">
        <f t="shared" si="17611"/>
        <v>459</v>
      </c>
      <c r="BE908" s="185">
        <f t="shared" si="17611"/>
        <v>464</v>
      </c>
      <c r="BF908" s="170">
        <f t="shared" si="17611"/>
        <v>4590</v>
      </c>
      <c r="BG908" s="171">
        <f t="shared" si="17611"/>
        <v>4514</v>
      </c>
      <c r="BI908" s="125" t="s">
        <v>16</v>
      </c>
      <c r="BJ908" s="129">
        <f>B908/B932</f>
        <v>0</v>
      </c>
      <c r="BK908" s="130">
        <f t="shared" ref="BK908" si="17612">C908/C932</f>
        <v>0</v>
      </c>
      <c r="BL908" s="131">
        <f t="shared" ref="BL908" si="17613">D908/D932</f>
        <v>0</v>
      </c>
      <c r="BM908" s="132">
        <f t="shared" ref="BM908" si="17614">E908/E932</f>
        <v>0</v>
      </c>
      <c r="BN908" s="129">
        <f t="shared" ref="BN908" si="17615">F908/F932</f>
        <v>0</v>
      </c>
      <c r="BO908" s="130">
        <f t="shared" ref="BO908" si="17616">G908/G932</f>
        <v>0</v>
      </c>
      <c r="BP908" s="131">
        <f t="shared" ref="BP908" si="17617">H908/H932</f>
        <v>0</v>
      </c>
      <c r="BQ908" s="132">
        <f t="shared" ref="BQ908" si="17618">I908/I932</f>
        <v>0</v>
      </c>
      <c r="BR908" s="129">
        <f t="shared" ref="BR908" si="17619">J908/J932</f>
        <v>0</v>
      </c>
      <c r="BS908" s="130">
        <f t="shared" ref="BS908" si="17620">K908/K932</f>
        <v>0</v>
      </c>
      <c r="BT908" s="131">
        <f t="shared" ref="BT908" si="17621">L908/L932</f>
        <v>0</v>
      </c>
      <c r="BU908" s="129">
        <f t="shared" ref="BU908" si="17622">M908/M932</f>
        <v>0</v>
      </c>
      <c r="BV908" s="133">
        <f t="shared" ref="BV908" si="17623">N908/N932</f>
        <v>0</v>
      </c>
      <c r="BW908" s="134">
        <f t="shared" ref="BW908" si="17624">O908/O932</f>
        <v>0</v>
      </c>
      <c r="BX908" s="129">
        <f t="shared" ref="BX908" si="17625">P908/P932</f>
        <v>0</v>
      </c>
      <c r="BY908" s="130">
        <f t="shared" ref="BY908" si="17626">Q908/Q932</f>
        <v>0</v>
      </c>
      <c r="BZ908" s="131">
        <f t="shared" ref="BZ908" si="17627">R908/R932</f>
        <v>0</v>
      </c>
      <c r="CA908" s="132">
        <f t="shared" ref="CA908" si="17628">S908/S932</f>
        <v>0</v>
      </c>
      <c r="CB908" s="129">
        <f t="shared" ref="CB908" si="17629">T908/T932</f>
        <v>0</v>
      </c>
      <c r="CC908" s="130">
        <f t="shared" ref="CC908" si="17630">U908/U932</f>
        <v>0</v>
      </c>
      <c r="CD908" s="131">
        <f t="shared" ref="CD908" si="17631">V908/V932</f>
        <v>0</v>
      </c>
      <c r="CE908" s="132">
        <f t="shared" ref="CE908" si="17632">W908/W932</f>
        <v>0</v>
      </c>
      <c r="CF908" s="129">
        <f t="shared" ref="CF908" si="17633">X908/X932</f>
        <v>0</v>
      </c>
      <c r="CG908" s="130">
        <f t="shared" ref="CG908" si="17634">Y908/Y932</f>
        <v>0</v>
      </c>
      <c r="CH908" s="131">
        <f t="shared" ref="CH908" si="17635">Z908/Z932</f>
        <v>0</v>
      </c>
      <c r="CI908" s="129">
        <f t="shared" ref="CI908" si="17636">AA908/AA932</f>
        <v>0</v>
      </c>
      <c r="CJ908" s="135">
        <f t="shared" ref="CJ908" si="17637">AB908/AB932</f>
        <v>0</v>
      </c>
      <c r="CK908" s="136">
        <f t="shared" ref="CK908" si="17638">AC908/AC932</f>
        <v>0</v>
      </c>
    </row>
    <row r="909" spans="1:89" x14ac:dyDescent="0.15">
      <c r="A909" s="137" t="s">
        <v>17</v>
      </c>
      <c r="B909" s="189">
        <v>103</v>
      </c>
      <c r="C909" s="190">
        <v>0</v>
      </c>
      <c r="D909" s="191">
        <v>80</v>
      </c>
      <c r="E909" s="192">
        <v>1</v>
      </c>
      <c r="F909" s="189">
        <v>211</v>
      </c>
      <c r="G909" s="193">
        <v>1</v>
      </c>
      <c r="H909" s="191">
        <v>137</v>
      </c>
      <c r="I909" s="192">
        <v>16</v>
      </c>
      <c r="J909" s="189">
        <v>4</v>
      </c>
      <c r="K909" s="193">
        <v>2</v>
      </c>
      <c r="L909" s="191">
        <v>8</v>
      </c>
      <c r="M909" s="189">
        <v>15</v>
      </c>
      <c r="N909" s="194">
        <v>27</v>
      </c>
      <c r="O909" s="195">
        <v>0</v>
      </c>
      <c r="P909" s="189">
        <v>21</v>
      </c>
      <c r="Q909" s="193">
        <v>1</v>
      </c>
      <c r="R909" s="191">
        <v>6</v>
      </c>
      <c r="S909" s="192">
        <v>0</v>
      </c>
      <c r="T909" s="189">
        <v>0</v>
      </c>
      <c r="U909" s="193">
        <v>0</v>
      </c>
      <c r="V909" s="191">
        <v>0</v>
      </c>
      <c r="W909" s="192">
        <v>0</v>
      </c>
      <c r="X909" s="189">
        <v>0</v>
      </c>
      <c r="Y909" s="193">
        <v>0</v>
      </c>
      <c r="Z909" s="191">
        <v>0</v>
      </c>
      <c r="AA909" s="189">
        <v>0</v>
      </c>
      <c r="AB909" s="172">
        <f t="shared" ref="AB909:AB931" si="17639">SUM(B909,D909,F909,H909,J909,L909,N909,P909,R909,T909,V909,X909,Z909)</f>
        <v>597</v>
      </c>
      <c r="AC909" s="173">
        <f t="shared" ref="AC909:AC931" si="17640">SUM(C909,E909,G909,I909,K909,M909,O909,Q909,S909,U909,W909,Y909,AA909)</f>
        <v>36</v>
      </c>
      <c r="AE909" s="277" t="str">
        <f>$AE$10</f>
        <v>08:00 - 08:59</v>
      </c>
      <c r="AF909" s="126">
        <f>SUMIF($A$9:$A$32,$AE909,B$908:B$931)</f>
        <v>425</v>
      </c>
      <c r="AG909" s="190">
        <f t="shared" si="17610"/>
        <v>494</v>
      </c>
      <c r="AH909" s="191">
        <f t="shared" si="17610"/>
        <v>235</v>
      </c>
      <c r="AI909" s="192">
        <f t="shared" si="17610"/>
        <v>276</v>
      </c>
      <c r="AJ909" s="278">
        <f t="shared" si="17610"/>
        <v>299</v>
      </c>
      <c r="AK909" s="193">
        <f t="shared" si="17610"/>
        <v>292</v>
      </c>
      <c r="AL909" s="191">
        <f t="shared" si="17610"/>
        <v>662</v>
      </c>
      <c r="AM909" s="192">
        <f t="shared" si="17610"/>
        <v>542</v>
      </c>
      <c r="AN909" s="278">
        <f t="shared" si="17610"/>
        <v>66</v>
      </c>
      <c r="AO909" s="193">
        <f t="shared" si="17610"/>
        <v>168</v>
      </c>
      <c r="AP909" s="191">
        <f t="shared" si="17610"/>
        <v>213</v>
      </c>
      <c r="AQ909" s="278">
        <f t="shared" si="17610"/>
        <v>408</v>
      </c>
      <c r="AR909" s="194">
        <f t="shared" si="17610"/>
        <v>541</v>
      </c>
      <c r="AS909" s="195">
        <f t="shared" si="17610"/>
        <v>645</v>
      </c>
      <c r="AT909" s="278">
        <f t="shared" si="17610"/>
        <v>356</v>
      </c>
      <c r="AU909" s="193">
        <f t="shared" si="17610"/>
        <v>254</v>
      </c>
      <c r="AV909" s="191">
        <f t="shared" si="17610"/>
        <v>454</v>
      </c>
      <c r="AW909" s="192">
        <f t="shared" si="17611"/>
        <v>291</v>
      </c>
      <c r="AX909" s="278">
        <f t="shared" si="17611"/>
        <v>61</v>
      </c>
      <c r="AY909" s="193">
        <f t="shared" si="17611"/>
        <v>150</v>
      </c>
      <c r="AZ909" s="191">
        <f t="shared" si="17611"/>
        <v>256</v>
      </c>
      <c r="BA909" s="192">
        <f t="shared" si="17611"/>
        <v>428</v>
      </c>
      <c r="BB909" s="278">
        <f t="shared" si="17611"/>
        <v>302</v>
      </c>
      <c r="BC909" s="193">
        <f t="shared" si="17611"/>
        <v>232</v>
      </c>
      <c r="BD909" s="191">
        <f t="shared" si="17611"/>
        <v>502</v>
      </c>
      <c r="BE909" s="278">
        <f t="shared" si="17611"/>
        <v>466</v>
      </c>
      <c r="BF909" s="172">
        <f t="shared" si="17611"/>
        <v>4372</v>
      </c>
      <c r="BG909" s="173">
        <f t="shared" si="17611"/>
        <v>4646</v>
      </c>
      <c r="BI909" s="137" t="s">
        <v>17</v>
      </c>
      <c r="BJ909" s="129">
        <f>B909/B932</f>
        <v>1.480310434032768E-2</v>
      </c>
      <c r="BK909" s="130">
        <f t="shared" ref="BK909" si="17641">C909/C932</f>
        <v>0</v>
      </c>
      <c r="BL909" s="131">
        <f t="shared" ref="BL909" si="17642">D909/D932</f>
        <v>2.2062879205736349E-2</v>
      </c>
      <c r="BM909" s="132">
        <f t="shared" ref="BM909" si="17643">E909/E932</f>
        <v>2.2568269013766644E-4</v>
      </c>
      <c r="BN909" s="129">
        <f t="shared" ref="BN909" si="17644">F909/F932</f>
        <v>3.7638244737780949E-2</v>
      </c>
      <c r="BO909" s="130">
        <f t="shared" ref="BO909" si="17645">G909/G932</f>
        <v>1.9493177387914229E-4</v>
      </c>
      <c r="BP909" s="131">
        <f t="shared" ref="BP909" si="17646">H909/H932</f>
        <v>1.4122255437583754E-2</v>
      </c>
      <c r="BQ909" s="132">
        <f t="shared" ref="BQ909" si="17647">I909/I932</f>
        <v>1.8107741059302852E-3</v>
      </c>
      <c r="BR909" s="129">
        <f t="shared" ref="BR909" si="17648">J909/J932</f>
        <v>2.103049421661409E-3</v>
      </c>
      <c r="BS909" s="130">
        <f t="shared" ref="BS909" si="17649">K909/K932</f>
        <v>1.2547051442910915E-3</v>
      </c>
      <c r="BT909" s="131">
        <f t="shared" ref="BT909" si="17650">L909/L932</f>
        <v>1.897083234526915E-3</v>
      </c>
      <c r="BU909" s="129">
        <f t="shared" ref="BU909" si="17651">M909/M932</f>
        <v>3.7735849056603774E-3</v>
      </c>
      <c r="BV909" s="133">
        <f t="shared" ref="BV909" si="17652">N909/N932</f>
        <v>3.241685676551807E-3</v>
      </c>
      <c r="BW909" s="134">
        <f t="shared" ref="BW909" si="17653">O909/O932</f>
        <v>0</v>
      </c>
      <c r="BX909" s="129">
        <f t="shared" ref="BX909" si="17654">P909/P932</f>
        <v>4.335260115606936E-3</v>
      </c>
      <c r="BY909" s="130">
        <f t="shared" ref="BY909" si="17655">Q909/Q932</f>
        <v>2.2517451024544022E-4</v>
      </c>
      <c r="BZ909" s="131">
        <f t="shared" ref="BZ909" si="17656">R909/R932</f>
        <v>1.0940919037199124E-3</v>
      </c>
      <c r="CA909" s="132">
        <f t="shared" ref="CA909" si="17657">S909/S932</f>
        <v>0</v>
      </c>
      <c r="CB909" s="129">
        <f t="shared" ref="CB909" si="17658">T909/T932</f>
        <v>0</v>
      </c>
      <c r="CC909" s="130">
        <f t="shared" ref="CC909" si="17659">U909/U932</f>
        <v>0</v>
      </c>
      <c r="CD909" s="131">
        <f t="shared" ref="CD909" si="17660">V909/V932</f>
        <v>0</v>
      </c>
      <c r="CE909" s="132">
        <f t="shared" ref="CE909" si="17661">W909/W932</f>
        <v>0</v>
      </c>
      <c r="CF909" s="129">
        <f t="shared" ref="CF909" si="17662">X909/X932</f>
        <v>0</v>
      </c>
      <c r="CG909" s="130">
        <f t="shared" ref="CG909" si="17663">Y909/Y932</f>
        <v>0</v>
      </c>
      <c r="CH909" s="131">
        <f t="shared" ref="CH909" si="17664">Z909/Z932</f>
        <v>0</v>
      </c>
      <c r="CI909" s="129">
        <f t="shared" ref="CI909" si="17665">AA909/AA932</f>
        <v>0</v>
      </c>
      <c r="CJ909" s="135">
        <f t="shared" ref="CJ909" si="17666">AB909/AB932</f>
        <v>8.7422571717260464E-3</v>
      </c>
      <c r="CK909" s="136">
        <f t="shared" ref="CK909" si="17667">AC909/AC932</f>
        <v>5.2873529454962038E-4</v>
      </c>
    </row>
    <row r="910" spans="1:89" ht="14" thickBot="1" x14ac:dyDescent="0.2">
      <c r="A910" s="146" t="s">
        <v>18</v>
      </c>
      <c r="B910" s="196">
        <v>466</v>
      </c>
      <c r="C910" s="197">
        <v>0</v>
      </c>
      <c r="D910" s="198">
        <v>202</v>
      </c>
      <c r="E910" s="199">
        <v>2</v>
      </c>
      <c r="F910" s="196">
        <v>423</v>
      </c>
      <c r="G910" s="200">
        <v>13</v>
      </c>
      <c r="H910" s="198">
        <v>383</v>
      </c>
      <c r="I910" s="199">
        <v>78</v>
      </c>
      <c r="J910" s="196">
        <v>36</v>
      </c>
      <c r="K910" s="200">
        <v>38</v>
      </c>
      <c r="L910" s="198">
        <v>82</v>
      </c>
      <c r="M910" s="196">
        <v>154</v>
      </c>
      <c r="N910" s="201">
        <v>316</v>
      </c>
      <c r="O910" s="202">
        <v>290</v>
      </c>
      <c r="P910" s="196">
        <v>187</v>
      </c>
      <c r="Q910" s="200">
        <v>214</v>
      </c>
      <c r="R910" s="198">
        <v>168</v>
      </c>
      <c r="S910" s="199">
        <v>167</v>
      </c>
      <c r="T910" s="196">
        <v>16</v>
      </c>
      <c r="U910" s="200">
        <v>51</v>
      </c>
      <c r="V910" s="198">
        <v>131</v>
      </c>
      <c r="W910" s="199">
        <v>178</v>
      </c>
      <c r="X910" s="196">
        <v>135</v>
      </c>
      <c r="Y910" s="200">
        <v>125</v>
      </c>
      <c r="Z910" s="198">
        <v>336</v>
      </c>
      <c r="AA910" s="196">
        <v>176</v>
      </c>
      <c r="AB910" s="172">
        <f t="shared" si="17639"/>
        <v>2881</v>
      </c>
      <c r="AC910" s="173">
        <f t="shared" si="17640"/>
        <v>1486</v>
      </c>
      <c r="AE910" s="275">
        <f>$AE$11</f>
        <v>0</v>
      </c>
      <c r="AF910" s="126">
        <f>SUMIF($A$9:$A$32,$AE910,B$908:B$931)</f>
        <v>0</v>
      </c>
      <c r="AG910" s="197">
        <f t="shared" si="17610"/>
        <v>0</v>
      </c>
      <c r="AH910" s="198">
        <f t="shared" si="17610"/>
        <v>0</v>
      </c>
      <c r="AI910" s="199">
        <f t="shared" si="17610"/>
        <v>0</v>
      </c>
      <c r="AJ910" s="196">
        <f t="shared" si="17610"/>
        <v>0</v>
      </c>
      <c r="AK910" s="200">
        <f t="shared" si="17610"/>
        <v>0</v>
      </c>
      <c r="AL910" s="198">
        <f t="shared" si="17610"/>
        <v>0</v>
      </c>
      <c r="AM910" s="199">
        <f t="shared" si="17610"/>
        <v>0</v>
      </c>
      <c r="AN910" s="196">
        <f t="shared" si="17610"/>
        <v>0</v>
      </c>
      <c r="AO910" s="200">
        <f t="shared" si="17610"/>
        <v>0</v>
      </c>
      <c r="AP910" s="198">
        <f t="shared" si="17610"/>
        <v>0</v>
      </c>
      <c r="AQ910" s="196">
        <f t="shared" si="17610"/>
        <v>0</v>
      </c>
      <c r="AR910" s="201">
        <f t="shared" si="17610"/>
        <v>0</v>
      </c>
      <c r="AS910" s="202">
        <f t="shared" si="17610"/>
        <v>0</v>
      </c>
      <c r="AT910" s="196">
        <f t="shared" si="17610"/>
        <v>0</v>
      </c>
      <c r="AU910" s="200">
        <f t="shared" si="17610"/>
        <v>0</v>
      </c>
      <c r="AV910" s="198">
        <f t="shared" si="17610"/>
        <v>0</v>
      </c>
      <c r="AW910" s="199">
        <f t="shared" si="17611"/>
        <v>0</v>
      </c>
      <c r="AX910" s="196">
        <f t="shared" si="17611"/>
        <v>0</v>
      </c>
      <c r="AY910" s="200">
        <f t="shared" si="17611"/>
        <v>0</v>
      </c>
      <c r="AZ910" s="198">
        <f t="shared" si="17611"/>
        <v>0</v>
      </c>
      <c r="BA910" s="199">
        <f t="shared" si="17611"/>
        <v>0</v>
      </c>
      <c r="BB910" s="196">
        <f t="shared" si="17611"/>
        <v>0</v>
      </c>
      <c r="BC910" s="200">
        <f t="shared" si="17611"/>
        <v>0</v>
      </c>
      <c r="BD910" s="198">
        <f t="shared" si="17611"/>
        <v>0</v>
      </c>
      <c r="BE910" s="196">
        <f t="shared" si="17611"/>
        <v>0</v>
      </c>
      <c r="BF910" s="172">
        <f t="shared" si="17611"/>
        <v>0</v>
      </c>
      <c r="BG910" s="173">
        <f t="shared" si="17611"/>
        <v>0</v>
      </c>
      <c r="BI910" s="146" t="s">
        <v>18</v>
      </c>
      <c r="BJ910" s="129">
        <f>B910/B932</f>
        <v>6.6973268180511636E-2</v>
      </c>
      <c r="BK910" s="130">
        <f t="shared" ref="BK910" si="17668">C910/C932</f>
        <v>0</v>
      </c>
      <c r="BL910" s="131">
        <f t="shared" ref="BL910" si="17669">D910/D932</f>
        <v>5.5708769994484278E-2</v>
      </c>
      <c r="BM910" s="132">
        <f t="shared" ref="BM910" si="17670">E910/E932</f>
        <v>4.5136538027533288E-4</v>
      </c>
      <c r="BN910" s="129">
        <f t="shared" ref="BN910" si="17671">F910/F932</f>
        <v>7.5454869782376019E-2</v>
      </c>
      <c r="BO910" s="130">
        <f t="shared" ref="BO910" si="17672">G910/G932</f>
        <v>2.53411306042885E-3</v>
      </c>
      <c r="BP910" s="131">
        <f t="shared" ref="BP910" si="17673">H910/H932</f>
        <v>3.9480465931347283E-2</v>
      </c>
      <c r="BQ910" s="132">
        <f t="shared" ref="BQ910" si="17674">I910/I932</f>
        <v>8.8275237664101405E-3</v>
      </c>
      <c r="BR910" s="129">
        <f t="shared" ref="BR910" si="17675">J910/J932</f>
        <v>1.8927444794952682E-2</v>
      </c>
      <c r="BS910" s="130">
        <f t="shared" ref="BS910" si="17676">K910/K932</f>
        <v>2.3839397741530741E-2</v>
      </c>
      <c r="BT910" s="131">
        <f t="shared" ref="BT910" si="17677">L910/L932</f>
        <v>1.9445103153900876E-2</v>
      </c>
      <c r="BU910" s="129">
        <f t="shared" ref="BU910" si="17678">M910/M932</f>
        <v>3.8742138364779875E-2</v>
      </c>
      <c r="BV910" s="133">
        <f t="shared" ref="BV910" si="17679">N910/N932</f>
        <v>3.7939728658902633E-2</v>
      </c>
      <c r="BW910" s="134">
        <f t="shared" ref="BW910" si="17680">O910/O932</f>
        <v>3.461859854363137E-2</v>
      </c>
      <c r="BX910" s="129">
        <f t="shared" ref="BX910" si="17681">P910/P932</f>
        <v>3.8604459124690335E-2</v>
      </c>
      <c r="BY910" s="130">
        <f t="shared" ref="BY910" si="17682">Q910/Q932</f>
        <v>4.8187345192524204E-2</v>
      </c>
      <c r="BZ910" s="131">
        <f t="shared" ref="BZ910" si="17683">R910/R932</f>
        <v>3.0634573304157548E-2</v>
      </c>
      <c r="CA910" s="132">
        <f t="shared" ref="CA910" si="17684">S910/S932</f>
        <v>3.0046779417056496E-2</v>
      </c>
      <c r="CB910" s="129">
        <f t="shared" ref="CB910" si="17685">T910/T932</f>
        <v>1.148600143575018E-2</v>
      </c>
      <c r="CC910" s="130">
        <f t="shared" ref="CC910" si="17686">U910/U932</f>
        <v>4.5013239187996469E-2</v>
      </c>
      <c r="CD910" s="131">
        <f t="shared" ref="CD910" si="17687">V910/V932</f>
        <v>2.5071770334928231E-2</v>
      </c>
      <c r="CE910" s="132">
        <f t="shared" ref="CE910" si="17688">W910/W932</f>
        <v>3.4569819382404353E-2</v>
      </c>
      <c r="CF910" s="129">
        <f t="shared" ref="CF910" si="17689">X910/X932</f>
        <v>3.391959798994975E-2</v>
      </c>
      <c r="CG910" s="130">
        <f t="shared" ref="CG910" si="17690">Y910/Y932</f>
        <v>4.2473666326877338E-2</v>
      </c>
      <c r="CH910" s="131">
        <f t="shared" ref="CH910" si="17691">Z910/Z932</f>
        <v>4.7835990888382689E-2</v>
      </c>
      <c r="CI910" s="129">
        <f t="shared" ref="CI910" si="17692">AA910/AA932</f>
        <v>1.8462183992447288E-2</v>
      </c>
      <c r="CJ910" s="135">
        <f t="shared" ref="CJ910" si="17693">AB910/AB932</f>
        <v>4.2188346585833737E-2</v>
      </c>
      <c r="CK910" s="136">
        <f t="shared" ref="CK910" si="17694">AC910/AC932</f>
        <v>2.1825017991687106E-2</v>
      </c>
    </row>
    <row r="911" spans="1:89" ht="15" thickTop="1" thickBot="1" x14ac:dyDescent="0.2">
      <c r="A911" s="137" t="s">
        <v>19</v>
      </c>
      <c r="B911" s="189">
        <v>502</v>
      </c>
      <c r="C911" s="190">
        <v>152</v>
      </c>
      <c r="D911" s="191">
        <v>255</v>
      </c>
      <c r="E911" s="192">
        <v>178</v>
      </c>
      <c r="F911" s="189">
        <v>255</v>
      </c>
      <c r="G911" s="193">
        <v>190</v>
      </c>
      <c r="H911" s="191">
        <v>610</v>
      </c>
      <c r="I911" s="192">
        <v>378</v>
      </c>
      <c r="J911" s="189">
        <v>73</v>
      </c>
      <c r="K911" s="193">
        <v>145</v>
      </c>
      <c r="L911" s="191">
        <v>205</v>
      </c>
      <c r="M911" s="189">
        <v>281</v>
      </c>
      <c r="N911" s="194">
        <v>556</v>
      </c>
      <c r="O911" s="195">
        <v>546</v>
      </c>
      <c r="P911" s="189">
        <v>428</v>
      </c>
      <c r="Q911" s="193">
        <v>304</v>
      </c>
      <c r="R911" s="191">
        <v>401</v>
      </c>
      <c r="S911" s="192">
        <v>236</v>
      </c>
      <c r="T911" s="189">
        <v>55</v>
      </c>
      <c r="U911" s="193">
        <v>134</v>
      </c>
      <c r="V911" s="191">
        <v>247</v>
      </c>
      <c r="W911" s="192">
        <v>343</v>
      </c>
      <c r="X911" s="189">
        <v>279</v>
      </c>
      <c r="Y911" s="193">
        <v>245</v>
      </c>
      <c r="Z911" s="191">
        <v>530</v>
      </c>
      <c r="AA911" s="189">
        <v>551</v>
      </c>
      <c r="AB911" s="172">
        <f t="shared" si="17639"/>
        <v>4396</v>
      </c>
      <c r="AC911" s="173">
        <f t="shared" si="17640"/>
        <v>3683</v>
      </c>
      <c r="AE911" s="269" t="s">
        <v>13</v>
      </c>
      <c r="AF911" s="20">
        <f t="shared" ref="AF911:BG911" si="17695">SUM(AF908:AF910)</f>
        <v>926</v>
      </c>
      <c r="AG911" s="21">
        <f t="shared" si="17695"/>
        <v>783</v>
      </c>
      <c r="AH911" s="20">
        <f t="shared" si="17695"/>
        <v>446</v>
      </c>
      <c r="AI911" s="21">
        <f t="shared" si="17695"/>
        <v>608</v>
      </c>
      <c r="AJ911" s="20">
        <f t="shared" si="17695"/>
        <v>623</v>
      </c>
      <c r="AK911" s="21">
        <f t="shared" si="17695"/>
        <v>547</v>
      </c>
      <c r="AL911" s="20">
        <f t="shared" si="17695"/>
        <v>1292</v>
      </c>
      <c r="AM911" s="21">
        <f t="shared" si="17695"/>
        <v>1035</v>
      </c>
      <c r="AN911" s="20">
        <f t="shared" si="17695"/>
        <v>157</v>
      </c>
      <c r="AO911" s="21">
        <f t="shared" si="17695"/>
        <v>344</v>
      </c>
      <c r="AP911" s="20">
        <f t="shared" si="17695"/>
        <v>436</v>
      </c>
      <c r="AQ911" s="21">
        <f t="shared" si="17695"/>
        <v>753</v>
      </c>
      <c r="AR911" s="20">
        <f t="shared" si="17695"/>
        <v>1179</v>
      </c>
      <c r="AS911" s="21">
        <f t="shared" si="17695"/>
        <v>1341</v>
      </c>
      <c r="AT911" s="20">
        <f t="shared" si="17695"/>
        <v>783</v>
      </c>
      <c r="AU911" s="21">
        <f t="shared" si="17695"/>
        <v>581</v>
      </c>
      <c r="AV911" s="20">
        <f t="shared" si="17695"/>
        <v>876</v>
      </c>
      <c r="AW911" s="21">
        <f t="shared" si="17695"/>
        <v>576</v>
      </c>
      <c r="AX911" s="20">
        <f t="shared" si="17695"/>
        <v>149</v>
      </c>
      <c r="AY911" s="21">
        <f t="shared" si="17695"/>
        <v>310</v>
      </c>
      <c r="AZ911" s="20">
        <f t="shared" si="17695"/>
        <v>528</v>
      </c>
      <c r="BA911" s="21">
        <f t="shared" si="17695"/>
        <v>820</v>
      </c>
      <c r="BB911" s="20">
        <f t="shared" si="17695"/>
        <v>606</v>
      </c>
      <c r="BC911" s="21">
        <f t="shared" si="17695"/>
        <v>532</v>
      </c>
      <c r="BD911" s="20">
        <f t="shared" si="17695"/>
        <v>961</v>
      </c>
      <c r="BE911" s="21">
        <f t="shared" si="17695"/>
        <v>930</v>
      </c>
      <c r="BF911" s="174">
        <f t="shared" si="17695"/>
        <v>8962</v>
      </c>
      <c r="BG911" s="175">
        <f t="shared" si="17695"/>
        <v>9160</v>
      </c>
      <c r="BI911" s="137" t="s">
        <v>19</v>
      </c>
      <c r="BJ911" s="129">
        <f>B911/B932</f>
        <v>7.2147168726645589E-2</v>
      </c>
      <c r="BK911" s="130">
        <f t="shared" ref="BK911" si="17696">C911/C932</f>
        <v>2.1754687276370401E-2</v>
      </c>
      <c r="BL911" s="131">
        <f t="shared" ref="BL911" si="17697">D911/D932</f>
        <v>7.0325427468284615E-2</v>
      </c>
      <c r="BM911" s="132">
        <f t="shared" ref="BM911" si="17698">E911/E932</f>
        <v>4.0171518844504629E-2</v>
      </c>
      <c r="BN911" s="129">
        <f t="shared" ref="BN911" si="17699">F911/F932</f>
        <v>4.5486978237602567E-2</v>
      </c>
      <c r="BO911" s="130">
        <f t="shared" ref="BO911" si="17700">G911/G932</f>
        <v>3.7037037037037035E-2</v>
      </c>
      <c r="BP911" s="131">
        <f t="shared" ref="BP911" si="17701">H911/H932</f>
        <v>6.2880115452015259E-2</v>
      </c>
      <c r="BQ911" s="132">
        <f t="shared" ref="BQ911" si="17702">I911/I932</f>
        <v>4.2779538252602986E-2</v>
      </c>
      <c r="BR911" s="129">
        <f t="shared" ref="BR911" si="17703">J911/J932</f>
        <v>3.8380651945320712E-2</v>
      </c>
      <c r="BS911" s="130">
        <f t="shared" ref="BS911" si="17704">K911/K932</f>
        <v>9.0966122961104137E-2</v>
      </c>
      <c r="BT911" s="131">
        <f t="shared" ref="BT911" si="17705">L911/L932</f>
        <v>4.8612757884752195E-2</v>
      </c>
      <c r="BU911" s="129">
        <f t="shared" ref="BU911" si="17706">M911/M932</f>
        <v>7.0691823899371065E-2</v>
      </c>
      <c r="BV911" s="133">
        <f t="shared" ref="BV911" si="17707">N911/N932</f>
        <v>6.6754712450474249E-2</v>
      </c>
      <c r="BW911" s="134">
        <f t="shared" ref="BW911" si="17708">O911/O932</f>
        <v>6.5178464844216313E-2</v>
      </c>
      <c r="BX911" s="129">
        <f t="shared" ref="BX911" si="17709">P911/P932</f>
        <v>8.8356729975227088E-2</v>
      </c>
      <c r="BY911" s="130">
        <f t="shared" ref="BY911" si="17710">Q911/Q932</f>
        <v>6.8453051114613819E-2</v>
      </c>
      <c r="BZ911" s="131">
        <f t="shared" ref="BZ911" si="17711">R911/R932</f>
        <v>7.3121808898614152E-2</v>
      </c>
      <c r="CA911" s="132">
        <f t="shared" ref="CA911" si="17712">S911/S932</f>
        <v>4.2461317020510973E-2</v>
      </c>
      <c r="CB911" s="129">
        <f t="shared" ref="CB911" si="17713">T911/T932</f>
        <v>3.9483129935391242E-2</v>
      </c>
      <c r="CC911" s="130">
        <f t="shared" ref="CC911" si="17714">U911/U932</f>
        <v>0.11827007943512798</v>
      </c>
      <c r="CD911" s="131">
        <f t="shared" ref="CD911" si="17715">V911/V932</f>
        <v>4.7272727272727272E-2</v>
      </c>
      <c r="CE911" s="132">
        <f t="shared" ref="CE911" si="17716">W911/W932</f>
        <v>6.6614876675082535E-2</v>
      </c>
      <c r="CF911" s="129">
        <f t="shared" ref="CF911" si="17717">X911/X932</f>
        <v>7.0100502512562821E-2</v>
      </c>
      <c r="CG911" s="130">
        <f t="shared" ref="CG911" si="17718">Y911/Y932</f>
        <v>8.3248386000679575E-2</v>
      </c>
      <c r="CH911" s="131">
        <f t="shared" ref="CH911" si="17719">Z911/Z932</f>
        <v>7.5455580865603639E-2</v>
      </c>
      <c r="CI911" s="129">
        <f t="shared" ref="CI911" si="17720">AA911/AA932</f>
        <v>5.7799223749082133E-2</v>
      </c>
      <c r="CJ911" s="135">
        <f t="shared" ref="CJ911" si="17721">AB911/AB932</f>
        <v>6.437347156935963E-2</v>
      </c>
      <c r="CK911" s="136">
        <f t="shared" ref="CK911" si="17722">AC911/AC932</f>
        <v>5.4092558050729211E-2</v>
      </c>
    </row>
    <row r="912" spans="1:89" ht="14" thickTop="1" x14ac:dyDescent="0.15">
      <c r="A912" s="146" t="s">
        <v>20</v>
      </c>
      <c r="B912" s="196">
        <v>501</v>
      </c>
      <c r="C912" s="197">
        <v>289</v>
      </c>
      <c r="D912" s="198">
        <v>211</v>
      </c>
      <c r="E912" s="199">
        <v>332</v>
      </c>
      <c r="F912" s="196">
        <v>324</v>
      </c>
      <c r="G912" s="200">
        <v>255</v>
      </c>
      <c r="H912" s="198">
        <v>630</v>
      </c>
      <c r="I912" s="199">
        <v>493</v>
      </c>
      <c r="J912" s="196">
        <v>91</v>
      </c>
      <c r="K912" s="200">
        <v>176</v>
      </c>
      <c r="L912" s="198">
        <v>223</v>
      </c>
      <c r="M912" s="196">
        <v>345</v>
      </c>
      <c r="N912" s="201">
        <v>638</v>
      </c>
      <c r="O912" s="202">
        <v>696</v>
      </c>
      <c r="P912" s="196">
        <v>427</v>
      </c>
      <c r="Q912" s="200">
        <v>327</v>
      </c>
      <c r="R912" s="198">
        <v>422</v>
      </c>
      <c r="S912" s="199">
        <v>285</v>
      </c>
      <c r="T912" s="196">
        <v>88</v>
      </c>
      <c r="U912" s="200">
        <v>160</v>
      </c>
      <c r="V912" s="198">
        <v>272</v>
      </c>
      <c r="W912" s="199">
        <v>392</v>
      </c>
      <c r="X912" s="196">
        <v>304</v>
      </c>
      <c r="Y912" s="200">
        <v>300</v>
      </c>
      <c r="Z912" s="198">
        <v>459</v>
      </c>
      <c r="AA912" s="196">
        <v>464</v>
      </c>
      <c r="AB912" s="172">
        <f t="shared" si="17639"/>
        <v>4590</v>
      </c>
      <c r="AC912" s="173">
        <f t="shared" si="17640"/>
        <v>4514</v>
      </c>
      <c r="BI912" s="146" t="s">
        <v>20</v>
      </c>
      <c r="BJ912" s="129">
        <f>B912/B932</f>
        <v>7.2003449267030756E-2</v>
      </c>
      <c r="BK912" s="130">
        <f t="shared" ref="BK912" si="17723">C912/C932</f>
        <v>4.1362530413625302E-2</v>
      </c>
      <c r="BL912" s="131">
        <f t="shared" ref="BL912" si="17724">D912/D932</f>
        <v>5.8190843905129616E-2</v>
      </c>
      <c r="BM912" s="132">
        <f t="shared" ref="BM912" si="17725">E912/E932</f>
        <v>7.4926653125705261E-2</v>
      </c>
      <c r="BN912" s="129">
        <f t="shared" ref="BN912" si="17726">F912/F932</f>
        <v>5.7795219407777383E-2</v>
      </c>
      <c r="BO912" s="130">
        <f t="shared" ref="BO912" si="17727">G912/G932</f>
        <v>4.9707602339181284E-2</v>
      </c>
      <c r="BP912" s="131">
        <f t="shared" ref="BP912" si="17728">H912/H932</f>
        <v>6.4941758581589529E-2</v>
      </c>
      <c r="BQ912" s="132">
        <f t="shared" ref="BQ912" si="17729">I912/I932</f>
        <v>5.5794477138976915E-2</v>
      </c>
      <c r="BR912" s="129">
        <f t="shared" ref="BR912" si="17730">J912/J932</f>
        <v>4.7844374342797057E-2</v>
      </c>
      <c r="BS912" s="130">
        <f t="shared" ref="BS912" si="17731">K912/K932</f>
        <v>0.11041405269761606</v>
      </c>
      <c r="BT912" s="131">
        <f t="shared" ref="BT912" si="17732">L912/L932</f>
        <v>5.288119516243775E-2</v>
      </c>
      <c r="BU912" s="129">
        <f t="shared" ref="BU912" si="17733">M912/M932</f>
        <v>8.6792452830188674E-2</v>
      </c>
      <c r="BV912" s="133">
        <f t="shared" ref="BV912" si="17734">N912/N932</f>
        <v>7.6599831912594549E-2</v>
      </c>
      <c r="BW912" s="134">
        <f t="shared" ref="BW912" si="17735">O912/O932</f>
        <v>8.3084636504715287E-2</v>
      </c>
      <c r="BX912" s="129">
        <f t="shared" ref="BX912" si="17736">P912/P932</f>
        <v>8.8150289017341038E-2</v>
      </c>
      <c r="BY912" s="130">
        <f t="shared" ref="BY912" si="17737">Q912/Q932</f>
        <v>7.3632064850258958E-2</v>
      </c>
      <c r="BZ912" s="131">
        <f t="shared" ref="BZ912" si="17738">R912/R932</f>
        <v>7.6951130561633843E-2</v>
      </c>
      <c r="CA912" s="132">
        <f t="shared" ref="CA912" si="17739">S912/S932</f>
        <v>5.1277437927311979E-2</v>
      </c>
      <c r="CB912" s="129">
        <f t="shared" ref="CB912" si="17740">T912/T932</f>
        <v>6.3173007896625985E-2</v>
      </c>
      <c r="CC912" s="130">
        <f t="shared" ref="CC912" si="17741">U912/U932</f>
        <v>0.14121800529567519</v>
      </c>
      <c r="CD912" s="131">
        <f t="shared" ref="CD912" si="17742">V912/V932</f>
        <v>5.2057416267942587E-2</v>
      </c>
      <c r="CE912" s="132">
        <f t="shared" ref="CE912" si="17743">W912/W932</f>
        <v>7.6131287628665764E-2</v>
      </c>
      <c r="CF912" s="129">
        <f t="shared" ref="CF912" si="17744">X912/X932</f>
        <v>7.6381909547738699E-2</v>
      </c>
      <c r="CG912" s="130">
        <f t="shared" ref="CG912" si="17745">Y912/Y932</f>
        <v>0.1019367991845056</v>
      </c>
      <c r="CH912" s="131">
        <f t="shared" ref="CH912" si="17746">Z912/Z932</f>
        <v>6.5347380410022776E-2</v>
      </c>
      <c r="CI912" s="129">
        <f t="shared" ref="CI912" si="17747">AA912/AA932</f>
        <v>4.8673030525542851E-2</v>
      </c>
      <c r="CJ912" s="135">
        <f t="shared" ref="CJ912" si="17748">AB912/AB932</f>
        <v>6.7214339058999248E-2</v>
      </c>
      <c r="CK912" s="136">
        <f t="shared" ref="CK912" si="17749">AC912/AC932</f>
        <v>6.629753109991629E-2</v>
      </c>
    </row>
    <row r="913" spans="1:89" ht="14" thickBot="1" x14ac:dyDescent="0.2">
      <c r="A913" s="137" t="s">
        <v>21</v>
      </c>
      <c r="B913" s="189">
        <v>425</v>
      </c>
      <c r="C913" s="190">
        <v>494</v>
      </c>
      <c r="D913" s="191">
        <v>235</v>
      </c>
      <c r="E913" s="192">
        <v>276</v>
      </c>
      <c r="F913" s="189">
        <v>299</v>
      </c>
      <c r="G913" s="193">
        <v>292</v>
      </c>
      <c r="H913" s="191">
        <v>662</v>
      </c>
      <c r="I913" s="192">
        <v>542</v>
      </c>
      <c r="J913" s="189">
        <v>66</v>
      </c>
      <c r="K913" s="193">
        <v>168</v>
      </c>
      <c r="L913" s="191">
        <v>213</v>
      </c>
      <c r="M913" s="189">
        <v>408</v>
      </c>
      <c r="N913" s="194">
        <v>541</v>
      </c>
      <c r="O913" s="195">
        <v>645</v>
      </c>
      <c r="P913" s="189">
        <v>356</v>
      </c>
      <c r="Q913" s="193">
        <v>254</v>
      </c>
      <c r="R913" s="191">
        <v>454</v>
      </c>
      <c r="S913" s="192">
        <v>291</v>
      </c>
      <c r="T913" s="189">
        <v>61</v>
      </c>
      <c r="U913" s="193">
        <v>150</v>
      </c>
      <c r="V913" s="191">
        <v>256</v>
      </c>
      <c r="W913" s="192">
        <v>428</v>
      </c>
      <c r="X913" s="189">
        <v>302</v>
      </c>
      <c r="Y913" s="193">
        <v>232</v>
      </c>
      <c r="Z913" s="191">
        <v>502</v>
      </c>
      <c r="AA913" s="189">
        <v>466</v>
      </c>
      <c r="AB913" s="172">
        <f t="shared" si="17639"/>
        <v>4372</v>
      </c>
      <c r="AC913" s="173">
        <f t="shared" si="17640"/>
        <v>4646</v>
      </c>
      <c r="AE913" s="272" t="s">
        <v>85</v>
      </c>
      <c r="BI913" s="137" t="s">
        <v>21</v>
      </c>
      <c r="BJ913" s="129">
        <f>B913/B932</f>
        <v>6.1080770336303533E-2</v>
      </c>
      <c r="BK913" s="130">
        <f t="shared" ref="BK913" si="17750">C913/C932</f>
        <v>7.0702733648203814E-2</v>
      </c>
      <c r="BL913" s="131">
        <f t="shared" ref="BL913" si="17751">D913/D932</f>
        <v>6.4809707666850527E-2</v>
      </c>
      <c r="BM913" s="132">
        <f t="shared" ref="BM913" si="17752">E913/E932</f>
        <v>6.2288422477995938E-2</v>
      </c>
      <c r="BN913" s="129">
        <f t="shared" ref="BN913" si="17753">F913/F932</f>
        <v>5.3335711737424185E-2</v>
      </c>
      <c r="BO913" s="130">
        <f t="shared" ref="BO913" si="17754">G913/G932</f>
        <v>5.6920077972709551E-2</v>
      </c>
      <c r="BP913" s="131">
        <f t="shared" ref="BP913" si="17755">H913/H932</f>
        <v>6.8240387588908366E-2</v>
      </c>
      <c r="BQ913" s="132">
        <f t="shared" ref="BQ913" si="17756">I913/I932</f>
        <v>6.1339972838388414E-2</v>
      </c>
      <c r="BR913" s="129">
        <f t="shared" ref="BR913" si="17757">J913/J932</f>
        <v>3.4700315457413249E-2</v>
      </c>
      <c r="BS913" s="130">
        <f t="shared" ref="BS913" si="17758">K913/K932</f>
        <v>0.1053952321204517</v>
      </c>
      <c r="BT913" s="131">
        <f t="shared" ref="BT913" si="17759">L913/L932</f>
        <v>5.0509841119279107E-2</v>
      </c>
      <c r="BU913" s="129">
        <f t="shared" ref="BU913" si="17760">M913/M932</f>
        <v>0.10264150943396226</v>
      </c>
      <c r="BV913" s="133">
        <f t="shared" ref="BV913" si="17761">N913/N932</f>
        <v>6.495377596350102E-2</v>
      </c>
      <c r="BW913" s="134">
        <f t="shared" ref="BW913" si="17762">O913/O932</f>
        <v>7.6996538140145634E-2</v>
      </c>
      <c r="BX913" s="129">
        <f t="shared" ref="BX913" si="17763">P913/P932</f>
        <v>7.3492981007431873E-2</v>
      </c>
      <c r="BY913" s="130">
        <f t="shared" ref="BY913" si="17764">Q913/Q932</f>
        <v>5.7194325602341813E-2</v>
      </c>
      <c r="BZ913" s="131">
        <f t="shared" ref="BZ913" si="17765">R913/R932</f>
        <v>8.2786287381473381E-2</v>
      </c>
      <c r="CA913" s="132">
        <f t="shared" ref="CA913" si="17766">S913/S932</f>
        <v>5.2356962936308024E-2</v>
      </c>
      <c r="CB913" s="129">
        <f t="shared" ref="CB913" si="17767">T913/T932</f>
        <v>4.379038047379756E-2</v>
      </c>
      <c r="CC913" s="130">
        <f t="shared" ref="CC913" si="17768">U913/U932</f>
        <v>0.13239187996469551</v>
      </c>
      <c r="CD913" s="131">
        <f t="shared" ref="CD913" si="17769">V913/V932</f>
        <v>4.8995215311004786E-2</v>
      </c>
      <c r="CE913" s="132">
        <f t="shared" ref="CE913" si="17770">W913/W932</f>
        <v>8.3122936492522823E-2</v>
      </c>
      <c r="CF913" s="129">
        <f t="shared" ref="CF913" si="17771">X913/X932</f>
        <v>7.587939698492463E-2</v>
      </c>
      <c r="CG913" s="130">
        <f t="shared" ref="CG913" si="17772">Y913/Y932</f>
        <v>7.883112470268433E-2</v>
      </c>
      <c r="CH913" s="131">
        <f t="shared" ref="CH913" si="17773">Z913/Z932</f>
        <v>7.1469248291571752E-2</v>
      </c>
      <c r="CI913" s="129">
        <f t="shared" ref="CI913" si="17774">AA913/AA932</f>
        <v>4.8882828070911571E-2</v>
      </c>
      <c r="CJ913" s="135">
        <f t="shared" ref="CJ913" si="17775">AB913/AB932</f>
        <v>6.4022024044868134E-2</v>
      </c>
      <c r="CK913" s="136">
        <f t="shared" ref="CK913" si="17776">AC913/AC932</f>
        <v>6.8236227179931552E-2</v>
      </c>
    </row>
    <row r="914" spans="1:89" ht="15" thickTop="1" thickBot="1" x14ac:dyDescent="0.2">
      <c r="A914" s="146" t="s">
        <v>22</v>
      </c>
      <c r="B914" s="196">
        <v>521</v>
      </c>
      <c r="C914" s="197">
        <v>549</v>
      </c>
      <c r="D914" s="198">
        <v>319</v>
      </c>
      <c r="E914" s="199">
        <v>215</v>
      </c>
      <c r="F914" s="196">
        <v>511</v>
      </c>
      <c r="G914" s="200">
        <v>166</v>
      </c>
      <c r="H914" s="198">
        <v>570</v>
      </c>
      <c r="I914" s="199">
        <v>498</v>
      </c>
      <c r="J914" s="196">
        <v>116</v>
      </c>
      <c r="K914" s="200">
        <v>200</v>
      </c>
      <c r="L914" s="198">
        <v>210</v>
      </c>
      <c r="M914" s="196">
        <v>414</v>
      </c>
      <c r="N914" s="201">
        <v>551</v>
      </c>
      <c r="O914" s="202">
        <v>734</v>
      </c>
      <c r="P914" s="196">
        <v>369</v>
      </c>
      <c r="Q914" s="200">
        <v>291</v>
      </c>
      <c r="R914" s="198">
        <v>446</v>
      </c>
      <c r="S914" s="199">
        <v>304</v>
      </c>
      <c r="T914" s="196">
        <v>58</v>
      </c>
      <c r="U914" s="200">
        <v>83</v>
      </c>
      <c r="V914" s="198">
        <v>275</v>
      </c>
      <c r="W914" s="199">
        <v>429</v>
      </c>
      <c r="X914" s="196">
        <v>246</v>
      </c>
      <c r="Y914" s="200">
        <v>175</v>
      </c>
      <c r="Z914" s="198">
        <v>457</v>
      </c>
      <c r="AA914" s="196">
        <v>504</v>
      </c>
      <c r="AB914" s="172">
        <f t="shared" si="17639"/>
        <v>4649</v>
      </c>
      <c r="AC914" s="173">
        <f t="shared" si="17640"/>
        <v>4562</v>
      </c>
      <c r="AE914" s="292" t="s">
        <v>0</v>
      </c>
      <c r="AF914" s="294" t="s">
        <v>1</v>
      </c>
      <c r="AG914" s="295"/>
      <c r="AH914" s="294" t="s">
        <v>2</v>
      </c>
      <c r="AI914" s="295"/>
      <c r="AJ914" s="294" t="s">
        <v>3</v>
      </c>
      <c r="AK914" s="295"/>
      <c r="AL914" s="294" t="s">
        <v>4</v>
      </c>
      <c r="AM914" s="295"/>
      <c r="AN914" s="294" t="s">
        <v>5</v>
      </c>
      <c r="AO914" s="295"/>
      <c r="AP914" s="294" t="s">
        <v>6</v>
      </c>
      <c r="AQ914" s="295"/>
      <c r="AR914" s="294" t="s">
        <v>7</v>
      </c>
      <c r="AS914" s="295"/>
      <c r="AT914" s="294" t="s">
        <v>8</v>
      </c>
      <c r="AU914" s="295"/>
      <c r="AV914" s="294" t="s">
        <v>9</v>
      </c>
      <c r="AW914" s="295"/>
      <c r="AX914" s="294" t="s">
        <v>10</v>
      </c>
      <c r="AY914" s="295"/>
      <c r="AZ914" s="294" t="s">
        <v>11</v>
      </c>
      <c r="BA914" s="295"/>
      <c r="BB914" s="294" t="s">
        <v>12</v>
      </c>
      <c r="BC914" s="295"/>
      <c r="BD914" s="297" t="s">
        <v>40</v>
      </c>
      <c r="BE914" s="298"/>
      <c r="BF914" s="299" t="s">
        <v>41</v>
      </c>
      <c r="BG914" s="300"/>
      <c r="BI914" s="146" t="s">
        <v>22</v>
      </c>
      <c r="BJ914" s="129">
        <f>B914/B932</f>
        <v>7.4877838459327398E-2</v>
      </c>
      <c r="BK914" s="130">
        <f t="shared" ref="BK914" si="17777">C914/C932</f>
        <v>7.8574495491627303E-2</v>
      </c>
      <c r="BL914" s="131">
        <f t="shared" ref="BL914" si="17778">D914/D932</f>
        <v>8.7975730832873689E-2</v>
      </c>
      <c r="BM914" s="132">
        <f t="shared" ref="BM914" si="17779">E914/E932</f>
        <v>4.8521778379598285E-2</v>
      </c>
      <c r="BN914" s="129">
        <f t="shared" ref="BN914" si="17780">F914/F932</f>
        <v>9.1152336782019269E-2</v>
      </c>
      <c r="BO914" s="130">
        <f t="shared" ref="BO914" si="17781">G914/G932</f>
        <v>3.2358674463937621E-2</v>
      </c>
      <c r="BP914" s="131">
        <f t="shared" ref="BP914" si="17782">H914/H932</f>
        <v>5.8756829192866712E-2</v>
      </c>
      <c r="BQ914" s="132">
        <f t="shared" ref="BQ914" si="17783">I914/I932</f>
        <v>5.6360344047080124E-2</v>
      </c>
      <c r="BR914" s="129">
        <f t="shared" ref="BR914" si="17784">J914/J932</f>
        <v>6.0988433228180865E-2</v>
      </c>
      <c r="BS914" s="130">
        <f t="shared" ref="BS914" si="17785">K914/K932</f>
        <v>0.12547051442910917</v>
      </c>
      <c r="BT914" s="131">
        <f t="shared" ref="BT914" si="17786">L914/L932</f>
        <v>4.9798434906331512E-2</v>
      </c>
      <c r="BU914" s="129">
        <f t="shared" ref="BU914" si="17787">M914/M932</f>
        <v>0.10415094339622641</v>
      </c>
      <c r="BV914" s="133">
        <f t="shared" ref="BV914" si="17788">N914/N932</f>
        <v>6.6154400288149839E-2</v>
      </c>
      <c r="BW914" s="134">
        <f t="shared" ref="BW914" si="17789">O914/O932</f>
        <v>8.7620866658708371E-2</v>
      </c>
      <c r="BX914" s="129">
        <f t="shared" ref="BX914" si="17790">P914/P932</f>
        <v>7.617671345995046E-2</v>
      </c>
      <c r="BY914" s="130">
        <f t="shared" ref="BY914" si="17791">Q914/Q932</f>
        <v>6.55257824814231E-2</v>
      </c>
      <c r="BZ914" s="131">
        <f t="shared" ref="BZ914" si="17792">R914/R932</f>
        <v>8.1327498176513496E-2</v>
      </c>
      <c r="CA914" s="132">
        <f t="shared" ref="CA914" si="17793">S914/S932</f>
        <v>5.4695933789132782E-2</v>
      </c>
      <c r="CB914" s="129">
        <f t="shared" ref="CB914" si="17794">T914/T932</f>
        <v>4.1636755204594401E-2</v>
      </c>
      <c r="CC914" s="130">
        <f t="shared" ref="CC914" si="17795">U914/U932</f>
        <v>7.3256840247131513E-2</v>
      </c>
      <c r="CD914" s="131">
        <f t="shared" ref="CD914" si="17796">V914/V932</f>
        <v>5.2631578947368418E-2</v>
      </c>
      <c r="CE914" s="132">
        <f t="shared" ref="CE914" si="17797">W914/W932</f>
        <v>8.3317148960963289E-2</v>
      </c>
      <c r="CF914" s="129">
        <f t="shared" ref="CF914" si="17798">X914/X932</f>
        <v>6.1809045226130656E-2</v>
      </c>
      <c r="CG914" s="130">
        <f t="shared" ref="CG914" si="17799">Y914/Y932</f>
        <v>5.9463132857628269E-2</v>
      </c>
      <c r="CH914" s="131">
        <f t="shared" ref="CH914" si="17800">Z914/Z932</f>
        <v>6.5062642369020499E-2</v>
      </c>
      <c r="CI914" s="129">
        <f t="shared" ref="CI914" si="17801">AA914/AA932</f>
        <v>5.2868981432917232E-2</v>
      </c>
      <c r="CJ914" s="135">
        <f t="shared" ref="CJ914" si="17802">AB914/AB932</f>
        <v>6.8078314223374195E-2</v>
      </c>
      <c r="CK914" s="136">
        <f t="shared" ref="CK914" si="17803">AC914/AC932</f>
        <v>6.7002511492649117E-2</v>
      </c>
    </row>
    <row r="915" spans="1:89" ht="15" thickTop="1" thickBot="1" x14ac:dyDescent="0.2">
      <c r="A915" s="137" t="s">
        <v>23</v>
      </c>
      <c r="B915" s="189">
        <v>432</v>
      </c>
      <c r="C915" s="190">
        <v>422</v>
      </c>
      <c r="D915" s="191">
        <v>244</v>
      </c>
      <c r="E915" s="192">
        <v>246</v>
      </c>
      <c r="F915" s="189">
        <v>281</v>
      </c>
      <c r="G915" s="193">
        <v>218</v>
      </c>
      <c r="H915" s="191">
        <v>577</v>
      </c>
      <c r="I915" s="192">
        <v>553</v>
      </c>
      <c r="J915" s="189">
        <v>110</v>
      </c>
      <c r="K915" s="193">
        <v>147</v>
      </c>
      <c r="L915" s="191">
        <v>185</v>
      </c>
      <c r="M915" s="189">
        <v>381</v>
      </c>
      <c r="N915" s="194">
        <v>527</v>
      </c>
      <c r="O915" s="195">
        <v>639</v>
      </c>
      <c r="P915" s="189">
        <v>285</v>
      </c>
      <c r="Q915" s="193">
        <v>218</v>
      </c>
      <c r="R915" s="191">
        <v>438</v>
      </c>
      <c r="S915" s="192">
        <v>284</v>
      </c>
      <c r="T915" s="189">
        <v>86</v>
      </c>
      <c r="U915" s="193">
        <v>70</v>
      </c>
      <c r="V915" s="191">
        <v>228</v>
      </c>
      <c r="W915" s="192">
        <v>408</v>
      </c>
      <c r="X915" s="189">
        <v>198</v>
      </c>
      <c r="Y915" s="193">
        <v>147</v>
      </c>
      <c r="Z915" s="191">
        <v>459</v>
      </c>
      <c r="AA915" s="189">
        <v>544</v>
      </c>
      <c r="AB915" s="172">
        <f t="shared" si="17639"/>
        <v>4050</v>
      </c>
      <c r="AC915" s="173">
        <f t="shared" si="17640"/>
        <v>4277</v>
      </c>
      <c r="AE915" s="293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6.2086806553607356E-2</v>
      </c>
      <c r="BK915" s="130">
        <f t="shared" ref="BK915" si="17804">C915/C932</f>
        <v>6.0397881780449407E-2</v>
      </c>
      <c r="BL915" s="131">
        <f t="shared" ref="BL915" si="17805">D915/D932</f>
        <v>6.7291781577495866E-2</v>
      </c>
      <c r="BM915" s="132">
        <f t="shared" ref="BM915" si="17806">E915/E932</f>
        <v>5.5517941773865945E-2</v>
      </c>
      <c r="BN915" s="129">
        <f t="shared" ref="BN915" si="17807">F915/F932</f>
        <v>5.0124866214769886E-2</v>
      </c>
      <c r="BO915" s="130">
        <f t="shared" ref="BO915" si="17808">G915/G932</f>
        <v>4.2495126705653023E-2</v>
      </c>
      <c r="BP915" s="131">
        <f t="shared" ref="BP915" si="17809">H915/H932</f>
        <v>5.9478404288217712E-2</v>
      </c>
      <c r="BQ915" s="132">
        <f t="shared" ref="BQ915" si="17810">I915/I932</f>
        <v>6.2584880036215484E-2</v>
      </c>
      <c r="BR915" s="129">
        <f t="shared" ref="BR915" si="17811">J915/J932</f>
        <v>5.783385909568875E-2</v>
      </c>
      <c r="BS915" s="130">
        <f t="shared" ref="BS915" si="17812">K915/K932</f>
        <v>9.2220828105395239E-2</v>
      </c>
      <c r="BT915" s="131">
        <f t="shared" ref="BT915" si="17813">L915/L932</f>
        <v>4.387004979843491E-2</v>
      </c>
      <c r="BU915" s="129">
        <f t="shared" ref="BU915" si="17814">M915/M932</f>
        <v>9.5849056603773589E-2</v>
      </c>
      <c r="BV915" s="133">
        <f t="shared" ref="BV915" si="17815">N915/N932</f>
        <v>6.3272901908992679E-2</v>
      </c>
      <c r="BW915" s="134">
        <f t="shared" ref="BW915" si="17816">O915/O932</f>
        <v>7.6280291273725681E-2</v>
      </c>
      <c r="BX915" s="129">
        <f t="shared" ref="BX915" si="17817">P915/P932</f>
        <v>5.8835672997522709E-2</v>
      </c>
      <c r="BY915" s="130">
        <f t="shared" ref="BY915" si="17818">Q915/Q932</f>
        <v>4.9088043233505969E-2</v>
      </c>
      <c r="BZ915" s="131">
        <f t="shared" ref="BZ915" si="17819">R915/R932</f>
        <v>7.9868708971553612E-2</v>
      </c>
      <c r="CA915" s="132">
        <f t="shared" ref="CA915" si="17820">S915/S932</f>
        <v>5.1097517092479311E-2</v>
      </c>
      <c r="CB915" s="129">
        <f t="shared" ref="CB915" si="17821">T915/T932</f>
        <v>6.1737257717157212E-2</v>
      </c>
      <c r="CC915" s="130">
        <f t="shared" ref="CC915" si="17822">U915/U932</f>
        <v>6.1782877316857901E-2</v>
      </c>
      <c r="CD915" s="131">
        <f t="shared" ref="CD915" si="17823">V915/V932</f>
        <v>4.363636363636364E-2</v>
      </c>
      <c r="CE915" s="132">
        <f t="shared" ref="CE915" si="17824">W915/W932</f>
        <v>7.9238687123713347E-2</v>
      </c>
      <c r="CF915" s="129">
        <f t="shared" ref="CF915" si="17825">X915/X932</f>
        <v>4.9748743718592968E-2</v>
      </c>
      <c r="CG915" s="130">
        <f t="shared" ref="CG915" si="17826">Y915/Y932</f>
        <v>4.9949031600407749E-2</v>
      </c>
      <c r="CH915" s="131">
        <f t="shared" ref="CH915" si="17827">Z915/Z932</f>
        <v>6.5347380410022776E-2</v>
      </c>
      <c r="CI915" s="129">
        <f t="shared" ref="CI915" si="17828">AA915/AA932</f>
        <v>5.706493234029162E-2</v>
      </c>
      <c r="CJ915" s="135">
        <f t="shared" ref="CJ915" si="17829">AB915/AB932</f>
        <v>5.9306769757940518E-2</v>
      </c>
      <c r="CK915" s="136">
        <f t="shared" ref="CK915" si="17830">AC915/AC932</f>
        <v>6.2816690410797946E-2</v>
      </c>
    </row>
    <row r="916" spans="1:89" ht="14" thickTop="1" x14ac:dyDescent="0.15">
      <c r="A916" s="146" t="s">
        <v>24</v>
      </c>
      <c r="B916" s="203">
        <v>420</v>
      </c>
      <c r="C916" s="197">
        <v>323</v>
      </c>
      <c r="D916" s="198">
        <v>275</v>
      </c>
      <c r="E916" s="199">
        <v>177</v>
      </c>
      <c r="F916" s="196">
        <v>459</v>
      </c>
      <c r="G916" s="200">
        <v>195</v>
      </c>
      <c r="H916" s="198">
        <v>556</v>
      </c>
      <c r="I916" s="199">
        <v>512</v>
      </c>
      <c r="J916" s="196">
        <v>141</v>
      </c>
      <c r="K916" s="200">
        <v>106</v>
      </c>
      <c r="L916" s="198">
        <v>211</v>
      </c>
      <c r="M916" s="196">
        <v>281</v>
      </c>
      <c r="N916" s="201">
        <v>426</v>
      </c>
      <c r="O916" s="204">
        <v>523</v>
      </c>
      <c r="P916" s="196">
        <v>228</v>
      </c>
      <c r="Q916" s="200">
        <v>209</v>
      </c>
      <c r="R916" s="198">
        <v>395</v>
      </c>
      <c r="S916" s="199">
        <v>293</v>
      </c>
      <c r="T916" s="196">
        <v>66</v>
      </c>
      <c r="U916" s="200">
        <v>56</v>
      </c>
      <c r="V916" s="198">
        <v>262</v>
      </c>
      <c r="W916" s="205">
        <v>351</v>
      </c>
      <c r="X916" s="196">
        <v>237</v>
      </c>
      <c r="Y916" s="200">
        <v>144</v>
      </c>
      <c r="Z916" s="198">
        <v>487</v>
      </c>
      <c r="AA916" s="196">
        <v>604</v>
      </c>
      <c r="AB916" s="172">
        <f t="shared" si="17639"/>
        <v>4163</v>
      </c>
      <c r="AC916" s="173">
        <f t="shared" si="17640"/>
        <v>3774</v>
      </c>
      <c r="AE916" s="275" t="str">
        <f>$AE$17</f>
        <v>17:00 - 17:59</v>
      </c>
      <c r="AF916" s="126">
        <f t="shared" ref="AF916:AU918" si="17831">SUMIF($A$9:$A$32,$AE916,B$908:B$931)</f>
        <v>421</v>
      </c>
      <c r="AG916" s="186">
        <f t="shared" si="17831"/>
        <v>543</v>
      </c>
      <c r="AH916" s="127">
        <f t="shared" si="17831"/>
        <v>281</v>
      </c>
      <c r="AI916" s="180">
        <f t="shared" si="17831"/>
        <v>287</v>
      </c>
      <c r="AJ916" s="126">
        <f t="shared" si="17831"/>
        <v>428</v>
      </c>
      <c r="AK916" s="128">
        <f t="shared" si="17831"/>
        <v>449</v>
      </c>
      <c r="AL916" s="127">
        <f t="shared" si="17831"/>
        <v>763</v>
      </c>
      <c r="AM916" s="180">
        <f t="shared" si="17831"/>
        <v>740</v>
      </c>
      <c r="AN916" s="126">
        <f t="shared" si="17831"/>
        <v>187</v>
      </c>
      <c r="AO916" s="128">
        <f t="shared" si="17831"/>
        <v>67</v>
      </c>
      <c r="AP916" s="127">
        <f t="shared" si="17831"/>
        <v>291</v>
      </c>
      <c r="AQ916" s="126">
        <f t="shared" si="17831"/>
        <v>146</v>
      </c>
      <c r="AR916" s="179">
        <f t="shared" si="17831"/>
        <v>546</v>
      </c>
      <c r="AS916" s="181">
        <f t="shared" si="17831"/>
        <v>564</v>
      </c>
      <c r="AT916" s="126">
        <f t="shared" si="17831"/>
        <v>356</v>
      </c>
      <c r="AU916" s="128">
        <f t="shared" si="17831"/>
        <v>299</v>
      </c>
      <c r="AV916" s="127">
        <f t="shared" ref="AP916:BE918" si="17832">SUMIF($A$9:$A$32,$AE916,R$908:R$931)</f>
        <v>327</v>
      </c>
      <c r="AW916" s="180">
        <f t="shared" si="17832"/>
        <v>464</v>
      </c>
      <c r="AX916" s="126">
        <f t="shared" si="17832"/>
        <v>151</v>
      </c>
      <c r="AY916" s="128">
        <f t="shared" si="17832"/>
        <v>20</v>
      </c>
      <c r="AZ916" s="127">
        <f t="shared" si="17832"/>
        <v>358</v>
      </c>
      <c r="BA916" s="180">
        <f t="shared" si="17832"/>
        <v>313</v>
      </c>
      <c r="BB916" s="126">
        <f t="shared" si="17832"/>
        <v>378</v>
      </c>
      <c r="BC916" s="128">
        <f t="shared" si="17832"/>
        <v>195</v>
      </c>
      <c r="BD916" s="184">
        <f t="shared" si="17832"/>
        <v>416</v>
      </c>
      <c r="BE916" s="185">
        <f t="shared" si="17832"/>
        <v>717</v>
      </c>
      <c r="BF916" s="170">
        <f>AF916+AH916+AJ916+AL916+AN916+AP916+AR916+AT916+AV916+AX916+AZ916+BB916+BD916</f>
        <v>4903</v>
      </c>
      <c r="BG916" s="171">
        <f>AG916+AI916+AK916+AM916+AO916+AQ916+AS916+AU916+AW916+AY916+BA916+BC916+BE916</f>
        <v>4804</v>
      </c>
      <c r="BI916" s="146" t="s">
        <v>24</v>
      </c>
      <c r="BJ916" s="129">
        <f>B916/B932</f>
        <v>6.0362173038229376E-2</v>
      </c>
      <c r="BK916" s="130">
        <f t="shared" ref="BK916" si="17833">C916/C932</f>
        <v>4.6228710462287104E-2</v>
      </c>
      <c r="BL916" s="131">
        <f t="shared" ref="BL916" si="17834">D916/D932</f>
        <v>7.5841147269718703E-2</v>
      </c>
      <c r="BM916" s="132">
        <f t="shared" ref="BM916" si="17835">E916/E932</f>
        <v>3.9945836154366962E-2</v>
      </c>
      <c r="BN916" s="129">
        <f t="shared" ref="BN916" si="17836">F916/F932</f>
        <v>8.187656082768463E-2</v>
      </c>
      <c r="BO916" s="130">
        <f t="shared" ref="BO916" si="17837">G916/G932</f>
        <v>3.8011695906432746E-2</v>
      </c>
      <c r="BP916" s="131">
        <f t="shared" ref="BP916" si="17838">H916/H932</f>
        <v>5.7313679002164726E-2</v>
      </c>
      <c r="BQ916" s="132">
        <f t="shared" ref="BQ916" si="17839">I916/I932</f>
        <v>5.7944771389769126E-2</v>
      </c>
      <c r="BR916" s="129">
        <f t="shared" ref="BR916" si="17840">J916/J932</f>
        <v>7.4132492113564666E-2</v>
      </c>
      <c r="BS916" s="130">
        <f t="shared" ref="BS916" si="17841">K916/K932</f>
        <v>6.6499372647427848E-2</v>
      </c>
      <c r="BT916" s="131">
        <f t="shared" ref="BT916" si="17842">L916/L932</f>
        <v>5.0035570310647377E-2</v>
      </c>
      <c r="BU916" s="129">
        <f t="shared" ref="BU916" si="17843">M916/M932</f>
        <v>7.0691823899371065E-2</v>
      </c>
      <c r="BV916" s="133">
        <f t="shared" ref="BV916" si="17844">N916/N932</f>
        <v>5.1146596230039622E-2</v>
      </c>
      <c r="BW916" s="134">
        <f t="shared" ref="BW916" si="17845">O916/O932</f>
        <v>6.2432851856273126E-2</v>
      </c>
      <c r="BX916" s="129">
        <f t="shared" ref="BX916" si="17846">P916/P932</f>
        <v>4.7068538398018167E-2</v>
      </c>
      <c r="BY916" s="130">
        <f t="shared" ref="BY916" si="17847">Q916/Q932</f>
        <v>4.7061472641297009E-2</v>
      </c>
      <c r="BZ916" s="131">
        <f t="shared" ref="BZ916" si="17848">R916/R932</f>
        <v>7.2027716994894242E-2</v>
      </c>
      <c r="CA916" s="132">
        <f t="shared" ref="CA916" si="17849">S916/S932</f>
        <v>5.2716804605973375E-2</v>
      </c>
      <c r="CB916" s="129">
        <f t="shared" ref="CB916" si="17850">T916/T932</f>
        <v>4.7379755922469492E-2</v>
      </c>
      <c r="CC916" s="130">
        <f t="shared" ref="CC916" si="17851">U916/U932</f>
        <v>4.9426301853486322E-2</v>
      </c>
      <c r="CD916" s="131">
        <f t="shared" ref="CD916" si="17852">V916/V932</f>
        <v>5.0143540669856462E-2</v>
      </c>
      <c r="CE916" s="132">
        <f t="shared" ref="CE916" si="17853">W916/W932</f>
        <v>6.8168576422606333E-2</v>
      </c>
      <c r="CF916" s="129">
        <f t="shared" ref="CF916" si="17854">X916/X932</f>
        <v>5.9547738693467335E-2</v>
      </c>
      <c r="CG916" s="130">
        <f t="shared" ref="CG916" si="17855">Y916/Y932</f>
        <v>4.8929663608562692E-2</v>
      </c>
      <c r="CH916" s="131">
        <f t="shared" ref="CH916" si="17856">Z916/Z932</f>
        <v>6.9333712984054663E-2</v>
      </c>
      <c r="CI916" s="129">
        <f t="shared" ref="CI916" si="17857">AA916/AA932</f>
        <v>6.3358858701353188E-2</v>
      </c>
      <c r="CJ916" s="135">
        <f t="shared" ref="CJ916" si="17858">AB916/AB932</f>
        <v>6.0961501852421329E-2</v>
      </c>
      <c r="CK916" s="136">
        <f t="shared" ref="CK916" si="17859">AC916/AC932</f>
        <v>5.5429083378618529E-2</v>
      </c>
    </row>
    <row r="917" spans="1:89" x14ac:dyDescent="0.15">
      <c r="A917" s="137" t="s">
        <v>25</v>
      </c>
      <c r="B917" s="206">
        <v>390</v>
      </c>
      <c r="C917" s="190">
        <v>357</v>
      </c>
      <c r="D917" s="191">
        <v>219</v>
      </c>
      <c r="E917" s="192">
        <v>258</v>
      </c>
      <c r="F917" s="189">
        <v>365</v>
      </c>
      <c r="G917" s="193">
        <v>243</v>
      </c>
      <c r="H917" s="191">
        <v>518</v>
      </c>
      <c r="I917" s="192">
        <v>509</v>
      </c>
      <c r="J917" s="189">
        <v>114</v>
      </c>
      <c r="K917" s="190">
        <v>93</v>
      </c>
      <c r="L917" s="191">
        <v>244</v>
      </c>
      <c r="M917" s="189">
        <v>240</v>
      </c>
      <c r="N917" s="194">
        <v>424</v>
      </c>
      <c r="O917" s="207">
        <v>377</v>
      </c>
      <c r="P917" s="189">
        <v>228</v>
      </c>
      <c r="Q917" s="190">
        <v>191</v>
      </c>
      <c r="R917" s="191">
        <v>320</v>
      </c>
      <c r="S917" s="192">
        <v>260</v>
      </c>
      <c r="T917" s="198">
        <v>64</v>
      </c>
      <c r="U917" s="189">
        <v>70</v>
      </c>
      <c r="V917" s="191">
        <v>277</v>
      </c>
      <c r="W917" s="208">
        <v>279</v>
      </c>
      <c r="X917" s="189">
        <v>220</v>
      </c>
      <c r="Y917" s="193">
        <v>126</v>
      </c>
      <c r="Z917" s="191">
        <v>410</v>
      </c>
      <c r="AA917" s="189">
        <v>535</v>
      </c>
      <c r="AB917" s="172">
        <f t="shared" si="17639"/>
        <v>3793</v>
      </c>
      <c r="AC917" s="173">
        <f t="shared" si="17640"/>
        <v>3538</v>
      </c>
      <c r="AE917" s="277" t="str">
        <f>$AE$18</f>
        <v>18:00 - 18:59</v>
      </c>
      <c r="AF917" s="126">
        <f t="shared" si="17831"/>
        <v>468</v>
      </c>
      <c r="AG917" s="190">
        <f t="shared" si="17831"/>
        <v>547</v>
      </c>
      <c r="AH917" s="191">
        <f t="shared" si="17831"/>
        <v>190</v>
      </c>
      <c r="AI917" s="192">
        <f t="shared" si="17831"/>
        <v>333</v>
      </c>
      <c r="AJ917" s="278">
        <f t="shared" si="17831"/>
        <v>253</v>
      </c>
      <c r="AK917" s="193">
        <f t="shared" si="17831"/>
        <v>571</v>
      </c>
      <c r="AL917" s="191">
        <f t="shared" si="17831"/>
        <v>736</v>
      </c>
      <c r="AM917" s="192">
        <f t="shared" si="17831"/>
        <v>627</v>
      </c>
      <c r="AN917" s="278">
        <f t="shared" si="17831"/>
        <v>163</v>
      </c>
      <c r="AO917" s="193">
        <f t="shared" si="17831"/>
        <v>44</v>
      </c>
      <c r="AP917" s="191">
        <f t="shared" si="17832"/>
        <v>305</v>
      </c>
      <c r="AQ917" s="278">
        <f t="shared" si="17832"/>
        <v>143</v>
      </c>
      <c r="AR917" s="194">
        <f t="shared" si="17832"/>
        <v>589</v>
      </c>
      <c r="AS917" s="195">
        <f t="shared" si="17832"/>
        <v>543</v>
      </c>
      <c r="AT917" s="278">
        <f t="shared" si="17832"/>
        <v>312</v>
      </c>
      <c r="AU917" s="193">
        <f t="shared" si="17832"/>
        <v>367</v>
      </c>
      <c r="AV917" s="191">
        <f t="shared" si="17832"/>
        <v>374</v>
      </c>
      <c r="AW917" s="192">
        <f t="shared" si="17832"/>
        <v>475</v>
      </c>
      <c r="AX917" s="278">
        <f t="shared" si="17832"/>
        <v>138</v>
      </c>
      <c r="AY917" s="193">
        <f t="shared" si="17832"/>
        <v>28</v>
      </c>
      <c r="AZ917" s="191">
        <f t="shared" si="17832"/>
        <v>539</v>
      </c>
      <c r="BA917" s="192">
        <f t="shared" si="17832"/>
        <v>263</v>
      </c>
      <c r="BB917" s="278">
        <f t="shared" si="17832"/>
        <v>265</v>
      </c>
      <c r="BC917" s="193">
        <f t="shared" si="17832"/>
        <v>234</v>
      </c>
      <c r="BD917" s="191">
        <f t="shared" si="17832"/>
        <v>410</v>
      </c>
      <c r="BE917" s="278">
        <f t="shared" si="17832"/>
        <v>756</v>
      </c>
      <c r="BF917" s="172">
        <f>SUM(AF917,AH917,AJ917,AL917,AN917,AP917,AR917,AT917,AV917,AX917,AZ917,BB917,BD917)</f>
        <v>4742</v>
      </c>
      <c r="BG917" s="173">
        <f>SUM(AG917,AI917,AK917,AM917,AO917,AQ917,AS917,AU917,AW917,AY917,BA917,BC917,BE917)</f>
        <v>4931</v>
      </c>
      <c r="BI917" s="137" t="s">
        <v>25</v>
      </c>
      <c r="BJ917" s="129">
        <f>B917/B932</f>
        <v>5.605058924978442E-2</v>
      </c>
      <c r="BK917" s="130">
        <f t="shared" ref="BK917" si="17860">C917/C932</f>
        <v>5.1094890510948905E-2</v>
      </c>
      <c r="BL917" s="131">
        <f t="shared" ref="BL917" si="17861">D917/D932</f>
        <v>6.0397131825703256E-2</v>
      </c>
      <c r="BM917" s="132">
        <f t="shared" ref="BM917" si="17862">E917/E932</f>
        <v>5.8226134055517943E-2</v>
      </c>
      <c r="BN917" s="129">
        <f t="shared" ref="BN917" si="17863">F917/F932</f>
        <v>6.5108811987156623E-2</v>
      </c>
      <c r="BO917" s="130">
        <f t="shared" ref="BO917" si="17864">G917/G932</f>
        <v>4.736842105263158E-2</v>
      </c>
      <c r="BP917" s="131">
        <f t="shared" ref="BP917" si="17865">H917/H932</f>
        <v>5.3396557055973612E-2</v>
      </c>
      <c r="BQ917" s="132">
        <f t="shared" ref="BQ917" si="17866">I917/I932</f>
        <v>5.7605251244907195E-2</v>
      </c>
      <c r="BR917" s="129">
        <f t="shared" ref="BR917" si="17867">J917/J932</f>
        <v>5.993690851735016E-2</v>
      </c>
      <c r="BS917" s="130">
        <f t="shared" ref="BS917" si="17868">K917/K932</f>
        <v>5.8343789209535757E-2</v>
      </c>
      <c r="BT917" s="131">
        <f t="shared" ref="BT917" si="17869">L917/L932</f>
        <v>5.7861038653070906E-2</v>
      </c>
      <c r="BU917" s="129">
        <f t="shared" ref="BU917" si="17870">M917/M932</f>
        <v>6.0377358490566038E-2</v>
      </c>
      <c r="BV917" s="133">
        <f t="shared" ref="BV917" si="17871">N917/N932</f>
        <v>5.0906471365109854E-2</v>
      </c>
      <c r="BW917" s="134">
        <f t="shared" ref="BW917" si="17872">O917/O932</f>
        <v>4.5004178106720784E-2</v>
      </c>
      <c r="BX917" s="129">
        <f t="shared" ref="BX917" si="17873">P917/P932</f>
        <v>4.7068538398018167E-2</v>
      </c>
      <c r="BY917" s="130">
        <f t="shared" ref="BY917" si="17874">Q917/Q932</f>
        <v>4.300833145687908E-2</v>
      </c>
      <c r="BZ917" s="131">
        <f t="shared" ref="BZ917" si="17875">R917/R932</f>
        <v>5.8351568198395334E-2</v>
      </c>
      <c r="CA917" s="132">
        <f t="shared" ref="CA917" si="17876">S917/S932</f>
        <v>4.6779417056495146E-2</v>
      </c>
      <c r="CB917" s="129">
        <f t="shared" ref="CB917" si="17877">T917/T932</f>
        <v>4.594400574300072E-2</v>
      </c>
      <c r="CC917" s="130">
        <f t="shared" ref="CC917" si="17878">U917/U932</f>
        <v>6.1782877316857901E-2</v>
      </c>
      <c r="CD917" s="131">
        <f t="shared" ref="CD917" si="17879">V917/V932</f>
        <v>5.3014354066985646E-2</v>
      </c>
      <c r="CE917" s="132">
        <f t="shared" ref="CE917" si="17880">W917/W932</f>
        <v>5.418527869489221E-2</v>
      </c>
      <c r="CF917" s="129">
        <f t="shared" ref="CF917" si="17881">X917/X932</f>
        <v>5.5276381909547742E-2</v>
      </c>
      <c r="CG917" s="130">
        <f t="shared" ref="CG917" si="17882">Y917/Y932</f>
        <v>4.2813455657492352E-2</v>
      </c>
      <c r="CH917" s="131">
        <f t="shared" ref="CH917" si="17883">Z917/Z932</f>
        <v>5.8371298405466968E-2</v>
      </c>
      <c r="CI917" s="129">
        <f t="shared" ref="CI917" si="17884">AA917/AA932</f>
        <v>5.612084338613238E-2</v>
      </c>
      <c r="CJ917" s="135">
        <f t="shared" ref="CJ917" si="17885">AB917/AB932</f>
        <v>5.5543352516510713E-2</v>
      </c>
      <c r="CK917" s="136">
        <f t="shared" ref="CK917" si="17886">AC917/AC932</f>
        <v>5.1962929781015466E-2</v>
      </c>
    </row>
    <row r="918" spans="1:89" ht="14" thickBot="1" x14ac:dyDescent="0.2">
      <c r="A918" s="146" t="s">
        <v>26</v>
      </c>
      <c r="B918" s="203">
        <v>349</v>
      </c>
      <c r="C918" s="197">
        <v>400</v>
      </c>
      <c r="D918" s="198">
        <v>170</v>
      </c>
      <c r="E918" s="199">
        <v>328</v>
      </c>
      <c r="F918" s="196">
        <v>337</v>
      </c>
      <c r="G918" s="200">
        <v>242</v>
      </c>
      <c r="H918" s="198">
        <v>556</v>
      </c>
      <c r="I918" s="199">
        <v>595</v>
      </c>
      <c r="J918" s="196">
        <v>100</v>
      </c>
      <c r="K918" s="197">
        <v>97</v>
      </c>
      <c r="L918" s="198">
        <v>214</v>
      </c>
      <c r="M918" s="196">
        <v>287</v>
      </c>
      <c r="N918" s="201">
        <v>433</v>
      </c>
      <c r="O918" s="204">
        <v>455</v>
      </c>
      <c r="P918" s="196">
        <v>249</v>
      </c>
      <c r="Q918" s="197">
        <v>259</v>
      </c>
      <c r="R918" s="198">
        <v>310</v>
      </c>
      <c r="S918" s="199">
        <v>339</v>
      </c>
      <c r="T918" s="196">
        <v>63</v>
      </c>
      <c r="U918" s="200">
        <v>69</v>
      </c>
      <c r="V918" s="198">
        <v>268</v>
      </c>
      <c r="W918" s="205">
        <v>323</v>
      </c>
      <c r="X918" s="196">
        <v>223</v>
      </c>
      <c r="Y918" s="200">
        <v>163</v>
      </c>
      <c r="Z918" s="198">
        <v>447</v>
      </c>
      <c r="AA918" s="196">
        <v>645</v>
      </c>
      <c r="AB918" s="172">
        <f t="shared" si="17639"/>
        <v>3719</v>
      </c>
      <c r="AC918" s="173">
        <f t="shared" si="17640"/>
        <v>4202</v>
      </c>
      <c r="AE918" s="275">
        <f>$AE$19</f>
        <v>0</v>
      </c>
      <c r="AF918" s="126">
        <f t="shared" si="17831"/>
        <v>0</v>
      </c>
      <c r="AG918" s="197">
        <f t="shared" si="17831"/>
        <v>0</v>
      </c>
      <c r="AH918" s="198">
        <f t="shared" si="17831"/>
        <v>0</v>
      </c>
      <c r="AI918" s="199">
        <f t="shared" si="17831"/>
        <v>0</v>
      </c>
      <c r="AJ918" s="196">
        <f t="shared" si="17831"/>
        <v>0</v>
      </c>
      <c r="AK918" s="200">
        <f t="shared" si="17831"/>
        <v>0</v>
      </c>
      <c r="AL918" s="198">
        <f t="shared" si="17831"/>
        <v>0</v>
      </c>
      <c r="AM918" s="199">
        <f t="shared" si="17831"/>
        <v>0</v>
      </c>
      <c r="AN918" s="196">
        <f t="shared" si="17831"/>
        <v>0</v>
      </c>
      <c r="AO918" s="200">
        <f t="shared" si="17831"/>
        <v>0</v>
      </c>
      <c r="AP918" s="198">
        <f t="shared" si="17832"/>
        <v>0</v>
      </c>
      <c r="AQ918" s="196">
        <f t="shared" si="17832"/>
        <v>0</v>
      </c>
      <c r="AR918" s="201">
        <f t="shared" si="17832"/>
        <v>0</v>
      </c>
      <c r="AS918" s="202">
        <f t="shared" si="17832"/>
        <v>0</v>
      </c>
      <c r="AT918" s="196">
        <f t="shared" si="17832"/>
        <v>0</v>
      </c>
      <c r="AU918" s="200">
        <f t="shared" si="17832"/>
        <v>0</v>
      </c>
      <c r="AV918" s="198">
        <f t="shared" si="17832"/>
        <v>0</v>
      </c>
      <c r="AW918" s="199">
        <f t="shared" si="17832"/>
        <v>0</v>
      </c>
      <c r="AX918" s="196">
        <f t="shared" si="17832"/>
        <v>0</v>
      </c>
      <c r="AY918" s="200">
        <f t="shared" si="17832"/>
        <v>0</v>
      </c>
      <c r="AZ918" s="198">
        <f t="shared" si="17832"/>
        <v>0</v>
      </c>
      <c r="BA918" s="199">
        <f t="shared" si="17832"/>
        <v>0</v>
      </c>
      <c r="BB918" s="196">
        <f t="shared" si="17832"/>
        <v>0</v>
      </c>
      <c r="BC918" s="200">
        <f t="shared" si="17832"/>
        <v>0</v>
      </c>
      <c r="BD918" s="198">
        <f t="shared" si="17832"/>
        <v>0</v>
      </c>
      <c r="BE918" s="196">
        <f t="shared" si="17832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5.0158091405576317E-2</v>
      </c>
      <c r="BK918" s="130">
        <f t="shared" ref="BK918" si="17887">C918/C932</f>
        <v>5.7249177043080003E-2</v>
      </c>
      <c r="BL918" s="131">
        <f t="shared" ref="BL918" si="17888">D918/D932</f>
        <v>4.6883618312189741E-2</v>
      </c>
      <c r="BM918" s="132">
        <f t="shared" ref="BM918" si="17889">E918/E932</f>
        <v>7.4023922365154593E-2</v>
      </c>
      <c r="BN918" s="129">
        <f t="shared" ref="BN918" si="17890">F918/F932</f>
        <v>6.0114163396361039E-2</v>
      </c>
      <c r="BO918" s="130">
        <f t="shared" ref="BO918" si="17891">G918/G932</f>
        <v>4.7173489278752437E-2</v>
      </c>
      <c r="BP918" s="131">
        <f t="shared" ref="BP918" si="17892">H918/H932</f>
        <v>5.7313679002164726E-2</v>
      </c>
      <c r="BQ918" s="132">
        <f t="shared" ref="BQ918" si="17893">I918/I932</f>
        <v>6.7338162064282475E-2</v>
      </c>
      <c r="BR918" s="129">
        <f t="shared" ref="BR918" si="17894">J918/J932</f>
        <v>5.2576235541535225E-2</v>
      </c>
      <c r="BS918" s="130">
        <f t="shared" ref="BS918" si="17895">K918/K932</f>
        <v>6.0853199498117939E-2</v>
      </c>
      <c r="BT918" s="131">
        <f t="shared" ref="BT918" si="17896">L918/L932</f>
        <v>5.0746976523594972E-2</v>
      </c>
      <c r="BU918" s="129">
        <f t="shared" ref="BU918" si="17897">M918/M932</f>
        <v>7.2201257861635226E-2</v>
      </c>
      <c r="BV918" s="133">
        <f t="shared" ref="BV918" si="17898">N918/N932</f>
        <v>5.1987033257293792E-2</v>
      </c>
      <c r="BW918" s="134">
        <f t="shared" ref="BW918" si="17899">O918/O932</f>
        <v>5.4315387370180254E-2</v>
      </c>
      <c r="BX918" s="129">
        <f t="shared" ref="BX918" si="17900">P918/P932</f>
        <v>5.1403798513625101E-2</v>
      </c>
      <c r="BY918" s="130">
        <f t="shared" ref="BY918" si="17901">Q918/Q932</f>
        <v>5.8320198153569015E-2</v>
      </c>
      <c r="BZ918" s="131">
        <f t="shared" ref="BZ918" si="17902">R918/R932</f>
        <v>5.6528081692195475E-2</v>
      </c>
      <c r="CA918" s="132">
        <f t="shared" ref="CA918" si="17903">S918/S932</f>
        <v>6.0993163008276362E-2</v>
      </c>
      <c r="CB918" s="129">
        <f t="shared" ref="CB918" si="17904">T918/T932</f>
        <v>4.5226130653266333E-2</v>
      </c>
      <c r="CC918" s="130">
        <f t="shared" ref="CC918" si="17905">U918/U932</f>
        <v>6.0900264783759928E-2</v>
      </c>
      <c r="CD918" s="131">
        <f t="shared" ref="CD918" si="17906">V918/V932</f>
        <v>5.1291866028708132E-2</v>
      </c>
      <c r="CE918" s="132">
        <f t="shared" ref="CE918" si="17907">W918/W932</f>
        <v>6.273062730627306E-2</v>
      </c>
      <c r="CF918" s="129">
        <f t="shared" ref="CF918" si="17908">X918/X932</f>
        <v>5.6030150753768847E-2</v>
      </c>
      <c r="CG918" s="130">
        <f t="shared" ref="CG918" si="17909">Y918/Y932</f>
        <v>5.5385660890248045E-2</v>
      </c>
      <c r="CH918" s="131">
        <f t="shared" ref="CH918" si="17910">Z918/Z932</f>
        <v>6.363895216400911E-2</v>
      </c>
      <c r="CI918" s="129">
        <f t="shared" ref="CI918" si="17911">AA918/AA932</f>
        <v>6.7659708381411943E-2</v>
      </c>
      <c r="CJ918" s="135">
        <f t="shared" ref="CJ918" si="17912">AB918/AB932</f>
        <v>5.4459722649328586E-2</v>
      </c>
      <c r="CK918" s="136">
        <f t="shared" ref="CK918" si="17913">AC918/AC932</f>
        <v>6.1715158547152905E-2</v>
      </c>
    </row>
    <row r="919" spans="1:89" ht="15" thickTop="1" thickBot="1" x14ac:dyDescent="0.2">
      <c r="A919" s="137" t="s">
        <v>27</v>
      </c>
      <c r="B919" s="206">
        <v>312</v>
      </c>
      <c r="C919" s="190">
        <v>417</v>
      </c>
      <c r="D919" s="191">
        <v>206</v>
      </c>
      <c r="E919" s="192">
        <v>273</v>
      </c>
      <c r="F919" s="189">
        <v>296</v>
      </c>
      <c r="G919" s="193">
        <v>226</v>
      </c>
      <c r="H919" s="191">
        <v>514</v>
      </c>
      <c r="I919" s="192">
        <v>589</v>
      </c>
      <c r="J919" s="189">
        <v>126</v>
      </c>
      <c r="K919" s="190">
        <v>80</v>
      </c>
      <c r="L919" s="191">
        <v>244</v>
      </c>
      <c r="M919" s="189">
        <v>219</v>
      </c>
      <c r="N919" s="194">
        <v>483</v>
      </c>
      <c r="O919" s="207">
        <v>404</v>
      </c>
      <c r="P919" s="189">
        <v>291</v>
      </c>
      <c r="Q919" s="190">
        <v>192</v>
      </c>
      <c r="R919" s="191">
        <v>323</v>
      </c>
      <c r="S919" s="192">
        <v>365</v>
      </c>
      <c r="T919" s="189">
        <v>95</v>
      </c>
      <c r="U919" s="193">
        <v>67</v>
      </c>
      <c r="V919" s="191">
        <v>303</v>
      </c>
      <c r="W919" s="208">
        <v>342</v>
      </c>
      <c r="X919" s="189">
        <v>214</v>
      </c>
      <c r="Y919" s="193">
        <v>143</v>
      </c>
      <c r="Z919" s="191">
        <v>511</v>
      </c>
      <c r="AA919" s="189">
        <v>644</v>
      </c>
      <c r="AB919" s="172">
        <f t="shared" si="17639"/>
        <v>3918</v>
      </c>
      <c r="AC919" s="173">
        <f t="shared" si="17640"/>
        <v>3961</v>
      </c>
      <c r="AE919" s="269" t="s">
        <v>13</v>
      </c>
      <c r="AF919" s="20">
        <f t="shared" ref="AF919:BG919" si="17914">SUM(AF916:AF918)</f>
        <v>889</v>
      </c>
      <c r="AG919" s="21">
        <f t="shared" si="17914"/>
        <v>1090</v>
      </c>
      <c r="AH919" s="20">
        <f t="shared" si="17914"/>
        <v>471</v>
      </c>
      <c r="AI919" s="21">
        <f t="shared" si="17914"/>
        <v>620</v>
      </c>
      <c r="AJ919" s="20">
        <f t="shared" si="17914"/>
        <v>681</v>
      </c>
      <c r="AK919" s="21">
        <f t="shared" si="17914"/>
        <v>1020</v>
      </c>
      <c r="AL919" s="20">
        <f t="shared" si="17914"/>
        <v>1499</v>
      </c>
      <c r="AM919" s="21">
        <f t="shared" si="17914"/>
        <v>1367</v>
      </c>
      <c r="AN919" s="20">
        <f t="shared" si="17914"/>
        <v>350</v>
      </c>
      <c r="AO919" s="21">
        <f t="shared" si="17914"/>
        <v>111</v>
      </c>
      <c r="AP919" s="20">
        <f t="shared" si="17914"/>
        <v>596</v>
      </c>
      <c r="AQ919" s="21">
        <f t="shared" si="17914"/>
        <v>289</v>
      </c>
      <c r="AR919" s="20">
        <f t="shared" si="17914"/>
        <v>1135</v>
      </c>
      <c r="AS919" s="21">
        <f t="shared" si="17914"/>
        <v>1107</v>
      </c>
      <c r="AT919" s="20">
        <f t="shared" si="17914"/>
        <v>668</v>
      </c>
      <c r="AU919" s="21">
        <f t="shared" si="17914"/>
        <v>666</v>
      </c>
      <c r="AV919" s="20">
        <f t="shared" si="17914"/>
        <v>701</v>
      </c>
      <c r="AW919" s="21">
        <f t="shared" si="17914"/>
        <v>939</v>
      </c>
      <c r="AX919" s="20">
        <f t="shared" si="17914"/>
        <v>289</v>
      </c>
      <c r="AY919" s="21">
        <f t="shared" si="17914"/>
        <v>48</v>
      </c>
      <c r="AZ919" s="20">
        <f t="shared" si="17914"/>
        <v>897</v>
      </c>
      <c r="BA919" s="21">
        <f t="shared" si="17914"/>
        <v>576</v>
      </c>
      <c r="BB919" s="20">
        <f t="shared" si="17914"/>
        <v>643</v>
      </c>
      <c r="BC919" s="21">
        <f t="shared" si="17914"/>
        <v>429</v>
      </c>
      <c r="BD919" s="20">
        <f t="shared" si="17914"/>
        <v>826</v>
      </c>
      <c r="BE919" s="21">
        <f t="shared" si="17914"/>
        <v>1473</v>
      </c>
      <c r="BF919" s="174">
        <f t="shared" si="17914"/>
        <v>9645</v>
      </c>
      <c r="BG919" s="175">
        <f t="shared" si="17914"/>
        <v>9735</v>
      </c>
      <c r="BI919" s="137" t="s">
        <v>27</v>
      </c>
      <c r="BJ919" s="129">
        <f>B919/B932</f>
        <v>4.4840471399827539E-2</v>
      </c>
      <c r="BK919" s="130">
        <f t="shared" ref="BK919" si="17915">C919/C932</f>
        <v>5.9682267067410907E-2</v>
      </c>
      <c r="BL919" s="131">
        <f t="shared" ref="BL919" si="17916">D919/D932</f>
        <v>5.6811913954771101E-2</v>
      </c>
      <c r="BM919" s="132">
        <f t="shared" ref="BM919" si="17917">E919/E932</f>
        <v>6.1611374407582936E-2</v>
      </c>
      <c r="BN919" s="129">
        <f t="shared" ref="BN919" si="17918">F919/F932</f>
        <v>5.2800570816981807E-2</v>
      </c>
      <c r="BO919" s="130">
        <f t="shared" ref="BO919" si="17919">G919/G932</f>
        <v>4.4054580896686159E-2</v>
      </c>
      <c r="BP919" s="131">
        <f t="shared" ref="BP919" si="17920">H919/H932</f>
        <v>5.2984228430058754E-2</v>
      </c>
      <c r="BQ919" s="132">
        <f t="shared" ref="BQ919" si="17921">I919/I932</f>
        <v>6.6659121774558627E-2</v>
      </c>
      <c r="BR919" s="129">
        <f t="shared" ref="BR919" si="17922">J919/J932</f>
        <v>6.6246056782334389E-2</v>
      </c>
      <c r="BS919" s="130">
        <f t="shared" ref="BS919" si="17923">K919/K932</f>
        <v>5.0188205771643665E-2</v>
      </c>
      <c r="BT919" s="131">
        <f t="shared" ref="BT919" si="17924">L919/L932</f>
        <v>5.7861038653070906E-2</v>
      </c>
      <c r="BU919" s="129">
        <f t="shared" ref="BU919" si="17925">M919/M932</f>
        <v>5.5094339622641507E-2</v>
      </c>
      <c r="BV919" s="133">
        <f t="shared" ref="BV919" si="17926">N919/N932</f>
        <v>5.7990154880537881E-2</v>
      </c>
      <c r="BW919" s="134">
        <f t="shared" ref="BW919" si="17927">O919/O932</f>
        <v>4.8227289005610602E-2</v>
      </c>
      <c r="BX919" s="129">
        <f t="shared" ref="BX919" si="17928">P919/P932</f>
        <v>6.0074318744838977E-2</v>
      </c>
      <c r="BY919" s="130">
        <f t="shared" ref="BY919" si="17929">Q919/Q932</f>
        <v>4.3233505967124525E-2</v>
      </c>
      <c r="BZ919" s="131">
        <f t="shared" ref="BZ919" si="17930">R919/R932</f>
        <v>5.8898614150255289E-2</v>
      </c>
      <c r="CA919" s="132">
        <f t="shared" ref="CA919" si="17931">S919/S932</f>
        <v>6.5671104713925871E-2</v>
      </c>
      <c r="CB919" s="129">
        <f t="shared" ref="CB919" si="17932">T919/T932</f>
        <v>6.8198133524766696E-2</v>
      </c>
      <c r="CC919" s="130">
        <f t="shared" ref="CC919" si="17933">U919/U932</f>
        <v>5.9135039717563988E-2</v>
      </c>
      <c r="CD919" s="131">
        <f t="shared" ref="CD919" si="17934">V919/V932</f>
        <v>5.7990430622009571E-2</v>
      </c>
      <c r="CE919" s="132">
        <f t="shared" ref="CE919" si="17935">W919/W932</f>
        <v>6.6420664206642069E-2</v>
      </c>
      <c r="CF919" s="129">
        <f t="shared" ref="CF919" si="17936">X919/X932</f>
        <v>5.3768844221105526E-2</v>
      </c>
      <c r="CG919" s="130">
        <f t="shared" ref="CG919" si="17937">Y919/Y932</f>
        <v>4.858987427794767E-2</v>
      </c>
      <c r="CH919" s="131">
        <f t="shared" ref="CH919" si="17938">Z919/Z932</f>
        <v>7.2750569476082008E-2</v>
      </c>
      <c r="CI919" s="129">
        <f t="shared" ref="CI919" si="17939">AA919/AA932</f>
        <v>6.7554809608727576E-2</v>
      </c>
      <c r="CJ919" s="135">
        <f t="shared" ref="CJ919" si="17940">AB919/AB932</f>
        <v>5.7373808373237273E-2</v>
      </c>
      <c r="CK919" s="136">
        <f t="shared" ref="CK919" si="17941">AC919/AC932</f>
        <v>5.8175569491973507E-2</v>
      </c>
    </row>
    <row r="920" spans="1:89" ht="14" thickTop="1" x14ac:dyDescent="0.15">
      <c r="A920" s="146" t="s">
        <v>28</v>
      </c>
      <c r="B920" s="203">
        <v>309</v>
      </c>
      <c r="C920" s="197">
        <v>551</v>
      </c>
      <c r="D920" s="198">
        <v>200</v>
      </c>
      <c r="E920" s="199">
        <v>357</v>
      </c>
      <c r="F920" s="196">
        <v>333</v>
      </c>
      <c r="G920" s="200">
        <v>300</v>
      </c>
      <c r="H920" s="198">
        <v>553</v>
      </c>
      <c r="I920" s="199">
        <v>601</v>
      </c>
      <c r="J920" s="196">
        <v>146</v>
      </c>
      <c r="K920" s="197">
        <v>70</v>
      </c>
      <c r="L920" s="198">
        <v>382</v>
      </c>
      <c r="M920" s="196">
        <v>193</v>
      </c>
      <c r="N920" s="201">
        <v>535</v>
      </c>
      <c r="O920" s="204">
        <v>420</v>
      </c>
      <c r="P920" s="196">
        <v>286</v>
      </c>
      <c r="Q920" s="197">
        <v>225</v>
      </c>
      <c r="R920" s="198">
        <v>312</v>
      </c>
      <c r="S920" s="199">
        <v>356</v>
      </c>
      <c r="T920" s="196">
        <v>129</v>
      </c>
      <c r="U920" s="200">
        <v>30</v>
      </c>
      <c r="V920" s="198">
        <v>392</v>
      </c>
      <c r="W920" s="205">
        <v>262</v>
      </c>
      <c r="X920" s="196">
        <v>238</v>
      </c>
      <c r="Y920" s="200">
        <v>112</v>
      </c>
      <c r="Z920" s="198">
        <v>525</v>
      </c>
      <c r="AA920" s="196">
        <v>536</v>
      </c>
      <c r="AB920" s="172">
        <f t="shared" si="17639"/>
        <v>4340</v>
      </c>
      <c r="AC920" s="173">
        <f t="shared" si="17640"/>
        <v>4013</v>
      </c>
      <c r="BI920" s="146" t="s">
        <v>28</v>
      </c>
      <c r="BJ920" s="129">
        <f>B920/B932</f>
        <v>4.4409313020983041E-2</v>
      </c>
      <c r="BK920" s="130">
        <f t="shared" ref="BK920" si="17942">C920/C932</f>
        <v>7.8860741376842708E-2</v>
      </c>
      <c r="BL920" s="131">
        <f t="shared" ref="BL920" si="17943">D920/D932</f>
        <v>5.5157198014340873E-2</v>
      </c>
      <c r="BM920" s="132">
        <f t="shared" ref="BM920" si="17944">E920/E932</f>
        <v>8.0568720379146919E-2</v>
      </c>
      <c r="BN920" s="129">
        <f t="shared" ref="BN920" si="17945">F920/F932</f>
        <v>5.9400642169104532E-2</v>
      </c>
      <c r="BO920" s="130">
        <f t="shared" ref="BO920" si="17946">G920/G932</f>
        <v>5.8479532163742687E-2</v>
      </c>
      <c r="BP920" s="131">
        <f t="shared" ref="BP920" si="17947">H920/H932</f>
        <v>5.7004432532728584E-2</v>
      </c>
      <c r="BQ920" s="132">
        <f t="shared" ref="BQ920" si="17948">I920/I932</f>
        <v>6.8017202354006337E-2</v>
      </c>
      <c r="BR920" s="129">
        <f t="shared" ref="BR920" si="17949">J920/J932</f>
        <v>7.6761303890641425E-2</v>
      </c>
      <c r="BS920" s="130">
        <f t="shared" ref="BS920" si="17950">K920/K932</f>
        <v>4.3914680050188205E-2</v>
      </c>
      <c r="BT920" s="131">
        <f t="shared" ref="BT920" si="17951">L920/L932</f>
        <v>9.0585724448660185E-2</v>
      </c>
      <c r="BU920" s="129">
        <f t="shared" ref="BU920" si="17952">M920/M932</f>
        <v>4.8553459119496857E-2</v>
      </c>
      <c r="BV920" s="133">
        <f t="shared" ref="BV920" si="17953">N920/N932</f>
        <v>6.4233401368711723E-2</v>
      </c>
      <c r="BW920" s="134">
        <f t="shared" ref="BW920" si="17954">O920/O932</f>
        <v>5.013728064939716E-2</v>
      </c>
      <c r="BX920" s="129">
        <f t="shared" ref="BX920" si="17955">P920/P932</f>
        <v>5.9042113955408752E-2</v>
      </c>
      <c r="BY920" s="130">
        <f t="shared" ref="BY920" si="17956">Q920/Q932</f>
        <v>5.0664264805224048E-2</v>
      </c>
      <c r="BZ920" s="131">
        <f t="shared" ref="BZ920" si="17957">R920/R932</f>
        <v>5.689277899343545E-2</v>
      </c>
      <c r="CA920" s="132">
        <f t="shared" ref="CA920" si="17958">S920/S932</f>
        <v>6.4051817200431807E-2</v>
      </c>
      <c r="CB920" s="129">
        <f t="shared" ref="CB920" si="17959">T920/T932</f>
        <v>9.2605886575735819E-2</v>
      </c>
      <c r="CC920" s="130">
        <f t="shared" ref="CC920" si="17960">U920/U932</f>
        <v>2.6478375992939101E-2</v>
      </c>
      <c r="CD920" s="131">
        <f t="shared" ref="CD920" si="17961">V920/V932</f>
        <v>7.5023923444976076E-2</v>
      </c>
      <c r="CE920" s="132">
        <f t="shared" ref="CE920" si="17962">W920/W932</f>
        <v>5.0883666731404154E-2</v>
      </c>
      <c r="CF920" s="129">
        <f t="shared" ref="CF920" si="17963">X920/X932</f>
        <v>5.979899497487437E-2</v>
      </c>
      <c r="CG920" s="130">
        <f t="shared" ref="CG920" si="17964">Y920/Y932</f>
        <v>3.8056405028882093E-2</v>
      </c>
      <c r="CH920" s="131">
        <f t="shared" ref="CH920" si="17965">Z920/Z932</f>
        <v>7.4743735763097952E-2</v>
      </c>
      <c r="CI920" s="129">
        <f t="shared" ref="CI920" si="17966">AA920/AA932</f>
        <v>5.622574215881674E-2</v>
      </c>
      <c r="CJ920" s="135">
        <f t="shared" ref="CJ920" si="17967">AB920/AB932</f>
        <v>6.3553427345546129E-2</v>
      </c>
      <c r="CK920" s="136">
        <f t="shared" ref="CK920" si="17968">AC920/AC932</f>
        <v>5.8939298250767401E-2</v>
      </c>
    </row>
    <row r="921" spans="1:89" x14ac:dyDescent="0.15">
      <c r="A921" s="137" t="s">
        <v>29</v>
      </c>
      <c r="B921" s="206">
        <v>389</v>
      </c>
      <c r="C921" s="190">
        <v>529</v>
      </c>
      <c r="D921" s="191">
        <v>264</v>
      </c>
      <c r="E921" s="192">
        <v>289</v>
      </c>
      <c r="F921" s="189">
        <v>383</v>
      </c>
      <c r="G921" s="193">
        <v>289</v>
      </c>
      <c r="H921" s="191">
        <v>675</v>
      </c>
      <c r="I921" s="192">
        <v>457</v>
      </c>
      <c r="J921" s="189">
        <v>168</v>
      </c>
      <c r="K921" s="190">
        <v>39</v>
      </c>
      <c r="L921" s="191">
        <v>304</v>
      </c>
      <c r="M921" s="189">
        <v>151</v>
      </c>
      <c r="N921" s="194">
        <v>495</v>
      </c>
      <c r="O921" s="207">
        <v>377</v>
      </c>
      <c r="P921" s="189">
        <v>281</v>
      </c>
      <c r="Q921" s="190">
        <v>214</v>
      </c>
      <c r="R921" s="191">
        <v>270</v>
      </c>
      <c r="S921" s="192">
        <v>374</v>
      </c>
      <c r="T921" s="189">
        <v>154</v>
      </c>
      <c r="U921" s="193">
        <v>39</v>
      </c>
      <c r="V921" s="191">
        <v>335</v>
      </c>
      <c r="W921" s="208">
        <v>286</v>
      </c>
      <c r="X921" s="189">
        <v>265</v>
      </c>
      <c r="Y921" s="193">
        <v>132</v>
      </c>
      <c r="Z921" s="191">
        <v>399</v>
      </c>
      <c r="AA921" s="189">
        <v>646</v>
      </c>
      <c r="AB921" s="172">
        <f t="shared" si="17639"/>
        <v>4382</v>
      </c>
      <c r="AC921" s="173">
        <f t="shared" si="17640"/>
        <v>3822</v>
      </c>
      <c r="BI921" s="137" t="s">
        <v>29</v>
      </c>
      <c r="BJ921" s="129">
        <f>B921/B932</f>
        <v>5.5906869790169587E-2</v>
      </c>
      <c r="BK921" s="130">
        <f t="shared" ref="BK921" si="17969">C921/C932</f>
        <v>7.5712036639473304E-2</v>
      </c>
      <c r="BL921" s="131">
        <f t="shared" ref="BL921" si="17970">D921/D932</f>
        <v>7.2807501378929954E-2</v>
      </c>
      <c r="BM921" s="132">
        <f t="shared" ref="BM921" si="17971">E921/E932</f>
        <v>6.5222297449785596E-2</v>
      </c>
      <c r="BN921" s="129">
        <f t="shared" ref="BN921" si="17972">F921/F932</f>
        <v>6.8319657509810922E-2</v>
      </c>
      <c r="BO921" s="130">
        <f t="shared" ref="BO921" si="17973">G921/G932</f>
        <v>5.6335282651072127E-2</v>
      </c>
      <c r="BP921" s="131">
        <f t="shared" ref="BP921" si="17974">H921/H932</f>
        <v>6.9580455623131629E-2</v>
      </c>
      <c r="BQ921" s="132">
        <f t="shared" ref="BQ921" si="17975">I921/I932</f>
        <v>5.1720235400633773E-2</v>
      </c>
      <c r="BR921" s="129">
        <f t="shared" ref="BR921" si="17976">J921/J932</f>
        <v>8.8328075709779186E-2</v>
      </c>
      <c r="BS921" s="130">
        <f t="shared" ref="BS921" si="17977">K921/K932</f>
        <v>2.4466750313676285E-2</v>
      </c>
      <c r="BT921" s="131">
        <f t="shared" ref="BT921" si="17978">L921/L932</f>
        <v>7.2089162912022761E-2</v>
      </c>
      <c r="BU921" s="129">
        <f t="shared" ref="BU921" si="17979">M921/M932</f>
        <v>3.7987421383647801E-2</v>
      </c>
      <c r="BV921" s="133">
        <f t="shared" ref="BV921" si="17980">N921/N932</f>
        <v>5.9430904070116461E-2</v>
      </c>
      <c r="BW921" s="134">
        <f t="shared" ref="BW921" si="17981">O921/O932</f>
        <v>4.5004178106720784E-2</v>
      </c>
      <c r="BX921" s="129">
        <f t="shared" ref="BX921" si="17982">P921/P932</f>
        <v>5.8009909165978528E-2</v>
      </c>
      <c r="BY921" s="130">
        <f t="shared" ref="BY921" si="17983">Q921/Q932</f>
        <v>4.8187345192524204E-2</v>
      </c>
      <c r="BZ921" s="131">
        <f t="shared" ref="BZ921" si="17984">R921/R932</f>
        <v>4.923413566739606E-2</v>
      </c>
      <c r="CA921" s="132">
        <f t="shared" ref="CA921" si="17985">S921/S932</f>
        <v>6.7290392227419935E-2</v>
      </c>
      <c r="CB921" s="129">
        <f t="shared" ref="CB921" si="17986">T921/T932</f>
        <v>0.11055276381909548</v>
      </c>
      <c r="CC921" s="130">
        <f t="shared" ref="CC921" si="17987">U921/U932</f>
        <v>3.442188879082083E-2</v>
      </c>
      <c r="CD921" s="131">
        <f t="shared" ref="CD921" si="17988">V921/V932</f>
        <v>6.4114832535885166E-2</v>
      </c>
      <c r="CE921" s="132">
        <f t="shared" ref="CE921" si="17989">W921/W932</f>
        <v>5.5544765973975528E-2</v>
      </c>
      <c r="CF921" s="129">
        <f t="shared" ref="CF921" si="17990">X921/X932</f>
        <v>6.6582914572864318E-2</v>
      </c>
      <c r="CG921" s="130">
        <f t="shared" ref="CG921" si="17991">Y921/Y932</f>
        <v>4.4852191641182468E-2</v>
      </c>
      <c r="CH921" s="131">
        <f t="shared" ref="CH921" si="17992">Z921/Z932</f>
        <v>5.6805239179954441E-2</v>
      </c>
      <c r="CI921" s="129">
        <f t="shared" ref="CI921" si="17993">AA921/AA932</f>
        <v>6.7764607154096296E-2</v>
      </c>
      <c r="CJ921" s="135">
        <f t="shared" ref="CJ921" si="17994">AB921/AB932</f>
        <v>6.4168460513406259E-2</v>
      </c>
      <c r="CK921" s="136">
        <f t="shared" ref="CK921" si="17995">AC921/AC932</f>
        <v>5.6134063771351363E-2</v>
      </c>
    </row>
    <row r="922" spans="1:89" x14ac:dyDescent="0.15">
      <c r="A922" s="146" t="s">
        <v>30</v>
      </c>
      <c r="B922" s="203">
        <v>421</v>
      </c>
      <c r="C922" s="197">
        <v>543</v>
      </c>
      <c r="D922" s="198">
        <v>281</v>
      </c>
      <c r="E922" s="199">
        <v>287</v>
      </c>
      <c r="F922" s="196">
        <v>428</v>
      </c>
      <c r="G922" s="200">
        <v>449</v>
      </c>
      <c r="H922" s="198">
        <v>763</v>
      </c>
      <c r="I922" s="199">
        <v>740</v>
      </c>
      <c r="J922" s="196">
        <v>187</v>
      </c>
      <c r="K922" s="197">
        <v>67</v>
      </c>
      <c r="L922" s="198">
        <v>291</v>
      </c>
      <c r="M922" s="196">
        <v>146</v>
      </c>
      <c r="N922" s="201">
        <v>546</v>
      </c>
      <c r="O922" s="204">
        <v>564</v>
      </c>
      <c r="P922" s="196">
        <v>356</v>
      </c>
      <c r="Q922" s="197">
        <v>299</v>
      </c>
      <c r="R922" s="198">
        <v>327</v>
      </c>
      <c r="S922" s="199">
        <v>464</v>
      </c>
      <c r="T922" s="196">
        <v>151</v>
      </c>
      <c r="U922" s="200">
        <v>20</v>
      </c>
      <c r="V922" s="198">
        <v>358</v>
      </c>
      <c r="W922" s="205">
        <v>313</v>
      </c>
      <c r="X922" s="196">
        <v>378</v>
      </c>
      <c r="Y922" s="200">
        <v>195</v>
      </c>
      <c r="Z922" s="198">
        <v>416</v>
      </c>
      <c r="AA922" s="196">
        <v>717</v>
      </c>
      <c r="AB922" s="172">
        <f t="shared" si="17639"/>
        <v>4903</v>
      </c>
      <c r="AC922" s="173">
        <f t="shared" si="17640"/>
        <v>4804</v>
      </c>
      <c r="BI922" s="146" t="s">
        <v>30</v>
      </c>
      <c r="BJ922" s="129">
        <f>B922/B932</f>
        <v>6.0505892497844209E-2</v>
      </c>
      <c r="BK922" s="130">
        <f t="shared" ref="BK922" si="17996">C922/C932</f>
        <v>7.7715757835981114E-2</v>
      </c>
      <c r="BL922" s="131">
        <f t="shared" ref="BL922" si="17997">D922/D932</f>
        <v>7.7495863210148924E-2</v>
      </c>
      <c r="BM922" s="132">
        <f t="shared" ref="BM922" si="17998">E922/E932</f>
        <v>6.4770932069510262E-2</v>
      </c>
      <c r="BN922" s="129">
        <f t="shared" ref="BN922" si="17999">F922/F932</f>
        <v>7.6346771316446668E-2</v>
      </c>
      <c r="BO922" s="130">
        <f t="shared" ref="BO922" si="18000">G922/G932</f>
        <v>8.7524366471734893E-2</v>
      </c>
      <c r="BP922" s="131">
        <f t="shared" ref="BP922" si="18001">H922/H932</f>
        <v>7.8651685393258425E-2</v>
      </c>
      <c r="BQ922" s="132">
        <f t="shared" ref="BQ922" si="18002">I922/I932</f>
        <v>8.3748302399275693E-2</v>
      </c>
      <c r="BR922" s="129">
        <f t="shared" ref="BR922" si="18003">J922/J932</f>
        <v>9.8317560462670872E-2</v>
      </c>
      <c r="BS922" s="130">
        <f t="shared" ref="BS922" si="18004">K922/K932</f>
        <v>4.2032622333751567E-2</v>
      </c>
      <c r="BT922" s="131">
        <f t="shared" ref="BT922" si="18005">L922/L932</f>
        <v>6.9006402655916524E-2</v>
      </c>
      <c r="BU922" s="129">
        <f t="shared" ref="BU922" si="18006">M922/M932</f>
        <v>3.6729559748427676E-2</v>
      </c>
      <c r="BV922" s="133">
        <f t="shared" ref="BV922" si="18007">N922/N932</f>
        <v>6.555408812582543E-2</v>
      </c>
      <c r="BW922" s="134">
        <f t="shared" ref="BW922" si="18008">O922/O932</f>
        <v>6.7327205443476187E-2</v>
      </c>
      <c r="BX922" s="129">
        <f t="shared" ref="BX922" si="18009">P922/P932</f>
        <v>7.3492981007431873E-2</v>
      </c>
      <c r="BY922" s="130">
        <f t="shared" ref="BY922" si="18010">Q922/Q932</f>
        <v>6.732717856338663E-2</v>
      </c>
      <c r="BZ922" s="131">
        <f t="shared" ref="BZ922" si="18011">R922/R932</f>
        <v>5.9628008752735231E-2</v>
      </c>
      <c r="CA922" s="132">
        <f t="shared" ref="CA922" si="18012">S922/S932</f>
        <v>8.3483267362360558E-2</v>
      </c>
      <c r="CB922" s="129">
        <f t="shared" ref="CB922" si="18013">T922/T932</f>
        <v>0.10839913854989232</v>
      </c>
      <c r="CC922" s="130">
        <f t="shared" ref="CC922" si="18014">U922/U932</f>
        <v>1.7652250661959398E-2</v>
      </c>
      <c r="CD922" s="131">
        <f t="shared" ref="CD922" si="18015">V922/V932</f>
        <v>6.8516746411483254E-2</v>
      </c>
      <c r="CE922" s="132">
        <f t="shared" ref="CE922" si="18016">W922/W932</f>
        <v>6.0788502621868322E-2</v>
      </c>
      <c r="CF922" s="129">
        <f t="shared" ref="CF922" si="18017">X922/X932</f>
        <v>9.4974874371859294E-2</v>
      </c>
      <c r="CG922" s="130">
        <f t="shared" ref="CG922" si="18018">Y922/Y932</f>
        <v>6.6258919469928651E-2</v>
      </c>
      <c r="CH922" s="131">
        <f t="shared" ref="CH922" si="18019">Z922/Z932</f>
        <v>5.9225512528473807E-2</v>
      </c>
      <c r="CI922" s="129">
        <f t="shared" ref="CI922" si="18020">AA922/AA932</f>
        <v>7.5212420014685824E-2</v>
      </c>
      <c r="CJ922" s="135">
        <f t="shared" ref="CJ922" si="18021">AB922/AB932</f>
        <v>7.1797800524242561E-2</v>
      </c>
      <c r="CK922" s="136">
        <f t="shared" ref="CK922" si="18022">AC922/AC932</f>
        <v>7.0556787639343782E-2</v>
      </c>
    </row>
    <row r="923" spans="1:89" x14ac:dyDescent="0.15">
      <c r="A923" s="137" t="s">
        <v>31</v>
      </c>
      <c r="B923" s="206">
        <v>468</v>
      </c>
      <c r="C923" s="190">
        <v>547</v>
      </c>
      <c r="D923" s="191">
        <v>190</v>
      </c>
      <c r="E923" s="192">
        <v>333</v>
      </c>
      <c r="F923" s="189">
        <v>253</v>
      </c>
      <c r="G923" s="193">
        <v>571</v>
      </c>
      <c r="H923" s="191">
        <v>736</v>
      </c>
      <c r="I923" s="192">
        <v>627</v>
      </c>
      <c r="J923" s="189">
        <v>163</v>
      </c>
      <c r="K923" s="190">
        <v>44</v>
      </c>
      <c r="L923" s="191">
        <v>305</v>
      </c>
      <c r="M923" s="189">
        <v>143</v>
      </c>
      <c r="N923" s="194">
        <v>589</v>
      </c>
      <c r="O923" s="207">
        <v>543</v>
      </c>
      <c r="P923" s="189">
        <v>312</v>
      </c>
      <c r="Q923" s="190">
        <v>367</v>
      </c>
      <c r="R923" s="191">
        <v>374</v>
      </c>
      <c r="S923" s="192">
        <v>475</v>
      </c>
      <c r="T923" s="189">
        <v>138</v>
      </c>
      <c r="U923" s="193">
        <v>28</v>
      </c>
      <c r="V923" s="191">
        <v>539</v>
      </c>
      <c r="W923" s="208">
        <v>263</v>
      </c>
      <c r="X923" s="189">
        <v>265</v>
      </c>
      <c r="Y923" s="193">
        <v>234</v>
      </c>
      <c r="Z923" s="191">
        <v>410</v>
      </c>
      <c r="AA923" s="189">
        <v>756</v>
      </c>
      <c r="AB923" s="172">
        <f t="shared" si="17639"/>
        <v>4742</v>
      </c>
      <c r="AC923" s="173">
        <f t="shared" si="17640"/>
        <v>4931</v>
      </c>
      <c r="BI923" s="137" t="s">
        <v>31</v>
      </c>
      <c r="BJ923" s="129">
        <f>B923/B932</f>
        <v>6.7260707099741301E-2</v>
      </c>
      <c r="BK923" s="130">
        <f t="shared" ref="BK923" si="18023">C923/C932</f>
        <v>7.8288249606411911E-2</v>
      </c>
      <c r="BL923" s="131">
        <f t="shared" ref="BL923" si="18024">D923/D932</f>
        <v>5.2399338113623829E-2</v>
      </c>
      <c r="BM923" s="132">
        <f t="shared" ref="BM923" si="18025">E923/E932</f>
        <v>7.5152335815842922E-2</v>
      </c>
      <c r="BN923" s="129">
        <f t="shared" ref="BN923" si="18026">F923/F932</f>
        <v>4.513021762397431E-2</v>
      </c>
      <c r="BO923" s="130">
        <f t="shared" ref="BO923" si="18027">G923/G932</f>
        <v>0.11130604288499026</v>
      </c>
      <c r="BP923" s="131">
        <f t="shared" ref="BP923" si="18028">H923/H932</f>
        <v>7.5868467168333162E-2</v>
      </c>
      <c r="BQ923" s="132">
        <f t="shared" ref="BQ923" si="18029">I923/I932</f>
        <v>7.0959710276143048E-2</v>
      </c>
      <c r="BR923" s="129">
        <f t="shared" ref="BR923" si="18030">J923/J932</f>
        <v>8.5699263932702413E-2</v>
      </c>
      <c r="BS923" s="130">
        <f t="shared" ref="BS923" si="18031">K923/K932</f>
        <v>2.7603513174404015E-2</v>
      </c>
      <c r="BT923" s="131">
        <f t="shared" ref="BT923" si="18032">L923/L932</f>
        <v>7.2326298316338633E-2</v>
      </c>
      <c r="BU923" s="129">
        <f t="shared" ref="BU923" si="18033">M923/M932</f>
        <v>3.5974842767295595E-2</v>
      </c>
      <c r="BV923" s="133">
        <f t="shared" ref="BV923" si="18034">N923/N932</f>
        <v>7.0716772721815341E-2</v>
      </c>
      <c r="BW923" s="134">
        <f t="shared" ref="BW923" si="18035">O923/O932</f>
        <v>6.482034141100633E-2</v>
      </c>
      <c r="BX923" s="129">
        <f t="shared" ref="BX923" si="18036">P923/P932</f>
        <v>6.4409578860445918E-2</v>
      </c>
      <c r="BY923" s="130">
        <f t="shared" ref="BY923" si="18037">Q923/Q932</f>
        <v>8.2639045260076566E-2</v>
      </c>
      <c r="BZ923" s="131">
        <f t="shared" ref="BZ923" si="18038">R923/R932</f>
        <v>6.8198395331874551E-2</v>
      </c>
      <c r="CA923" s="132">
        <f t="shared" ref="CA923" si="18039">S923/S932</f>
        <v>8.5462396545519972E-2</v>
      </c>
      <c r="CB923" s="129">
        <f t="shared" ref="CB923" si="18040">T923/T932</f>
        <v>9.9066762383345303E-2</v>
      </c>
      <c r="CC923" s="130">
        <f t="shared" ref="CC923" si="18041">U923/U932</f>
        <v>2.4713150926743161E-2</v>
      </c>
      <c r="CD923" s="131">
        <f t="shared" ref="CD923" si="18042">V923/V932</f>
        <v>0.1031578947368421</v>
      </c>
      <c r="CE923" s="132">
        <f t="shared" ref="CE923" si="18043">W923/W932</f>
        <v>5.1077879199844627E-2</v>
      </c>
      <c r="CF923" s="129">
        <f t="shared" ref="CF923" si="18044">X923/X932</f>
        <v>6.6582914572864318E-2</v>
      </c>
      <c r="CG923" s="130">
        <f t="shared" ref="CG923" si="18045">Y923/Y932</f>
        <v>7.9510703363914373E-2</v>
      </c>
      <c r="CH923" s="131">
        <f t="shared" ref="CH923" si="18046">Z923/Z932</f>
        <v>5.8371298405466968E-2</v>
      </c>
      <c r="CI923" s="129">
        <f t="shared" ref="CI923" si="18047">AA923/AA932</f>
        <v>7.9303472149375859E-2</v>
      </c>
      <c r="CJ923" s="135">
        <f t="shared" ref="CJ923" si="18048">AB923/AB932</f>
        <v>6.944017338077875E-2</v>
      </c>
      <c r="CK923" s="136">
        <f t="shared" ref="CK923" si="18049">AC923/AC932</f>
        <v>7.2422048261782723E-2</v>
      </c>
    </row>
    <row r="924" spans="1:89" x14ac:dyDescent="0.15">
      <c r="A924" s="146" t="s">
        <v>32</v>
      </c>
      <c r="B924" s="203">
        <v>654</v>
      </c>
      <c r="C924" s="197">
        <v>603</v>
      </c>
      <c r="D924" s="198">
        <v>150</v>
      </c>
      <c r="E924" s="199">
        <v>315</v>
      </c>
      <c r="F924" s="196">
        <v>260</v>
      </c>
      <c r="G924" s="200">
        <v>577</v>
      </c>
      <c r="H924" s="198">
        <v>697</v>
      </c>
      <c r="I924" s="199">
        <v>735</v>
      </c>
      <c r="J924" s="196">
        <v>177</v>
      </c>
      <c r="K924" s="197">
        <v>40</v>
      </c>
      <c r="L924" s="198">
        <v>434</v>
      </c>
      <c r="M924" s="196">
        <v>138</v>
      </c>
      <c r="N924" s="201">
        <v>552</v>
      </c>
      <c r="O924" s="204">
        <v>470</v>
      </c>
      <c r="P924" s="196">
        <v>232</v>
      </c>
      <c r="Q924" s="197">
        <v>355</v>
      </c>
      <c r="R924" s="198">
        <v>213</v>
      </c>
      <c r="S924" s="199">
        <v>471</v>
      </c>
      <c r="T924" s="196">
        <v>110</v>
      </c>
      <c r="U924" s="200">
        <v>27</v>
      </c>
      <c r="V924" s="198">
        <v>507</v>
      </c>
      <c r="W924" s="205">
        <v>272</v>
      </c>
      <c r="X924" s="196">
        <v>242</v>
      </c>
      <c r="Y924" s="200">
        <v>173</v>
      </c>
      <c r="Z924" s="198">
        <v>296</v>
      </c>
      <c r="AA924" s="196">
        <v>776</v>
      </c>
      <c r="AB924" s="172">
        <f t="shared" si="17639"/>
        <v>4524</v>
      </c>
      <c r="AC924" s="173">
        <f t="shared" si="17640"/>
        <v>4952</v>
      </c>
      <c r="BI924" s="146" t="s">
        <v>32</v>
      </c>
      <c r="BJ924" s="129">
        <f>B924/B932</f>
        <v>9.3992526588100034E-2</v>
      </c>
      <c r="BK924" s="130">
        <f t="shared" ref="BK924" si="18050">C924/C932</f>
        <v>8.6303134392443109E-2</v>
      </c>
      <c r="BL924" s="131">
        <f t="shared" ref="BL924" si="18051">D924/D932</f>
        <v>4.1367898510755653E-2</v>
      </c>
      <c r="BM924" s="132">
        <f t="shared" ref="BM924" si="18052">E924/E932</f>
        <v>7.1090047393364927E-2</v>
      </c>
      <c r="BN924" s="129">
        <f t="shared" ref="BN924" si="18053">F924/F932</f>
        <v>4.6378879771673209E-2</v>
      </c>
      <c r="BO924" s="130">
        <f t="shared" ref="BO924" si="18054">G924/G932</f>
        <v>0.1124756335282651</v>
      </c>
      <c r="BP924" s="131">
        <f t="shared" ref="BP924" si="18055">H924/H932</f>
        <v>7.1848263065663331E-2</v>
      </c>
      <c r="BQ924" s="132">
        <f t="shared" ref="BQ924" si="18056">I924/I932</f>
        <v>8.3182435491172477E-2</v>
      </c>
      <c r="BR924" s="129">
        <f t="shared" ref="BR924" si="18057">J924/J932</f>
        <v>9.3059936908517354E-2</v>
      </c>
      <c r="BS924" s="130">
        <f t="shared" ref="BS924" si="18058">K924/K932</f>
        <v>2.5094102885821833E-2</v>
      </c>
      <c r="BT924" s="131">
        <f t="shared" ref="BT924" si="18059">L924/L932</f>
        <v>0.10291676547308513</v>
      </c>
      <c r="BU924" s="129">
        <f t="shared" ref="BU924" si="18060">M924/M932</f>
        <v>3.471698113207547E-2</v>
      </c>
      <c r="BV924" s="133">
        <f t="shared" ref="BV924" si="18061">N924/N932</f>
        <v>6.6274462720614713E-2</v>
      </c>
      <c r="BW924" s="134">
        <f t="shared" ref="BW924" si="18062">O924/O932</f>
        <v>5.6106004536230152E-2</v>
      </c>
      <c r="BX924" s="129">
        <f t="shared" ref="BX924" si="18063">P924/P932</f>
        <v>4.7894302229562348E-2</v>
      </c>
      <c r="BY924" s="130">
        <f t="shared" ref="BY924" si="18064">Q924/Q932</f>
        <v>7.9936951137131271E-2</v>
      </c>
      <c r="BZ924" s="131">
        <f t="shared" ref="BZ924" si="18065">R924/R932</f>
        <v>3.8840262582056896E-2</v>
      </c>
      <c r="CA924" s="132">
        <f t="shared" ref="CA924" si="18066">S924/S932</f>
        <v>8.4742713206189271E-2</v>
      </c>
      <c r="CB924" s="129">
        <f t="shared" ref="CB924" si="18067">T924/T932</f>
        <v>7.8966259870782485E-2</v>
      </c>
      <c r="CC924" s="130">
        <f t="shared" ref="CC924" si="18068">U924/U932</f>
        <v>2.3830538393645191E-2</v>
      </c>
      <c r="CD924" s="131">
        <f t="shared" ref="CD924" si="18069">V924/V932</f>
        <v>9.7033492822966513E-2</v>
      </c>
      <c r="CE924" s="132">
        <f t="shared" ref="CE924" si="18070">W924/W932</f>
        <v>5.2825791415808898E-2</v>
      </c>
      <c r="CF924" s="129">
        <f t="shared" ref="CF924" si="18071">X924/X932</f>
        <v>6.0804020100502509E-2</v>
      </c>
      <c r="CG924" s="130">
        <f t="shared" ref="CG924" si="18072">Y924/Y932</f>
        <v>5.8783554196398233E-2</v>
      </c>
      <c r="CH924" s="131">
        <f t="shared" ref="CH924" si="18073">Z924/Z932</f>
        <v>4.2141230068337129E-2</v>
      </c>
      <c r="CI924" s="129">
        <f t="shared" ref="CI924" si="18074">AA924/AA932</f>
        <v>8.1401447603063046E-2</v>
      </c>
      <c r="CJ924" s="135">
        <f t="shared" ref="CJ924" si="18075">AB924/AB932</f>
        <v>6.6247858366647636E-2</v>
      </c>
      <c r="CK924" s="136">
        <f t="shared" ref="CK924" si="18076">AC924/AC932</f>
        <v>7.2730477183603329E-2</v>
      </c>
    </row>
    <row r="925" spans="1:89" x14ac:dyDescent="0.15">
      <c r="A925" s="137" t="s">
        <v>33</v>
      </c>
      <c r="B925" s="206">
        <v>271</v>
      </c>
      <c r="C925" s="190">
        <v>419</v>
      </c>
      <c r="D925" s="191">
        <v>114</v>
      </c>
      <c r="E925" s="192">
        <v>350</v>
      </c>
      <c r="F925" s="189">
        <v>169</v>
      </c>
      <c r="G925" s="193">
        <v>579</v>
      </c>
      <c r="H925" s="191">
        <v>488</v>
      </c>
      <c r="I925" s="192">
        <v>602</v>
      </c>
      <c r="J925" s="189">
        <v>59</v>
      </c>
      <c r="K925" s="190">
        <v>44</v>
      </c>
      <c r="L925" s="191">
        <v>332</v>
      </c>
      <c r="M925" s="189">
        <v>113</v>
      </c>
      <c r="N925" s="194">
        <v>572</v>
      </c>
      <c r="O925" s="207">
        <v>518</v>
      </c>
      <c r="P925" s="189">
        <v>227</v>
      </c>
      <c r="Q925" s="190">
        <v>385</v>
      </c>
      <c r="R925" s="191">
        <v>224</v>
      </c>
      <c r="S925" s="192">
        <v>417</v>
      </c>
      <c r="T925" s="189">
        <v>38</v>
      </c>
      <c r="U925" s="193">
        <v>32</v>
      </c>
      <c r="V925" s="191">
        <v>465</v>
      </c>
      <c r="W925" s="208">
        <v>196</v>
      </c>
      <c r="X925" s="189">
        <v>184</v>
      </c>
      <c r="Y925" s="193">
        <v>183</v>
      </c>
      <c r="Z925" s="191">
        <v>213</v>
      </c>
      <c r="AA925" s="189">
        <v>672</v>
      </c>
      <c r="AB925" s="172">
        <f t="shared" si="17639"/>
        <v>3356</v>
      </c>
      <c r="AC925" s="173">
        <f t="shared" si="17640"/>
        <v>4510</v>
      </c>
      <c r="BI925" s="137" t="s">
        <v>33</v>
      </c>
      <c r="BJ925" s="129">
        <f>B925/B932</f>
        <v>3.8947973555619429E-2</v>
      </c>
      <c r="BK925" s="130">
        <f t="shared" ref="BK925" si="18077">C925/C932</f>
        <v>5.9968512952626306E-2</v>
      </c>
      <c r="BL925" s="131">
        <f t="shared" ref="BL925" si="18078">D925/D932</f>
        <v>3.1439602868174293E-2</v>
      </c>
      <c r="BM925" s="132">
        <f t="shared" ref="BM925" si="18079">E925/E932</f>
        <v>7.8988941548183256E-2</v>
      </c>
      <c r="BN925" s="129">
        <f t="shared" ref="BN925" si="18080">F925/F932</f>
        <v>3.0146271851587584E-2</v>
      </c>
      <c r="BO925" s="130">
        <f t="shared" ref="BO925" si="18081">G925/G932</f>
        <v>0.11286549707602339</v>
      </c>
      <c r="BP925" s="131">
        <f t="shared" ref="BP925" si="18082">H925/H932</f>
        <v>5.0304092361612207E-2</v>
      </c>
      <c r="BQ925" s="132">
        <f t="shared" ref="BQ925" si="18083">I925/I932</f>
        <v>6.8130375735626983E-2</v>
      </c>
      <c r="BR925" s="129">
        <f t="shared" ref="BR925" si="18084">J925/J932</f>
        <v>3.1019978969505785E-2</v>
      </c>
      <c r="BS925" s="130">
        <f t="shared" ref="BS925" si="18085">K925/K932</f>
        <v>2.7603513174404015E-2</v>
      </c>
      <c r="BT925" s="131">
        <f t="shared" ref="BT925" si="18086">L925/L932</f>
        <v>7.8728954232866966E-2</v>
      </c>
      <c r="BU925" s="129">
        <f t="shared" ref="BU925" si="18087">M925/M932</f>
        <v>2.8427672955974842E-2</v>
      </c>
      <c r="BV925" s="133">
        <f t="shared" ref="BV925" si="18088">N925/N932</f>
        <v>6.8675711369912351E-2</v>
      </c>
      <c r="BW925" s="134">
        <f t="shared" ref="BW925" si="18089">O925/O932</f>
        <v>6.1835979467589827E-2</v>
      </c>
      <c r="BX925" s="129">
        <f t="shared" ref="BX925" si="18090">P925/P932</f>
        <v>4.6862097440132124E-2</v>
      </c>
      <c r="BY925" s="130">
        <f t="shared" ref="BY925" si="18091">Q925/Q932</f>
        <v>8.6692186444494487E-2</v>
      </c>
      <c r="BZ925" s="131">
        <f t="shared" ref="BZ925" si="18092">R925/R932</f>
        <v>4.0846097738876735E-2</v>
      </c>
      <c r="CA925" s="132">
        <f t="shared" ref="CA925" si="18093">S925/S932</f>
        <v>7.5026988125224903E-2</v>
      </c>
      <c r="CB925" s="129">
        <f t="shared" ref="CB925" si="18094">T925/T932</f>
        <v>2.7279253409906678E-2</v>
      </c>
      <c r="CC925" s="130">
        <f t="shared" ref="CC925" si="18095">U925/U932</f>
        <v>2.8243601059135041E-2</v>
      </c>
      <c r="CD925" s="131">
        <f t="shared" ref="CD925" si="18096">V925/V932</f>
        <v>8.899521531100478E-2</v>
      </c>
      <c r="CE925" s="132">
        <f t="shared" ref="CE925" si="18097">W925/W932</f>
        <v>3.8065643814332882E-2</v>
      </c>
      <c r="CF925" s="129">
        <f t="shared" ref="CF925" si="18098">X925/X932</f>
        <v>4.6231155778894473E-2</v>
      </c>
      <c r="CG925" s="130">
        <f t="shared" ref="CG925" si="18099">Y925/Y932</f>
        <v>6.218144750254842E-2</v>
      </c>
      <c r="CH925" s="131">
        <f t="shared" ref="CH925" si="18100">Z925/Z932</f>
        <v>3.0324601366742598E-2</v>
      </c>
      <c r="CI925" s="129">
        <f t="shared" ref="CI925" si="18101">AA925/AA932</f>
        <v>7.0491975243889643E-2</v>
      </c>
      <c r="CJ925" s="135">
        <f t="shared" ref="CJ925" si="18102">AB925/AB932</f>
        <v>4.9144078841394663E-2</v>
      </c>
      <c r="CK925" s="136">
        <f t="shared" ref="CK925" si="18103">AC925/AC932</f>
        <v>6.6238782733855209E-2</v>
      </c>
    </row>
    <row r="926" spans="1:89" x14ac:dyDescent="0.15">
      <c r="A926" s="146" t="s">
        <v>34</v>
      </c>
      <c r="B926" s="203">
        <v>25</v>
      </c>
      <c r="C926" s="197">
        <v>337</v>
      </c>
      <c r="D926" s="198">
        <v>11</v>
      </c>
      <c r="E926" s="199">
        <v>177</v>
      </c>
      <c r="F926" s="196">
        <v>19</v>
      </c>
      <c r="G926" s="200">
        <v>302</v>
      </c>
      <c r="H926" s="198">
        <v>70</v>
      </c>
      <c r="I926" s="199">
        <v>272</v>
      </c>
      <c r="J926" s="196">
        <v>21</v>
      </c>
      <c r="K926" s="197">
        <v>32</v>
      </c>
      <c r="L926" s="198">
        <v>118</v>
      </c>
      <c r="M926" s="196">
        <v>58</v>
      </c>
      <c r="N926" s="201">
        <v>110</v>
      </c>
      <c r="O926" s="204">
        <v>158</v>
      </c>
      <c r="P926" s="196">
        <v>70</v>
      </c>
      <c r="Q926" s="197">
        <v>111</v>
      </c>
      <c r="R926" s="198">
        <v>75</v>
      </c>
      <c r="S926" s="199">
        <v>163</v>
      </c>
      <c r="T926" s="196">
        <v>17</v>
      </c>
      <c r="U926" s="200">
        <v>39</v>
      </c>
      <c r="V926" s="198">
        <v>105</v>
      </c>
      <c r="W926" s="205">
        <v>69</v>
      </c>
      <c r="X926" s="196">
        <v>48</v>
      </c>
      <c r="Y926" s="200">
        <v>93</v>
      </c>
      <c r="Z926" s="198">
        <v>144</v>
      </c>
      <c r="AA926" s="196">
        <v>240</v>
      </c>
      <c r="AB926" s="172">
        <f t="shared" si="17639"/>
        <v>833</v>
      </c>
      <c r="AC926" s="173">
        <f t="shared" si="17640"/>
        <v>2051</v>
      </c>
      <c r="BI926" s="146" t="s">
        <v>34</v>
      </c>
      <c r="BJ926" s="129">
        <f>B926/B932</f>
        <v>3.5929864903707963E-3</v>
      </c>
      <c r="BK926" s="130">
        <f t="shared" ref="BK926" si="18104">C926/C932</f>
        <v>4.8232431658794907E-2</v>
      </c>
      <c r="BL926" s="131">
        <f t="shared" ref="BL926" si="18105">D926/D932</f>
        <v>3.0336458907887481E-3</v>
      </c>
      <c r="BM926" s="132">
        <f t="shared" ref="BM926" si="18106">E926/E932</f>
        <v>3.9945836154366962E-2</v>
      </c>
      <c r="BN926" s="129">
        <f t="shared" ref="BN926" si="18107">F926/F932</f>
        <v>3.3892258294684267E-3</v>
      </c>
      <c r="BO926" s="130">
        <f t="shared" ref="BO926" si="18108">G926/G932</f>
        <v>5.8869395711500974E-2</v>
      </c>
      <c r="BP926" s="131">
        <f t="shared" ref="BP926" si="18109">H926/H932</f>
        <v>7.2157509535099472E-3</v>
      </c>
      <c r="BQ926" s="132">
        <f t="shared" ref="BQ926" si="18110">I926/I932</f>
        <v>3.0783159800814849E-2</v>
      </c>
      <c r="BR926" s="129">
        <f t="shared" ref="BR926" si="18111">J926/J932</f>
        <v>1.1041009463722398E-2</v>
      </c>
      <c r="BS926" s="130">
        <f t="shared" ref="BS926" si="18112">K926/K932</f>
        <v>2.0075282308657464E-2</v>
      </c>
      <c r="BT926" s="131">
        <f t="shared" ref="BT926" si="18113">L926/L932</f>
        <v>2.7981977709271993E-2</v>
      </c>
      <c r="BU926" s="129">
        <f t="shared" ref="BU926" si="18114">M926/M932</f>
        <v>1.459119496855346E-2</v>
      </c>
      <c r="BV926" s="133">
        <f t="shared" ref="BV926" si="18115">N926/N932</f>
        <v>1.3206867571136991E-2</v>
      </c>
      <c r="BW926" s="134">
        <f t="shared" ref="BW926" si="18116">O926/O932</f>
        <v>1.8861167482392263E-2</v>
      </c>
      <c r="BX926" s="129">
        <f t="shared" ref="BX926" si="18117">P926/P932</f>
        <v>1.4450867052023121E-2</v>
      </c>
      <c r="BY926" s="130">
        <f t="shared" ref="BY926" si="18118">Q926/Q932</f>
        <v>2.4994370637243864E-2</v>
      </c>
      <c r="BZ926" s="131">
        <f t="shared" ref="BZ926" si="18119">R926/R932</f>
        <v>1.3676148796498906E-2</v>
      </c>
      <c r="CA926" s="132">
        <f t="shared" ref="CA926" si="18120">S926/S932</f>
        <v>2.9327096077725802E-2</v>
      </c>
      <c r="CB926" s="129">
        <f t="shared" ref="CB926" si="18121">T926/T932</f>
        <v>1.2203876525484566E-2</v>
      </c>
      <c r="CC926" s="130">
        <f t="shared" ref="CC926" si="18122">U926/U932</f>
        <v>3.442188879082083E-2</v>
      </c>
      <c r="CD926" s="131">
        <f t="shared" ref="CD926" si="18123">V926/V932</f>
        <v>2.0095693779904306E-2</v>
      </c>
      <c r="CE926" s="132">
        <f t="shared" ref="CE926" si="18124">W926/W932</f>
        <v>1.3400660322392698E-2</v>
      </c>
      <c r="CF926" s="129">
        <f t="shared" ref="CF926" si="18125">X926/X932</f>
        <v>1.2060301507537688E-2</v>
      </c>
      <c r="CG926" s="130">
        <f t="shared" ref="CG926" si="18126">Y926/Y932</f>
        <v>3.1600407747196739E-2</v>
      </c>
      <c r="CH926" s="131">
        <f t="shared" ref="CH926" si="18127">Z926/Z932</f>
        <v>2.0501138952164009E-2</v>
      </c>
      <c r="CI926" s="129">
        <f t="shared" ref="CI926" si="18128">AA926/AA932</f>
        <v>2.5175705444246303E-2</v>
      </c>
      <c r="CJ926" s="135">
        <f t="shared" ref="CJ926" si="18129">AB926/AB932</f>
        <v>1.219815782922579E-2</v>
      </c>
      <c r="CK926" s="136">
        <f t="shared" ref="CK926" si="18130">AC926/AC932</f>
        <v>3.0123224697813093E-2</v>
      </c>
    </row>
    <row r="927" spans="1:89" x14ac:dyDescent="0.15">
      <c r="A927" s="137" t="s">
        <v>35</v>
      </c>
      <c r="B927" s="206">
        <v>0</v>
      </c>
      <c r="C927" s="190">
        <v>53</v>
      </c>
      <c r="D927" s="191">
        <v>0</v>
      </c>
      <c r="E927" s="192">
        <v>37</v>
      </c>
      <c r="F927" s="189">
        <v>0</v>
      </c>
      <c r="G927" s="193">
        <v>22</v>
      </c>
      <c r="H927" s="191">
        <v>6</v>
      </c>
      <c r="I927" s="192">
        <v>39</v>
      </c>
      <c r="J927" s="189">
        <v>4</v>
      </c>
      <c r="K927" s="190">
        <v>6</v>
      </c>
      <c r="L927" s="191">
        <v>12</v>
      </c>
      <c r="M927" s="189">
        <v>8</v>
      </c>
      <c r="N927" s="194">
        <v>8</v>
      </c>
      <c r="O927" s="207">
        <v>18</v>
      </c>
      <c r="P927" s="189">
        <v>11</v>
      </c>
      <c r="Q927" s="190">
        <v>25</v>
      </c>
      <c r="R927" s="191">
        <v>6</v>
      </c>
      <c r="S927" s="192">
        <v>14</v>
      </c>
      <c r="T927" s="189">
        <v>4</v>
      </c>
      <c r="U927" s="193">
        <v>8</v>
      </c>
      <c r="V927" s="191">
        <v>5</v>
      </c>
      <c r="W927" s="208">
        <v>15</v>
      </c>
      <c r="X927" s="189">
        <v>2</v>
      </c>
      <c r="Y927" s="193">
        <v>21</v>
      </c>
      <c r="Z927" s="191">
        <v>23</v>
      </c>
      <c r="AA927" s="189">
        <v>57</v>
      </c>
      <c r="AB927" s="172">
        <f t="shared" si="17639"/>
        <v>81</v>
      </c>
      <c r="AC927" s="173">
        <f t="shared" si="17640"/>
        <v>323</v>
      </c>
      <c r="BI927" s="137" t="s">
        <v>35</v>
      </c>
      <c r="BJ927" s="129">
        <f>B927/B932</f>
        <v>0</v>
      </c>
      <c r="BK927" s="130">
        <f t="shared" ref="BK927" si="18131">C927/C932</f>
        <v>7.5855159582081007E-3</v>
      </c>
      <c r="BL927" s="131">
        <f t="shared" ref="BL927" si="18132">D927/D932</f>
        <v>0</v>
      </c>
      <c r="BM927" s="132">
        <f t="shared" ref="BM927" si="18133">E927/E932</f>
        <v>8.3502595350936591E-3</v>
      </c>
      <c r="BN927" s="129">
        <f t="shared" ref="BN927" si="18134">F927/F932</f>
        <v>0</v>
      </c>
      <c r="BO927" s="130">
        <f t="shared" ref="BO927" si="18135">G927/G932</f>
        <v>4.2884990253411305E-3</v>
      </c>
      <c r="BP927" s="131">
        <f t="shared" ref="BP927" si="18136">H927/H932</f>
        <v>6.1849293887228124E-4</v>
      </c>
      <c r="BQ927" s="132">
        <f t="shared" ref="BQ927" si="18137">I927/I932</f>
        <v>4.4137618832050703E-3</v>
      </c>
      <c r="BR927" s="129">
        <f t="shared" ref="BR927" si="18138">J927/J932</f>
        <v>2.103049421661409E-3</v>
      </c>
      <c r="BS927" s="130">
        <f t="shared" ref="BS927" si="18139">K927/K932</f>
        <v>3.7641154328732747E-3</v>
      </c>
      <c r="BT927" s="131">
        <f t="shared" ref="BT927" si="18140">L927/L932</f>
        <v>2.8456248517903723E-3</v>
      </c>
      <c r="BU927" s="129">
        <f t="shared" ref="BU927" si="18141">M927/M932</f>
        <v>2.0125786163522012E-3</v>
      </c>
      <c r="BV927" s="133">
        <f t="shared" ref="BV927" si="18142">N927/N932</f>
        <v>9.6049945971905392E-4</v>
      </c>
      <c r="BW927" s="134">
        <f t="shared" ref="BW927" si="18143">O927/O932</f>
        <v>2.1487405992598784E-3</v>
      </c>
      <c r="BX927" s="129">
        <f t="shared" ref="BX927" si="18144">P927/P932</f>
        <v>2.2708505367464906E-3</v>
      </c>
      <c r="BY927" s="130">
        <f t="shared" ref="BY927" si="18145">Q927/Q932</f>
        <v>5.6293627561360051E-3</v>
      </c>
      <c r="BZ927" s="131">
        <f t="shared" ref="BZ927" si="18146">R927/R932</f>
        <v>1.0940919037199124E-3</v>
      </c>
      <c r="CA927" s="132">
        <f t="shared" ref="CA927" si="18147">S927/S932</f>
        <v>2.5188916876574307E-3</v>
      </c>
      <c r="CB927" s="129">
        <f t="shared" ref="CB927" si="18148">T927/T932</f>
        <v>2.871500358937545E-3</v>
      </c>
      <c r="CC927" s="130">
        <f t="shared" ref="CC927" si="18149">U927/U932</f>
        <v>7.0609002647837602E-3</v>
      </c>
      <c r="CD927" s="131">
        <f t="shared" ref="CD927" si="18150">V927/V932</f>
        <v>9.5693779904306223E-4</v>
      </c>
      <c r="CE927" s="132">
        <f t="shared" ref="CE927" si="18151">W927/W932</f>
        <v>2.9131870266071083E-3</v>
      </c>
      <c r="CF927" s="129">
        <f t="shared" ref="CF927" si="18152">X927/X932</f>
        <v>5.025125628140704E-4</v>
      </c>
      <c r="CG927" s="130">
        <f t="shared" ref="CG927" si="18153">Y927/Y932</f>
        <v>7.1355759429153924E-3</v>
      </c>
      <c r="CH927" s="131">
        <f t="shared" ref="CH927" si="18154">Z927/Z932</f>
        <v>3.2744874715261961E-3</v>
      </c>
      <c r="CI927" s="129">
        <f t="shared" ref="CI927" si="18155">AA927/AA932</f>
        <v>5.9792300430084964E-3</v>
      </c>
      <c r="CJ927" s="135">
        <f t="shared" ref="CJ927" si="18156">AB927/AB932</f>
        <v>1.1861353951588105E-3</v>
      </c>
      <c r="CK927" s="136">
        <f t="shared" ref="CK927" si="18157">AC927/AC932</f>
        <v>4.7439305594313159E-3</v>
      </c>
    </row>
    <row r="928" spans="1:89" x14ac:dyDescent="0.15">
      <c r="A928" s="146" t="s">
        <v>36</v>
      </c>
      <c r="B928" s="203">
        <v>0</v>
      </c>
      <c r="C928" s="197">
        <v>2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39"/>
        <v>0</v>
      </c>
      <c r="AC928" s="173">
        <f t="shared" si="17640"/>
        <v>2</v>
      </c>
      <c r="BI928" s="146" t="s">
        <v>36</v>
      </c>
      <c r="BJ928" s="129">
        <f>B928/B932</f>
        <v>0</v>
      </c>
      <c r="BK928" s="130">
        <f t="shared" ref="BK928" si="18158">C928/C932</f>
        <v>2.8624588521540003E-4</v>
      </c>
      <c r="BL928" s="131">
        <f t="shared" ref="BL928" si="18159">D928/D932</f>
        <v>0</v>
      </c>
      <c r="BM928" s="132">
        <f t="shared" ref="BM928" si="18160">E928/E932</f>
        <v>0</v>
      </c>
      <c r="BN928" s="129">
        <f t="shared" ref="BN928" si="18161">F928/F932</f>
        <v>0</v>
      </c>
      <c r="BO928" s="130">
        <f t="shared" ref="BO928" si="18162">G928/G932</f>
        <v>0</v>
      </c>
      <c r="BP928" s="131">
        <f t="shared" ref="BP928" si="18163">H928/H932</f>
        <v>0</v>
      </c>
      <c r="BQ928" s="132">
        <f t="shared" ref="BQ928" si="18164">I928/I932</f>
        <v>0</v>
      </c>
      <c r="BR928" s="129">
        <f t="shared" ref="BR928" si="18165">J928/J932</f>
        <v>0</v>
      </c>
      <c r="BS928" s="130">
        <f t="shared" ref="BS928" si="18166">K928/K932</f>
        <v>0</v>
      </c>
      <c r="BT928" s="131">
        <f t="shared" ref="BT928" si="18167">L928/L932</f>
        <v>0</v>
      </c>
      <c r="BU928" s="129">
        <f t="shared" ref="BU928" si="18168">M928/M932</f>
        <v>0</v>
      </c>
      <c r="BV928" s="133">
        <f t="shared" ref="BV928" si="18169">N928/N932</f>
        <v>0</v>
      </c>
      <c r="BW928" s="134">
        <f t="shared" ref="BW928" si="18170">O928/O932</f>
        <v>0</v>
      </c>
      <c r="BX928" s="129">
        <f t="shared" ref="BX928" si="18171">P928/P932</f>
        <v>0</v>
      </c>
      <c r="BY928" s="130">
        <f t="shared" ref="BY928" si="18172">Q928/Q932</f>
        <v>0</v>
      </c>
      <c r="BZ928" s="131">
        <f t="shared" ref="BZ928" si="18173">R928/R932</f>
        <v>0</v>
      </c>
      <c r="CA928" s="132">
        <f t="shared" ref="CA928" si="18174">S928/S932</f>
        <v>0</v>
      </c>
      <c r="CB928" s="129">
        <f t="shared" ref="CB928" si="18175">T928/T932</f>
        <v>0</v>
      </c>
      <c r="CC928" s="130">
        <f t="shared" ref="CC928" si="18176">U928/U932</f>
        <v>0</v>
      </c>
      <c r="CD928" s="131">
        <f t="shared" ref="CD928" si="18177">V928/V932</f>
        <v>0</v>
      </c>
      <c r="CE928" s="132">
        <f t="shared" ref="CE928" si="18178">W928/W932</f>
        <v>0</v>
      </c>
      <c r="CF928" s="129">
        <f t="shared" ref="CF928" si="18179">X928/X932</f>
        <v>0</v>
      </c>
      <c r="CG928" s="130">
        <f t="shared" ref="CG928" si="18180">Y928/Y932</f>
        <v>0</v>
      </c>
      <c r="CH928" s="131">
        <f t="shared" ref="CH928" si="18181">Z928/Z932</f>
        <v>0</v>
      </c>
      <c r="CI928" s="129">
        <f t="shared" ref="CI928" si="18182">AA928/AA932</f>
        <v>0</v>
      </c>
      <c r="CJ928" s="135">
        <f t="shared" ref="CJ928" si="18183">AB928/AB932</f>
        <v>0</v>
      </c>
      <c r="CK928" s="136">
        <f t="shared" ref="CK928" si="18184">AC928/AC932</f>
        <v>2.9374183030534465E-5</v>
      </c>
    </row>
    <row r="929" spans="1:89" x14ac:dyDescent="0.15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39"/>
        <v>0</v>
      </c>
      <c r="AC929" s="173">
        <f t="shared" si="17640"/>
        <v>0</v>
      </c>
      <c r="BI929" s="137" t="s">
        <v>37</v>
      </c>
      <c r="BJ929" s="129">
        <f>B929/B932</f>
        <v>0</v>
      </c>
      <c r="BK929" s="130">
        <f t="shared" ref="BK929" si="18185">C929/C932</f>
        <v>0</v>
      </c>
      <c r="BL929" s="131">
        <f t="shared" ref="BL929" si="18186">D929/D932</f>
        <v>0</v>
      </c>
      <c r="BM929" s="132">
        <f t="shared" ref="BM929" si="18187">E929/E932</f>
        <v>0</v>
      </c>
      <c r="BN929" s="129">
        <f t="shared" ref="BN929" si="18188">F929/F932</f>
        <v>0</v>
      </c>
      <c r="BO929" s="130">
        <f t="shared" ref="BO929" si="18189">G929/G932</f>
        <v>0</v>
      </c>
      <c r="BP929" s="131">
        <f t="shared" ref="BP929" si="18190">H929/H932</f>
        <v>0</v>
      </c>
      <c r="BQ929" s="132">
        <f t="shared" ref="BQ929" si="18191">I929/I932</f>
        <v>0</v>
      </c>
      <c r="BR929" s="129">
        <f t="shared" ref="BR929" si="18192">J929/J932</f>
        <v>0</v>
      </c>
      <c r="BS929" s="130">
        <f t="shared" ref="BS929" si="18193">K929/K932</f>
        <v>0</v>
      </c>
      <c r="BT929" s="131">
        <f t="shared" ref="BT929" si="18194">L929/L932</f>
        <v>0</v>
      </c>
      <c r="BU929" s="129">
        <f t="shared" ref="BU929" si="18195">M929/M932</f>
        <v>0</v>
      </c>
      <c r="BV929" s="133">
        <f t="shared" ref="BV929" si="18196">N929/N932</f>
        <v>0</v>
      </c>
      <c r="BW929" s="134">
        <f t="shared" ref="BW929" si="18197">O929/O932</f>
        <v>0</v>
      </c>
      <c r="BX929" s="129">
        <f t="shared" ref="BX929" si="18198">P929/P932</f>
        <v>0</v>
      </c>
      <c r="BY929" s="130">
        <f t="shared" ref="BY929" si="18199">Q929/Q932</f>
        <v>0</v>
      </c>
      <c r="BZ929" s="131">
        <f t="shared" ref="BZ929" si="18200">R929/R932</f>
        <v>0</v>
      </c>
      <c r="CA929" s="132">
        <f t="shared" ref="CA929" si="18201">S929/S932</f>
        <v>0</v>
      </c>
      <c r="CB929" s="129">
        <f t="shared" ref="CB929" si="18202">T929/T932</f>
        <v>0</v>
      </c>
      <c r="CC929" s="130">
        <f t="shared" ref="CC929" si="18203">U929/U932</f>
        <v>0</v>
      </c>
      <c r="CD929" s="131">
        <f t="shared" ref="CD929" si="18204">V929/V932</f>
        <v>0</v>
      </c>
      <c r="CE929" s="132">
        <f t="shared" ref="CE929" si="18205">W929/W932</f>
        <v>0</v>
      </c>
      <c r="CF929" s="129">
        <f t="shared" ref="CF929" si="18206">X929/X932</f>
        <v>0</v>
      </c>
      <c r="CG929" s="130">
        <f t="shared" ref="CG929" si="18207">Y929/Y932</f>
        <v>0</v>
      </c>
      <c r="CH929" s="131">
        <f t="shared" ref="CH929" si="18208">Z929/Z932</f>
        <v>0</v>
      </c>
      <c r="CI929" s="129">
        <f t="shared" ref="CI929" si="18209">AA929/AA932</f>
        <v>0</v>
      </c>
      <c r="CJ929" s="135">
        <f t="shared" ref="CJ929" si="18210">AB929/AB932</f>
        <v>0</v>
      </c>
      <c r="CK929" s="136">
        <f t="shared" ref="CK929" si="18211">AC929/AC932</f>
        <v>0</v>
      </c>
    </row>
    <row r="930" spans="1:89" x14ac:dyDescent="0.15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39"/>
        <v>0</v>
      </c>
      <c r="AC930" s="173">
        <f t="shared" si="17640"/>
        <v>0</v>
      </c>
      <c r="BI930" s="146" t="s">
        <v>38</v>
      </c>
      <c r="BJ930" s="129">
        <f>B930/B932</f>
        <v>0</v>
      </c>
      <c r="BK930" s="130">
        <f t="shared" ref="BK930" si="18212">C930/C932</f>
        <v>0</v>
      </c>
      <c r="BL930" s="131">
        <f t="shared" ref="BL930" si="18213">D930/D932</f>
        <v>0</v>
      </c>
      <c r="BM930" s="132">
        <f t="shared" ref="BM930" si="18214">E930/E932</f>
        <v>0</v>
      </c>
      <c r="BN930" s="129">
        <f t="shared" ref="BN930" si="18215">F930/F932</f>
        <v>0</v>
      </c>
      <c r="BO930" s="130">
        <f t="shared" ref="BO930" si="18216">G930/G932</f>
        <v>0</v>
      </c>
      <c r="BP930" s="131">
        <f t="shared" ref="BP930" si="18217">H930/H932</f>
        <v>0</v>
      </c>
      <c r="BQ930" s="132">
        <f t="shared" ref="BQ930" si="18218">I930/I932</f>
        <v>0</v>
      </c>
      <c r="BR930" s="129">
        <f t="shared" ref="BR930" si="18219">J930/J932</f>
        <v>0</v>
      </c>
      <c r="BS930" s="130">
        <f t="shared" ref="BS930" si="18220">K930/K932</f>
        <v>0</v>
      </c>
      <c r="BT930" s="131">
        <f t="shared" ref="BT930" si="18221">L930/L932</f>
        <v>0</v>
      </c>
      <c r="BU930" s="129">
        <f t="shared" ref="BU930" si="18222">M930/M932</f>
        <v>0</v>
      </c>
      <c r="BV930" s="133">
        <f t="shared" ref="BV930" si="18223">N930/N932</f>
        <v>0</v>
      </c>
      <c r="BW930" s="134">
        <f t="shared" ref="BW930" si="18224">O930/O932</f>
        <v>0</v>
      </c>
      <c r="BX930" s="129">
        <f t="shared" ref="BX930" si="18225">P930/P932</f>
        <v>0</v>
      </c>
      <c r="BY930" s="130">
        <f t="shared" ref="BY930" si="18226">Q930/Q932</f>
        <v>0</v>
      </c>
      <c r="BZ930" s="131">
        <f t="shared" ref="BZ930" si="18227">R930/R932</f>
        <v>0</v>
      </c>
      <c r="CA930" s="132">
        <f t="shared" ref="CA930" si="18228">S930/S932</f>
        <v>0</v>
      </c>
      <c r="CB930" s="129">
        <f t="shared" ref="CB930" si="18229">T930/T932</f>
        <v>0</v>
      </c>
      <c r="CC930" s="130">
        <f t="shared" ref="CC930" si="18230">U930/U932</f>
        <v>0</v>
      </c>
      <c r="CD930" s="131">
        <f t="shared" ref="CD930" si="18231">V930/V932</f>
        <v>0</v>
      </c>
      <c r="CE930" s="132">
        <f t="shared" ref="CE930" si="18232">W930/W932</f>
        <v>0</v>
      </c>
      <c r="CF930" s="129">
        <f t="shared" ref="CF930" si="18233">X930/X932</f>
        <v>0</v>
      </c>
      <c r="CG930" s="130">
        <f t="shared" ref="CG930" si="18234">Y930/Y932</f>
        <v>0</v>
      </c>
      <c r="CH930" s="131">
        <f t="shared" ref="CH930" si="18235">Z930/Z932</f>
        <v>0</v>
      </c>
      <c r="CI930" s="129">
        <f t="shared" ref="CI930" si="18236">AA930/AA932</f>
        <v>0</v>
      </c>
      <c r="CJ930" s="135">
        <f t="shared" ref="CJ930" si="18237">AB930/AB932</f>
        <v>0</v>
      </c>
      <c r="CK930" s="136">
        <f t="shared" ref="CK930" si="18238">AC930/AC932</f>
        <v>0</v>
      </c>
    </row>
    <row r="931" spans="1:89" ht="14" thickBot="1" x14ac:dyDescent="0.2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39"/>
        <v>0</v>
      </c>
      <c r="AC931" s="173">
        <f t="shared" si="17640"/>
        <v>0</v>
      </c>
      <c r="BI931" s="137" t="s">
        <v>39</v>
      </c>
      <c r="BJ931" s="129">
        <f>B931/B932</f>
        <v>0</v>
      </c>
      <c r="BK931" s="130">
        <f t="shared" ref="BK931" si="18239">C931/C932</f>
        <v>0</v>
      </c>
      <c r="BL931" s="131">
        <f t="shared" ref="BL931" si="18240">D931/D932</f>
        <v>0</v>
      </c>
      <c r="BM931" s="132">
        <f t="shared" ref="BM931" si="18241">E931/E932</f>
        <v>0</v>
      </c>
      <c r="BN931" s="129">
        <f t="shared" ref="BN931" si="18242">F931/F932</f>
        <v>0</v>
      </c>
      <c r="BO931" s="130">
        <f t="shared" ref="BO931" si="18243">G931/G932</f>
        <v>0</v>
      </c>
      <c r="BP931" s="131">
        <f t="shared" ref="BP931" si="18244">H931/H932</f>
        <v>0</v>
      </c>
      <c r="BQ931" s="132">
        <f t="shared" ref="BQ931" si="18245">I931/I932</f>
        <v>0</v>
      </c>
      <c r="BR931" s="129">
        <f t="shared" ref="BR931" si="18246">J931/J932</f>
        <v>0</v>
      </c>
      <c r="BS931" s="130">
        <f t="shared" ref="BS931" si="18247">K931/K932</f>
        <v>0</v>
      </c>
      <c r="BT931" s="131">
        <f t="shared" ref="BT931" si="18248">L931/L932</f>
        <v>0</v>
      </c>
      <c r="BU931" s="129">
        <f t="shared" ref="BU931" si="18249">M931/M932</f>
        <v>0</v>
      </c>
      <c r="BV931" s="133">
        <f t="shared" ref="BV931" si="18250">N931/N932</f>
        <v>0</v>
      </c>
      <c r="BW931" s="134">
        <f t="shared" ref="BW931" si="18251">O931/O932</f>
        <v>0</v>
      </c>
      <c r="BX931" s="129">
        <f t="shared" ref="BX931" si="18252">P931/P932</f>
        <v>0</v>
      </c>
      <c r="BY931" s="130">
        <f t="shared" ref="BY931" si="18253">Q931/Q932</f>
        <v>0</v>
      </c>
      <c r="BZ931" s="131">
        <f t="shared" ref="BZ931" si="18254">R931/R932</f>
        <v>0</v>
      </c>
      <c r="CA931" s="132">
        <f t="shared" ref="CA931" si="18255">S931/S932</f>
        <v>0</v>
      </c>
      <c r="CB931" s="129">
        <f t="shared" ref="CB931" si="18256">T931/T932</f>
        <v>0</v>
      </c>
      <c r="CC931" s="130">
        <f t="shared" ref="CC931" si="18257">U931/U932</f>
        <v>0</v>
      </c>
      <c r="CD931" s="131">
        <f t="shared" ref="CD931" si="18258">V931/V932</f>
        <v>0</v>
      </c>
      <c r="CE931" s="132">
        <f t="shared" ref="CE931" si="18259">W931/W932</f>
        <v>0</v>
      </c>
      <c r="CF931" s="129">
        <f t="shared" ref="CF931" si="18260">X931/X932</f>
        <v>0</v>
      </c>
      <c r="CG931" s="130">
        <f t="shared" ref="CG931" si="18261">Y931/Y932</f>
        <v>0</v>
      </c>
      <c r="CH931" s="131">
        <f t="shared" ref="CH931" si="18262">Z931/Z932</f>
        <v>0</v>
      </c>
      <c r="CI931" s="129">
        <f t="shared" ref="CI931" si="18263">AA931/AA932</f>
        <v>0</v>
      </c>
      <c r="CJ931" s="135">
        <f t="shared" ref="CJ931" si="18264">AB931/AB932</f>
        <v>0</v>
      </c>
      <c r="CK931" s="136">
        <f t="shared" ref="CK931" si="18265">AC931/AC932</f>
        <v>0</v>
      </c>
    </row>
    <row r="932" spans="1:89" ht="15" thickTop="1" thickBot="1" x14ac:dyDescent="0.2">
      <c r="A932" s="269" t="s">
        <v>13</v>
      </c>
      <c r="B932" s="20">
        <f t="shared" ref="B932:AA932" si="18266">SUM(B909:B931)</f>
        <v>6958</v>
      </c>
      <c r="C932" s="21">
        <f t="shared" si="18266"/>
        <v>6987</v>
      </c>
      <c r="D932" s="20">
        <f t="shared" si="18266"/>
        <v>3626</v>
      </c>
      <c r="E932" s="21">
        <f t="shared" si="18266"/>
        <v>4431</v>
      </c>
      <c r="F932" s="20">
        <f t="shared" si="18266"/>
        <v>5606</v>
      </c>
      <c r="G932" s="21">
        <f t="shared" si="18266"/>
        <v>5130</v>
      </c>
      <c r="H932" s="20">
        <f t="shared" si="18266"/>
        <v>9701</v>
      </c>
      <c r="I932" s="21">
        <f t="shared" si="18266"/>
        <v>8836</v>
      </c>
      <c r="J932" s="20">
        <f t="shared" si="18266"/>
        <v>1902</v>
      </c>
      <c r="K932" s="21">
        <f t="shared" si="18266"/>
        <v>1594</v>
      </c>
      <c r="L932" s="20">
        <f t="shared" si="18266"/>
        <v>4217</v>
      </c>
      <c r="M932" s="21">
        <f t="shared" si="18266"/>
        <v>3975</v>
      </c>
      <c r="N932" s="20">
        <f t="shared" si="18266"/>
        <v>8329</v>
      </c>
      <c r="O932" s="21">
        <f t="shared" si="18266"/>
        <v>8377</v>
      </c>
      <c r="P932" s="20">
        <f t="shared" si="18266"/>
        <v>4844</v>
      </c>
      <c r="Q932" s="21">
        <f t="shared" si="18266"/>
        <v>4441</v>
      </c>
      <c r="R932" s="20">
        <f t="shared" si="18266"/>
        <v>5484</v>
      </c>
      <c r="S932" s="21">
        <f t="shared" si="18266"/>
        <v>5558</v>
      </c>
      <c r="T932" s="20">
        <f t="shared" si="18266"/>
        <v>1393</v>
      </c>
      <c r="U932" s="21">
        <f t="shared" si="18266"/>
        <v>1133</v>
      </c>
      <c r="V932" s="20">
        <f t="shared" si="18266"/>
        <v>5225</v>
      </c>
      <c r="W932" s="21">
        <f t="shared" si="18266"/>
        <v>5149</v>
      </c>
      <c r="X932" s="20">
        <f t="shared" si="18266"/>
        <v>3980</v>
      </c>
      <c r="Y932" s="21">
        <f t="shared" si="18266"/>
        <v>2943</v>
      </c>
      <c r="Z932" s="20">
        <f t="shared" si="18266"/>
        <v>7024</v>
      </c>
      <c r="AA932" s="21">
        <f t="shared" si="18266"/>
        <v>9533</v>
      </c>
      <c r="AB932" s="174">
        <f t="shared" ref="AB932:AC932" si="18267">SUM(AB908:AB931)</f>
        <v>68289</v>
      </c>
      <c r="AC932" s="175">
        <f t="shared" si="18267"/>
        <v>68087</v>
      </c>
      <c r="BI932" s="269" t="s">
        <v>13</v>
      </c>
      <c r="BJ932" s="155">
        <f>SUM(BJ908:BJ931)</f>
        <v>0.99999999999999989</v>
      </c>
      <c r="BK932" s="156">
        <f t="shared" ref="BK932:CK932" si="18268">SUM(BK908:BK931)</f>
        <v>1</v>
      </c>
      <c r="BL932" s="155">
        <f t="shared" si="18268"/>
        <v>1</v>
      </c>
      <c r="BM932" s="156">
        <f t="shared" si="18268"/>
        <v>1</v>
      </c>
      <c r="BN932" s="155">
        <f t="shared" si="18268"/>
        <v>1</v>
      </c>
      <c r="BO932" s="156">
        <f t="shared" si="18268"/>
        <v>0.99999999999999978</v>
      </c>
      <c r="BP932" s="155">
        <f t="shared" si="18268"/>
        <v>1</v>
      </c>
      <c r="BQ932" s="156">
        <f t="shared" si="18268"/>
        <v>0.99999999999999978</v>
      </c>
      <c r="BR932" s="155">
        <f t="shared" si="18268"/>
        <v>1.0000000000000002</v>
      </c>
      <c r="BS932" s="156">
        <f t="shared" si="18268"/>
        <v>1</v>
      </c>
      <c r="BT932" s="155">
        <f t="shared" si="18268"/>
        <v>1</v>
      </c>
      <c r="BU932" s="156">
        <f t="shared" si="18268"/>
        <v>0.99999999999999989</v>
      </c>
      <c r="BV932" s="155">
        <f t="shared" si="18268"/>
        <v>0.99999999999999989</v>
      </c>
      <c r="BW932" s="156">
        <f t="shared" si="18268"/>
        <v>0.99999999999999989</v>
      </c>
      <c r="BX932" s="155">
        <f t="shared" si="18268"/>
        <v>0.99999999999999989</v>
      </c>
      <c r="BY932" s="156">
        <f t="shared" si="18268"/>
        <v>1</v>
      </c>
      <c r="BZ932" s="155">
        <f t="shared" si="18268"/>
        <v>1</v>
      </c>
      <c r="CA932" s="156">
        <f t="shared" si="18268"/>
        <v>1</v>
      </c>
      <c r="CB932" s="155">
        <f t="shared" si="18268"/>
        <v>1</v>
      </c>
      <c r="CC932" s="156">
        <f t="shared" si="18268"/>
        <v>1.0000000000000002</v>
      </c>
      <c r="CD932" s="155">
        <f t="shared" si="18268"/>
        <v>0.99999999999999978</v>
      </c>
      <c r="CE932" s="156">
        <f t="shared" si="18268"/>
        <v>1</v>
      </c>
      <c r="CF932" s="155">
        <f t="shared" si="18268"/>
        <v>1</v>
      </c>
      <c r="CG932" s="156">
        <f t="shared" si="18268"/>
        <v>1.0000000000000002</v>
      </c>
      <c r="CH932" s="155">
        <f t="shared" si="18268"/>
        <v>0.99999999999999989</v>
      </c>
      <c r="CI932" s="156">
        <f t="shared" si="18268"/>
        <v>0.99999999999999989</v>
      </c>
      <c r="CJ932" s="155">
        <f t="shared" si="18268"/>
        <v>1.0000000000000002</v>
      </c>
      <c r="CK932" s="156">
        <f t="shared" si="18268"/>
        <v>1</v>
      </c>
    </row>
    <row r="933" spans="1:89" ht="14" thickTop="1" x14ac:dyDescent="0.15">
      <c r="A933" s="187"/>
    </row>
    <row r="935" spans="1:89" x14ac:dyDescent="0.15">
      <c r="A935" s="296">
        <f>+A904+1</f>
        <v>44105</v>
      </c>
      <c r="B935" s="296"/>
      <c r="C935" s="296"/>
      <c r="D935" s="296"/>
      <c r="AE935" s="272"/>
      <c r="BI935" s="301">
        <f>+BI873+2</f>
        <v>44105</v>
      </c>
      <c r="BJ935" s="301"/>
      <c r="BK935" s="301"/>
      <c r="BL935" s="301"/>
    </row>
    <row r="936" spans="1:89" ht="14" thickBot="1" x14ac:dyDescent="0.2">
      <c r="AE936" s="272" t="s">
        <v>84</v>
      </c>
    </row>
    <row r="937" spans="1:89" ht="15" thickTop="1" thickBot="1" x14ac:dyDescent="0.2">
      <c r="A937" s="292" t="s">
        <v>0</v>
      </c>
      <c r="B937" s="294" t="s">
        <v>1</v>
      </c>
      <c r="C937" s="295"/>
      <c r="D937" s="294" t="s">
        <v>2</v>
      </c>
      <c r="E937" s="295"/>
      <c r="F937" s="294" t="s">
        <v>3</v>
      </c>
      <c r="G937" s="295"/>
      <c r="H937" s="294" t="s">
        <v>4</v>
      </c>
      <c r="I937" s="295"/>
      <c r="J937" s="294" t="s">
        <v>5</v>
      </c>
      <c r="K937" s="295"/>
      <c r="L937" s="294" t="s">
        <v>6</v>
      </c>
      <c r="M937" s="295"/>
      <c r="N937" s="294" t="s">
        <v>7</v>
      </c>
      <c r="O937" s="295"/>
      <c r="P937" s="294" t="s">
        <v>8</v>
      </c>
      <c r="Q937" s="295"/>
      <c r="R937" s="294" t="s">
        <v>9</v>
      </c>
      <c r="S937" s="295"/>
      <c r="T937" s="294" t="s">
        <v>10</v>
      </c>
      <c r="U937" s="295"/>
      <c r="V937" s="294" t="s">
        <v>11</v>
      </c>
      <c r="W937" s="295"/>
      <c r="X937" s="294" t="s">
        <v>12</v>
      </c>
      <c r="Y937" s="295"/>
      <c r="Z937" s="297" t="s">
        <v>40</v>
      </c>
      <c r="AA937" s="298"/>
      <c r="AB937" s="299" t="s">
        <v>41</v>
      </c>
      <c r="AC937" s="300"/>
      <c r="AE937" s="292" t="s">
        <v>0</v>
      </c>
      <c r="AF937" s="294" t="s">
        <v>1</v>
      </c>
      <c r="AG937" s="295"/>
      <c r="AH937" s="294" t="s">
        <v>2</v>
      </c>
      <c r="AI937" s="295"/>
      <c r="AJ937" s="294" t="s">
        <v>3</v>
      </c>
      <c r="AK937" s="295"/>
      <c r="AL937" s="294" t="s">
        <v>4</v>
      </c>
      <c r="AM937" s="295"/>
      <c r="AN937" s="294" t="s">
        <v>5</v>
      </c>
      <c r="AO937" s="295"/>
      <c r="AP937" s="294" t="s">
        <v>6</v>
      </c>
      <c r="AQ937" s="295"/>
      <c r="AR937" s="294" t="s">
        <v>7</v>
      </c>
      <c r="AS937" s="295"/>
      <c r="AT937" s="294" t="s">
        <v>8</v>
      </c>
      <c r="AU937" s="295"/>
      <c r="AV937" s="294" t="s">
        <v>9</v>
      </c>
      <c r="AW937" s="295"/>
      <c r="AX937" s="294" t="s">
        <v>10</v>
      </c>
      <c r="AY937" s="295"/>
      <c r="AZ937" s="294" t="s">
        <v>11</v>
      </c>
      <c r="BA937" s="295"/>
      <c r="BB937" s="294" t="s">
        <v>12</v>
      </c>
      <c r="BC937" s="295"/>
      <c r="BD937" s="297" t="s">
        <v>40</v>
      </c>
      <c r="BE937" s="298"/>
      <c r="BF937" s="299" t="s">
        <v>41</v>
      </c>
      <c r="BG937" s="300"/>
      <c r="BI937" s="292" t="s">
        <v>0</v>
      </c>
      <c r="BJ937" s="294" t="s">
        <v>1</v>
      </c>
      <c r="BK937" s="295"/>
      <c r="BL937" s="294" t="s">
        <v>2</v>
      </c>
      <c r="BM937" s="295"/>
      <c r="BN937" s="294" t="s">
        <v>3</v>
      </c>
      <c r="BO937" s="295"/>
      <c r="BP937" s="294" t="s">
        <v>4</v>
      </c>
      <c r="BQ937" s="295"/>
      <c r="BR937" s="294" t="s">
        <v>5</v>
      </c>
      <c r="BS937" s="295"/>
      <c r="BT937" s="294" t="s">
        <v>6</v>
      </c>
      <c r="BU937" s="295"/>
      <c r="BV937" s="294" t="s">
        <v>7</v>
      </c>
      <c r="BW937" s="295"/>
      <c r="BX937" s="294" t="s">
        <v>8</v>
      </c>
      <c r="BY937" s="295"/>
      <c r="BZ937" s="294" t="s">
        <v>9</v>
      </c>
      <c r="CA937" s="295"/>
      <c r="CB937" s="294" t="s">
        <v>10</v>
      </c>
      <c r="CC937" s="295"/>
      <c r="CD937" s="294" t="s">
        <v>11</v>
      </c>
      <c r="CE937" s="295"/>
      <c r="CF937" s="294" t="s">
        <v>12</v>
      </c>
      <c r="CG937" s="295"/>
      <c r="CH937" s="297" t="s">
        <v>40</v>
      </c>
      <c r="CI937" s="298"/>
      <c r="CJ937" s="294" t="s">
        <v>41</v>
      </c>
      <c r="CK937" s="295"/>
    </row>
    <row r="938" spans="1:89" ht="15" thickTop="1" thickBot="1" x14ac:dyDescent="0.2">
      <c r="A938" s="293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3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3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4" thickTop="1" x14ac:dyDescent="0.15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269">SUMIF($A$9:$A$32,$AE939,C$939:C$962)</f>
        <v>0</v>
      </c>
      <c r="AH939" s="127">
        <f t="shared" si="18269"/>
        <v>0</v>
      </c>
      <c r="AI939" s="180">
        <f t="shared" si="18269"/>
        <v>0</v>
      </c>
      <c r="AJ939" s="126">
        <f t="shared" si="18269"/>
        <v>0</v>
      </c>
      <c r="AK939" s="128">
        <f t="shared" si="18269"/>
        <v>0</v>
      </c>
      <c r="AL939" s="127">
        <f t="shared" si="18269"/>
        <v>0</v>
      </c>
      <c r="AM939" s="180">
        <f t="shared" si="18269"/>
        <v>0</v>
      </c>
      <c r="AN939" s="126">
        <f t="shared" si="18269"/>
        <v>0</v>
      </c>
      <c r="AO939" s="128">
        <f t="shared" si="18269"/>
        <v>0</v>
      </c>
      <c r="AP939" s="127">
        <f t="shared" si="18269"/>
        <v>0</v>
      </c>
      <c r="AQ939" s="126">
        <f t="shared" si="18269"/>
        <v>0</v>
      </c>
      <c r="AR939" s="179">
        <f t="shared" si="18269"/>
        <v>0</v>
      </c>
      <c r="AS939" s="181">
        <f t="shared" si="18269"/>
        <v>0</v>
      </c>
      <c r="AT939" s="126">
        <f t="shared" si="18269"/>
        <v>0</v>
      </c>
      <c r="AU939" s="128">
        <f t="shared" si="18269"/>
        <v>0</v>
      </c>
      <c r="AV939" s="127">
        <f t="shared" si="18269"/>
        <v>0</v>
      </c>
      <c r="AW939" s="180">
        <f t="shared" ref="AW939:BE941" si="18270">SUMIF($A$9:$A$32,$AE939,S$939:S$962)</f>
        <v>0</v>
      </c>
      <c r="AX939" s="126">
        <f t="shared" si="18270"/>
        <v>0</v>
      </c>
      <c r="AY939" s="128">
        <f t="shared" si="18270"/>
        <v>0</v>
      </c>
      <c r="AZ939" s="127">
        <f t="shared" si="18270"/>
        <v>0</v>
      </c>
      <c r="BA939" s="180">
        <f t="shared" si="18270"/>
        <v>0</v>
      </c>
      <c r="BB939" s="126">
        <f t="shared" si="18270"/>
        <v>0</v>
      </c>
      <c r="BC939" s="128">
        <f t="shared" si="18270"/>
        <v>0</v>
      </c>
      <c r="BD939" s="184">
        <f t="shared" si="18270"/>
        <v>0</v>
      </c>
      <c r="BE939" s="185">
        <f t="shared" si="18270"/>
        <v>0</v>
      </c>
      <c r="BF939" s="170">
        <f t="shared" ref="BF939:BG941" si="18271">SUMIF($A$9:$A$32,$AE939,AB$908:AB$931)</f>
        <v>4590</v>
      </c>
      <c r="BG939" s="171">
        <f t="shared" si="18271"/>
        <v>4514</v>
      </c>
      <c r="BI939" s="125" t="s">
        <v>16</v>
      </c>
      <c r="BJ939" s="129" t="e">
        <f>B939/B963</f>
        <v>#DIV/0!</v>
      </c>
      <c r="BK939" s="130" t="e">
        <f t="shared" ref="BK939" si="18272">C939/C963</f>
        <v>#DIV/0!</v>
      </c>
      <c r="BL939" s="131" t="e">
        <f t="shared" ref="BL939" si="18273">D939/D963</f>
        <v>#DIV/0!</v>
      </c>
      <c r="BM939" s="132" t="e">
        <f t="shared" ref="BM939" si="18274">E939/E963</f>
        <v>#DIV/0!</v>
      </c>
      <c r="BN939" s="129" t="e">
        <f t="shared" ref="BN939" si="18275">F939/F963</f>
        <v>#DIV/0!</v>
      </c>
      <c r="BO939" s="130" t="e">
        <f t="shared" ref="BO939" si="18276">G939/G963</f>
        <v>#DIV/0!</v>
      </c>
      <c r="BP939" s="131" t="e">
        <f t="shared" ref="BP939" si="18277">H939/H963</f>
        <v>#DIV/0!</v>
      </c>
      <c r="BQ939" s="132" t="e">
        <f t="shared" ref="BQ939" si="18278">I939/I963</f>
        <v>#DIV/0!</v>
      </c>
      <c r="BR939" s="129" t="e">
        <f t="shared" ref="BR939" si="18279">J939/J963</f>
        <v>#DIV/0!</v>
      </c>
      <c r="BS939" s="130" t="e">
        <f t="shared" ref="BS939" si="18280">K939/K963</f>
        <v>#DIV/0!</v>
      </c>
      <c r="BT939" s="131" t="e">
        <f t="shared" ref="BT939" si="18281">L939/L963</f>
        <v>#DIV/0!</v>
      </c>
      <c r="BU939" s="129" t="e">
        <f t="shared" ref="BU939" si="18282">M939/M963</f>
        <v>#DIV/0!</v>
      </c>
      <c r="BV939" s="133" t="e">
        <f t="shared" ref="BV939" si="18283">N939/N963</f>
        <v>#DIV/0!</v>
      </c>
      <c r="BW939" s="134" t="e">
        <f t="shared" ref="BW939" si="18284">O939/O963</f>
        <v>#DIV/0!</v>
      </c>
      <c r="BX939" s="129" t="e">
        <f t="shared" ref="BX939" si="18285">P939/P963</f>
        <v>#DIV/0!</v>
      </c>
      <c r="BY939" s="130" t="e">
        <f t="shared" ref="BY939" si="18286">Q939/Q963</f>
        <v>#DIV/0!</v>
      </c>
      <c r="BZ939" s="131" t="e">
        <f t="shared" ref="BZ939" si="18287">R939/R963</f>
        <v>#DIV/0!</v>
      </c>
      <c r="CA939" s="132" t="e">
        <f t="shared" ref="CA939" si="18288">S939/S963</f>
        <v>#DIV/0!</v>
      </c>
      <c r="CB939" s="129" t="e">
        <f t="shared" ref="CB939" si="18289">T939/T963</f>
        <v>#DIV/0!</v>
      </c>
      <c r="CC939" s="130" t="e">
        <f t="shared" ref="CC939" si="18290">U939/U963</f>
        <v>#DIV/0!</v>
      </c>
      <c r="CD939" s="131" t="e">
        <f t="shared" ref="CD939" si="18291">V939/V963</f>
        <v>#DIV/0!</v>
      </c>
      <c r="CE939" s="132" t="e">
        <f t="shared" ref="CE939" si="18292">W939/W963</f>
        <v>#DIV/0!</v>
      </c>
      <c r="CF939" s="129" t="e">
        <f t="shared" ref="CF939" si="18293">X939/X963</f>
        <v>#DIV/0!</v>
      </c>
      <c r="CG939" s="130" t="e">
        <f t="shared" ref="CG939" si="18294">Y939/Y963</f>
        <v>#DIV/0!</v>
      </c>
      <c r="CH939" s="131" t="e">
        <f t="shared" ref="CH939" si="18295">Z939/Z963</f>
        <v>#DIV/0!</v>
      </c>
      <c r="CI939" s="129" t="e">
        <f t="shared" ref="CI939" si="18296">AA939/AA963</f>
        <v>#DIV/0!</v>
      </c>
      <c r="CJ939" s="135" t="e">
        <f t="shared" ref="CJ939" si="18297">AB939/AB963</f>
        <v>#DIV/0!</v>
      </c>
      <c r="CK939" s="136" t="e">
        <f t="shared" ref="CK939" si="18298">AC939/AC963</f>
        <v>#DIV/0!</v>
      </c>
    </row>
    <row r="940" spans="1:89" x14ac:dyDescent="0.15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299">SUM(B940,D940,F940,H940,J940,L940,N940,P940,R940,T940,V940,X940,Z940)</f>
        <v>0</v>
      </c>
      <c r="AC940" s="173">
        <f t="shared" ref="AC940:AC962" si="18300">SUM(C940,E940,G940,I940,K940,M940,O940,Q940,S940,U940,W940,Y940,AA940)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269"/>
        <v>0</v>
      </c>
      <c r="AH940" s="191">
        <f t="shared" si="18269"/>
        <v>0</v>
      </c>
      <c r="AI940" s="192">
        <f t="shared" si="18269"/>
        <v>0</v>
      </c>
      <c r="AJ940" s="278">
        <f t="shared" si="18269"/>
        <v>0</v>
      </c>
      <c r="AK940" s="193">
        <f t="shared" si="18269"/>
        <v>0</v>
      </c>
      <c r="AL940" s="191">
        <f t="shared" si="18269"/>
        <v>0</v>
      </c>
      <c r="AM940" s="192">
        <f t="shared" si="18269"/>
        <v>0</v>
      </c>
      <c r="AN940" s="278">
        <f t="shared" si="18269"/>
        <v>0</v>
      </c>
      <c r="AO940" s="193">
        <f t="shared" si="18269"/>
        <v>0</v>
      </c>
      <c r="AP940" s="191">
        <f t="shared" si="18269"/>
        <v>0</v>
      </c>
      <c r="AQ940" s="278">
        <f t="shared" si="18269"/>
        <v>0</v>
      </c>
      <c r="AR940" s="194">
        <f t="shared" si="18269"/>
        <v>0</v>
      </c>
      <c r="AS940" s="195">
        <f t="shared" si="18269"/>
        <v>0</v>
      </c>
      <c r="AT940" s="278">
        <f t="shared" si="18269"/>
        <v>0</v>
      </c>
      <c r="AU940" s="193">
        <f t="shared" si="18269"/>
        <v>0</v>
      </c>
      <c r="AV940" s="191">
        <f t="shared" si="18269"/>
        <v>0</v>
      </c>
      <c r="AW940" s="192">
        <f t="shared" si="18270"/>
        <v>0</v>
      </c>
      <c r="AX940" s="278">
        <f t="shared" si="18270"/>
        <v>0</v>
      </c>
      <c r="AY940" s="193">
        <f t="shared" si="18270"/>
        <v>0</v>
      </c>
      <c r="AZ940" s="191">
        <f t="shared" si="18270"/>
        <v>0</v>
      </c>
      <c r="BA940" s="192">
        <f t="shared" si="18270"/>
        <v>0</v>
      </c>
      <c r="BB940" s="278">
        <f t="shared" si="18270"/>
        <v>0</v>
      </c>
      <c r="BC940" s="193">
        <f t="shared" si="18270"/>
        <v>0</v>
      </c>
      <c r="BD940" s="191">
        <f t="shared" si="18270"/>
        <v>0</v>
      </c>
      <c r="BE940" s="278">
        <f t="shared" si="18270"/>
        <v>0</v>
      </c>
      <c r="BF940" s="172">
        <f t="shared" si="18271"/>
        <v>4372</v>
      </c>
      <c r="BG940" s="173">
        <f t="shared" si="18271"/>
        <v>4646</v>
      </c>
      <c r="BI940" s="137" t="s">
        <v>17</v>
      </c>
      <c r="BJ940" s="129" t="e">
        <f>B940/B963</f>
        <v>#DIV/0!</v>
      </c>
      <c r="BK940" s="130" t="e">
        <f t="shared" ref="BK940" si="18301">C940/C963</f>
        <v>#DIV/0!</v>
      </c>
      <c r="BL940" s="131" t="e">
        <f t="shared" ref="BL940" si="18302">D940/D963</f>
        <v>#DIV/0!</v>
      </c>
      <c r="BM940" s="132" t="e">
        <f t="shared" ref="BM940" si="18303">E940/E963</f>
        <v>#DIV/0!</v>
      </c>
      <c r="BN940" s="129" t="e">
        <f t="shared" ref="BN940" si="18304">F940/F963</f>
        <v>#DIV/0!</v>
      </c>
      <c r="BO940" s="130" t="e">
        <f t="shared" ref="BO940" si="18305">G940/G963</f>
        <v>#DIV/0!</v>
      </c>
      <c r="BP940" s="131" t="e">
        <f t="shared" ref="BP940" si="18306">H940/H963</f>
        <v>#DIV/0!</v>
      </c>
      <c r="BQ940" s="132" t="e">
        <f t="shared" ref="BQ940" si="18307">I940/I963</f>
        <v>#DIV/0!</v>
      </c>
      <c r="BR940" s="129" t="e">
        <f t="shared" ref="BR940" si="18308">J940/J963</f>
        <v>#DIV/0!</v>
      </c>
      <c r="BS940" s="130" t="e">
        <f t="shared" ref="BS940" si="18309">K940/K963</f>
        <v>#DIV/0!</v>
      </c>
      <c r="BT940" s="131" t="e">
        <f t="shared" ref="BT940" si="18310">L940/L963</f>
        <v>#DIV/0!</v>
      </c>
      <c r="BU940" s="129" t="e">
        <f t="shared" ref="BU940" si="18311">M940/M963</f>
        <v>#DIV/0!</v>
      </c>
      <c r="BV940" s="133" t="e">
        <f t="shared" ref="BV940" si="18312">N940/N963</f>
        <v>#DIV/0!</v>
      </c>
      <c r="BW940" s="134" t="e">
        <f t="shared" ref="BW940" si="18313">O940/O963</f>
        <v>#DIV/0!</v>
      </c>
      <c r="BX940" s="129" t="e">
        <f t="shared" ref="BX940" si="18314">P940/P963</f>
        <v>#DIV/0!</v>
      </c>
      <c r="BY940" s="130" t="e">
        <f t="shared" ref="BY940" si="18315">Q940/Q963</f>
        <v>#DIV/0!</v>
      </c>
      <c r="BZ940" s="131" t="e">
        <f t="shared" ref="BZ940" si="18316">R940/R963</f>
        <v>#DIV/0!</v>
      </c>
      <c r="CA940" s="132" t="e">
        <f t="shared" ref="CA940" si="18317">S940/S963</f>
        <v>#DIV/0!</v>
      </c>
      <c r="CB940" s="129" t="e">
        <f t="shared" ref="CB940" si="18318">T940/T963</f>
        <v>#DIV/0!</v>
      </c>
      <c r="CC940" s="130" t="e">
        <f t="shared" ref="CC940" si="18319">U940/U963</f>
        <v>#DIV/0!</v>
      </c>
      <c r="CD940" s="131" t="e">
        <f t="shared" ref="CD940" si="18320">V940/V963</f>
        <v>#DIV/0!</v>
      </c>
      <c r="CE940" s="132" t="e">
        <f t="shared" ref="CE940" si="18321">W940/W963</f>
        <v>#DIV/0!</v>
      </c>
      <c r="CF940" s="129" t="e">
        <f t="shared" ref="CF940" si="18322">X940/X963</f>
        <v>#DIV/0!</v>
      </c>
      <c r="CG940" s="130" t="e">
        <f t="shared" ref="CG940" si="18323">Y940/Y963</f>
        <v>#DIV/0!</v>
      </c>
      <c r="CH940" s="131" t="e">
        <f t="shared" ref="CH940" si="18324">Z940/Z963</f>
        <v>#DIV/0!</v>
      </c>
      <c r="CI940" s="129" t="e">
        <f t="shared" ref="CI940" si="18325">AA940/AA963</f>
        <v>#DIV/0!</v>
      </c>
      <c r="CJ940" s="135" t="e">
        <f t="shared" ref="CJ940" si="18326">AB940/AB963</f>
        <v>#DIV/0!</v>
      </c>
      <c r="CK940" s="136" t="e">
        <f t="shared" ref="CK940" si="18327">AC940/AC963</f>
        <v>#DIV/0!</v>
      </c>
    </row>
    <row r="941" spans="1:89" ht="14" thickBot="1" x14ac:dyDescent="0.2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299"/>
        <v>0</v>
      </c>
      <c r="AC941" s="173">
        <f t="shared" si="18300"/>
        <v>0</v>
      </c>
      <c r="AE941" s="275">
        <f>$AE$11</f>
        <v>0</v>
      </c>
      <c r="AF941" s="126">
        <f>SUMIF($A$9:$A$32,$AE941,B$939:B$962)</f>
        <v>0</v>
      </c>
      <c r="AG941" s="197">
        <f t="shared" si="18269"/>
        <v>0</v>
      </c>
      <c r="AH941" s="198">
        <f t="shared" si="18269"/>
        <v>0</v>
      </c>
      <c r="AI941" s="199">
        <f t="shared" si="18269"/>
        <v>0</v>
      </c>
      <c r="AJ941" s="196">
        <f t="shared" si="18269"/>
        <v>0</v>
      </c>
      <c r="AK941" s="200">
        <f t="shared" si="18269"/>
        <v>0</v>
      </c>
      <c r="AL941" s="198">
        <f t="shared" si="18269"/>
        <v>0</v>
      </c>
      <c r="AM941" s="199">
        <f t="shared" si="18269"/>
        <v>0</v>
      </c>
      <c r="AN941" s="196">
        <f t="shared" si="18269"/>
        <v>0</v>
      </c>
      <c r="AO941" s="200">
        <f t="shared" si="18269"/>
        <v>0</v>
      </c>
      <c r="AP941" s="198">
        <f t="shared" si="18269"/>
        <v>0</v>
      </c>
      <c r="AQ941" s="196">
        <f t="shared" si="18269"/>
        <v>0</v>
      </c>
      <c r="AR941" s="201">
        <f t="shared" si="18269"/>
        <v>0</v>
      </c>
      <c r="AS941" s="202">
        <f t="shared" si="18269"/>
        <v>0</v>
      </c>
      <c r="AT941" s="196">
        <f t="shared" si="18269"/>
        <v>0</v>
      </c>
      <c r="AU941" s="200">
        <f t="shared" si="18269"/>
        <v>0</v>
      </c>
      <c r="AV941" s="198">
        <f t="shared" si="18269"/>
        <v>0</v>
      </c>
      <c r="AW941" s="199">
        <f t="shared" si="18270"/>
        <v>0</v>
      </c>
      <c r="AX941" s="196">
        <f t="shared" si="18270"/>
        <v>0</v>
      </c>
      <c r="AY941" s="200">
        <f t="shared" si="18270"/>
        <v>0</v>
      </c>
      <c r="AZ941" s="198">
        <f t="shared" si="18270"/>
        <v>0</v>
      </c>
      <c r="BA941" s="199">
        <f t="shared" si="18270"/>
        <v>0</v>
      </c>
      <c r="BB941" s="196">
        <f t="shared" si="18270"/>
        <v>0</v>
      </c>
      <c r="BC941" s="200">
        <f t="shared" si="18270"/>
        <v>0</v>
      </c>
      <c r="BD941" s="198">
        <f t="shared" si="18270"/>
        <v>0</v>
      </c>
      <c r="BE941" s="196">
        <f t="shared" si="18270"/>
        <v>0</v>
      </c>
      <c r="BF941" s="172">
        <f t="shared" si="18271"/>
        <v>0</v>
      </c>
      <c r="BG941" s="173">
        <f t="shared" si="18271"/>
        <v>0</v>
      </c>
      <c r="BI941" s="146" t="s">
        <v>18</v>
      </c>
      <c r="BJ941" s="129" t="e">
        <f>B941/B963</f>
        <v>#DIV/0!</v>
      </c>
      <c r="BK941" s="130" t="e">
        <f t="shared" ref="BK941" si="18328">C941/C963</f>
        <v>#DIV/0!</v>
      </c>
      <c r="BL941" s="131" t="e">
        <f t="shared" ref="BL941" si="18329">D941/D963</f>
        <v>#DIV/0!</v>
      </c>
      <c r="BM941" s="132" t="e">
        <f t="shared" ref="BM941" si="18330">E941/E963</f>
        <v>#DIV/0!</v>
      </c>
      <c r="BN941" s="129" t="e">
        <f t="shared" ref="BN941" si="18331">F941/F963</f>
        <v>#DIV/0!</v>
      </c>
      <c r="BO941" s="130" t="e">
        <f t="shared" ref="BO941" si="18332">G941/G963</f>
        <v>#DIV/0!</v>
      </c>
      <c r="BP941" s="131" t="e">
        <f t="shared" ref="BP941" si="18333">H941/H963</f>
        <v>#DIV/0!</v>
      </c>
      <c r="BQ941" s="132" t="e">
        <f t="shared" ref="BQ941" si="18334">I941/I963</f>
        <v>#DIV/0!</v>
      </c>
      <c r="BR941" s="129" t="e">
        <f t="shared" ref="BR941" si="18335">J941/J963</f>
        <v>#DIV/0!</v>
      </c>
      <c r="BS941" s="130" t="e">
        <f t="shared" ref="BS941" si="18336">K941/K963</f>
        <v>#DIV/0!</v>
      </c>
      <c r="BT941" s="131" t="e">
        <f t="shared" ref="BT941" si="18337">L941/L963</f>
        <v>#DIV/0!</v>
      </c>
      <c r="BU941" s="129" t="e">
        <f t="shared" ref="BU941" si="18338">M941/M963</f>
        <v>#DIV/0!</v>
      </c>
      <c r="BV941" s="133" t="e">
        <f t="shared" ref="BV941" si="18339">N941/N963</f>
        <v>#DIV/0!</v>
      </c>
      <c r="BW941" s="134" t="e">
        <f t="shared" ref="BW941" si="18340">O941/O963</f>
        <v>#DIV/0!</v>
      </c>
      <c r="BX941" s="129" t="e">
        <f t="shared" ref="BX941" si="18341">P941/P963</f>
        <v>#DIV/0!</v>
      </c>
      <c r="BY941" s="130" t="e">
        <f t="shared" ref="BY941" si="18342">Q941/Q963</f>
        <v>#DIV/0!</v>
      </c>
      <c r="BZ941" s="131" t="e">
        <f t="shared" ref="BZ941" si="18343">R941/R963</f>
        <v>#DIV/0!</v>
      </c>
      <c r="CA941" s="132" t="e">
        <f t="shared" ref="CA941" si="18344">S941/S963</f>
        <v>#DIV/0!</v>
      </c>
      <c r="CB941" s="129" t="e">
        <f t="shared" ref="CB941" si="18345">T941/T963</f>
        <v>#DIV/0!</v>
      </c>
      <c r="CC941" s="130" t="e">
        <f t="shared" ref="CC941" si="18346">U941/U963</f>
        <v>#DIV/0!</v>
      </c>
      <c r="CD941" s="131" t="e">
        <f t="shared" ref="CD941" si="18347">V941/V963</f>
        <v>#DIV/0!</v>
      </c>
      <c r="CE941" s="132" t="e">
        <f t="shared" ref="CE941" si="18348">W941/W963</f>
        <v>#DIV/0!</v>
      </c>
      <c r="CF941" s="129" t="e">
        <f t="shared" ref="CF941" si="18349">X941/X963</f>
        <v>#DIV/0!</v>
      </c>
      <c r="CG941" s="130" t="e">
        <f t="shared" ref="CG941" si="18350">Y941/Y963</f>
        <v>#DIV/0!</v>
      </c>
      <c r="CH941" s="131" t="e">
        <f t="shared" ref="CH941" si="18351">Z941/Z963</f>
        <v>#DIV/0!</v>
      </c>
      <c r="CI941" s="129" t="e">
        <f t="shared" ref="CI941" si="18352">AA941/AA963</f>
        <v>#DIV/0!</v>
      </c>
      <c r="CJ941" s="135" t="e">
        <f t="shared" ref="CJ941" si="18353">AB941/AB963</f>
        <v>#DIV/0!</v>
      </c>
      <c r="CK941" s="136" t="e">
        <f t="shared" ref="CK941" si="18354">AC941/AC963</f>
        <v>#DIV/0!</v>
      </c>
    </row>
    <row r="942" spans="1:89" ht="15" thickTop="1" thickBot="1" x14ac:dyDescent="0.2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299"/>
        <v>0</v>
      </c>
      <c r="AC942" s="173">
        <f t="shared" si="18300"/>
        <v>0</v>
      </c>
      <c r="AE942" s="269" t="s">
        <v>13</v>
      </c>
      <c r="AF942" s="20">
        <f t="shared" ref="AF942:BG942" si="18355">SUM(AF939:AF941)</f>
        <v>0</v>
      </c>
      <c r="AG942" s="21">
        <f t="shared" si="18355"/>
        <v>0</v>
      </c>
      <c r="AH942" s="20">
        <f t="shared" si="18355"/>
        <v>0</v>
      </c>
      <c r="AI942" s="21">
        <f t="shared" si="18355"/>
        <v>0</v>
      </c>
      <c r="AJ942" s="20">
        <f t="shared" si="18355"/>
        <v>0</v>
      </c>
      <c r="AK942" s="21">
        <f t="shared" si="18355"/>
        <v>0</v>
      </c>
      <c r="AL942" s="20">
        <f t="shared" si="18355"/>
        <v>0</v>
      </c>
      <c r="AM942" s="21">
        <f t="shared" si="18355"/>
        <v>0</v>
      </c>
      <c r="AN942" s="20">
        <f t="shared" si="18355"/>
        <v>0</v>
      </c>
      <c r="AO942" s="21">
        <f t="shared" si="18355"/>
        <v>0</v>
      </c>
      <c r="AP942" s="20">
        <f t="shared" si="18355"/>
        <v>0</v>
      </c>
      <c r="AQ942" s="21">
        <f t="shared" si="18355"/>
        <v>0</v>
      </c>
      <c r="AR942" s="20">
        <f t="shared" si="18355"/>
        <v>0</v>
      </c>
      <c r="AS942" s="21">
        <f t="shared" si="18355"/>
        <v>0</v>
      </c>
      <c r="AT942" s="20">
        <f t="shared" si="18355"/>
        <v>0</v>
      </c>
      <c r="AU942" s="21">
        <f t="shared" si="18355"/>
        <v>0</v>
      </c>
      <c r="AV942" s="20">
        <f t="shared" si="18355"/>
        <v>0</v>
      </c>
      <c r="AW942" s="21">
        <f t="shared" si="18355"/>
        <v>0</v>
      </c>
      <c r="AX942" s="20">
        <f t="shared" si="18355"/>
        <v>0</v>
      </c>
      <c r="AY942" s="21">
        <f t="shared" si="18355"/>
        <v>0</v>
      </c>
      <c r="AZ942" s="20">
        <f t="shared" si="18355"/>
        <v>0</v>
      </c>
      <c r="BA942" s="21">
        <f t="shared" si="18355"/>
        <v>0</v>
      </c>
      <c r="BB942" s="20">
        <f t="shared" si="18355"/>
        <v>0</v>
      </c>
      <c r="BC942" s="21">
        <f t="shared" si="18355"/>
        <v>0</v>
      </c>
      <c r="BD942" s="20">
        <f t="shared" si="18355"/>
        <v>0</v>
      </c>
      <c r="BE942" s="21">
        <f t="shared" si="18355"/>
        <v>0</v>
      </c>
      <c r="BF942" s="174">
        <f t="shared" si="18355"/>
        <v>8962</v>
      </c>
      <c r="BG942" s="175">
        <f t="shared" si="18355"/>
        <v>9160</v>
      </c>
      <c r="BI942" s="137" t="s">
        <v>19</v>
      </c>
      <c r="BJ942" s="129" t="e">
        <f>B942/B963</f>
        <v>#DIV/0!</v>
      </c>
      <c r="BK942" s="130" t="e">
        <f t="shared" ref="BK942" si="18356">C942/C963</f>
        <v>#DIV/0!</v>
      </c>
      <c r="BL942" s="131" t="e">
        <f t="shared" ref="BL942" si="18357">D942/D963</f>
        <v>#DIV/0!</v>
      </c>
      <c r="BM942" s="132" t="e">
        <f t="shared" ref="BM942" si="18358">E942/E963</f>
        <v>#DIV/0!</v>
      </c>
      <c r="BN942" s="129" t="e">
        <f t="shared" ref="BN942" si="18359">F942/F963</f>
        <v>#DIV/0!</v>
      </c>
      <c r="BO942" s="130" t="e">
        <f t="shared" ref="BO942" si="18360">G942/G963</f>
        <v>#DIV/0!</v>
      </c>
      <c r="BP942" s="131" t="e">
        <f t="shared" ref="BP942" si="18361">H942/H963</f>
        <v>#DIV/0!</v>
      </c>
      <c r="BQ942" s="132" t="e">
        <f t="shared" ref="BQ942" si="18362">I942/I963</f>
        <v>#DIV/0!</v>
      </c>
      <c r="BR942" s="129" t="e">
        <f t="shared" ref="BR942" si="18363">J942/J963</f>
        <v>#DIV/0!</v>
      </c>
      <c r="BS942" s="130" t="e">
        <f t="shared" ref="BS942" si="18364">K942/K963</f>
        <v>#DIV/0!</v>
      </c>
      <c r="BT942" s="131" t="e">
        <f t="shared" ref="BT942" si="18365">L942/L963</f>
        <v>#DIV/0!</v>
      </c>
      <c r="BU942" s="129" t="e">
        <f t="shared" ref="BU942" si="18366">M942/M963</f>
        <v>#DIV/0!</v>
      </c>
      <c r="BV942" s="133" t="e">
        <f t="shared" ref="BV942" si="18367">N942/N963</f>
        <v>#DIV/0!</v>
      </c>
      <c r="BW942" s="134" t="e">
        <f t="shared" ref="BW942" si="18368">O942/O963</f>
        <v>#DIV/0!</v>
      </c>
      <c r="BX942" s="129" t="e">
        <f t="shared" ref="BX942" si="18369">P942/P963</f>
        <v>#DIV/0!</v>
      </c>
      <c r="BY942" s="130" t="e">
        <f t="shared" ref="BY942" si="18370">Q942/Q963</f>
        <v>#DIV/0!</v>
      </c>
      <c r="BZ942" s="131" t="e">
        <f t="shared" ref="BZ942" si="18371">R942/R963</f>
        <v>#DIV/0!</v>
      </c>
      <c r="CA942" s="132" t="e">
        <f t="shared" ref="CA942" si="18372">S942/S963</f>
        <v>#DIV/0!</v>
      </c>
      <c r="CB942" s="129" t="e">
        <f t="shared" ref="CB942" si="18373">T942/T963</f>
        <v>#DIV/0!</v>
      </c>
      <c r="CC942" s="130" t="e">
        <f t="shared" ref="CC942" si="18374">U942/U963</f>
        <v>#DIV/0!</v>
      </c>
      <c r="CD942" s="131" t="e">
        <f t="shared" ref="CD942" si="18375">V942/V963</f>
        <v>#DIV/0!</v>
      </c>
      <c r="CE942" s="132" t="e">
        <f t="shared" ref="CE942" si="18376">W942/W963</f>
        <v>#DIV/0!</v>
      </c>
      <c r="CF942" s="129" t="e">
        <f t="shared" ref="CF942" si="18377">X942/X963</f>
        <v>#DIV/0!</v>
      </c>
      <c r="CG942" s="130" t="e">
        <f t="shared" ref="CG942" si="18378">Y942/Y963</f>
        <v>#DIV/0!</v>
      </c>
      <c r="CH942" s="131" t="e">
        <f t="shared" ref="CH942" si="18379">Z942/Z963</f>
        <v>#DIV/0!</v>
      </c>
      <c r="CI942" s="129" t="e">
        <f t="shared" ref="CI942" si="18380">AA942/AA963</f>
        <v>#DIV/0!</v>
      </c>
      <c r="CJ942" s="135" t="e">
        <f t="shared" ref="CJ942" si="18381">AB942/AB963</f>
        <v>#DIV/0!</v>
      </c>
      <c r="CK942" s="136" t="e">
        <f t="shared" ref="CK942" si="18382">AC942/AC963</f>
        <v>#DIV/0!</v>
      </c>
    </row>
    <row r="943" spans="1:89" ht="14" thickTop="1" x14ac:dyDescent="0.15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299"/>
        <v>0</v>
      </c>
      <c r="AC943" s="173">
        <f t="shared" si="18300"/>
        <v>0</v>
      </c>
      <c r="BI943" s="146" t="s">
        <v>20</v>
      </c>
      <c r="BJ943" s="129" t="e">
        <f>B943/B963</f>
        <v>#DIV/0!</v>
      </c>
      <c r="BK943" s="130" t="e">
        <f t="shared" ref="BK943" si="18383">C943/C963</f>
        <v>#DIV/0!</v>
      </c>
      <c r="BL943" s="131" t="e">
        <f t="shared" ref="BL943" si="18384">D943/D963</f>
        <v>#DIV/0!</v>
      </c>
      <c r="BM943" s="132" t="e">
        <f t="shared" ref="BM943" si="18385">E943/E963</f>
        <v>#DIV/0!</v>
      </c>
      <c r="BN943" s="129" t="e">
        <f t="shared" ref="BN943" si="18386">F943/F963</f>
        <v>#DIV/0!</v>
      </c>
      <c r="BO943" s="130" t="e">
        <f t="shared" ref="BO943" si="18387">G943/G963</f>
        <v>#DIV/0!</v>
      </c>
      <c r="BP943" s="131" t="e">
        <f t="shared" ref="BP943" si="18388">H943/H963</f>
        <v>#DIV/0!</v>
      </c>
      <c r="BQ943" s="132" t="e">
        <f t="shared" ref="BQ943" si="18389">I943/I963</f>
        <v>#DIV/0!</v>
      </c>
      <c r="BR943" s="129" t="e">
        <f t="shared" ref="BR943" si="18390">J943/J963</f>
        <v>#DIV/0!</v>
      </c>
      <c r="BS943" s="130" t="e">
        <f t="shared" ref="BS943" si="18391">K943/K963</f>
        <v>#DIV/0!</v>
      </c>
      <c r="BT943" s="131" t="e">
        <f t="shared" ref="BT943" si="18392">L943/L963</f>
        <v>#DIV/0!</v>
      </c>
      <c r="BU943" s="129" t="e">
        <f t="shared" ref="BU943" si="18393">M943/M963</f>
        <v>#DIV/0!</v>
      </c>
      <c r="BV943" s="133" t="e">
        <f t="shared" ref="BV943" si="18394">N943/N963</f>
        <v>#DIV/0!</v>
      </c>
      <c r="BW943" s="134" t="e">
        <f t="shared" ref="BW943" si="18395">O943/O963</f>
        <v>#DIV/0!</v>
      </c>
      <c r="BX943" s="129" t="e">
        <f t="shared" ref="BX943" si="18396">P943/P963</f>
        <v>#DIV/0!</v>
      </c>
      <c r="BY943" s="130" t="e">
        <f t="shared" ref="BY943" si="18397">Q943/Q963</f>
        <v>#DIV/0!</v>
      </c>
      <c r="BZ943" s="131" t="e">
        <f t="shared" ref="BZ943" si="18398">R943/R963</f>
        <v>#DIV/0!</v>
      </c>
      <c r="CA943" s="132" t="e">
        <f t="shared" ref="CA943" si="18399">S943/S963</f>
        <v>#DIV/0!</v>
      </c>
      <c r="CB943" s="129" t="e">
        <f t="shared" ref="CB943" si="18400">T943/T963</f>
        <v>#DIV/0!</v>
      </c>
      <c r="CC943" s="130" t="e">
        <f t="shared" ref="CC943" si="18401">U943/U963</f>
        <v>#DIV/0!</v>
      </c>
      <c r="CD943" s="131" t="e">
        <f t="shared" ref="CD943" si="18402">V943/V963</f>
        <v>#DIV/0!</v>
      </c>
      <c r="CE943" s="132" t="e">
        <f t="shared" ref="CE943" si="18403">W943/W963</f>
        <v>#DIV/0!</v>
      </c>
      <c r="CF943" s="129" t="e">
        <f t="shared" ref="CF943" si="18404">X943/X963</f>
        <v>#DIV/0!</v>
      </c>
      <c r="CG943" s="130" t="e">
        <f t="shared" ref="CG943" si="18405">Y943/Y963</f>
        <v>#DIV/0!</v>
      </c>
      <c r="CH943" s="131" t="e">
        <f t="shared" ref="CH943" si="18406">Z943/Z963</f>
        <v>#DIV/0!</v>
      </c>
      <c r="CI943" s="129" t="e">
        <f t="shared" ref="CI943" si="18407">AA943/AA963</f>
        <v>#DIV/0!</v>
      </c>
      <c r="CJ943" s="135" t="e">
        <f t="shared" ref="CJ943" si="18408">AB943/AB963</f>
        <v>#DIV/0!</v>
      </c>
      <c r="CK943" s="136" t="e">
        <f t="shared" ref="CK943" si="18409">AC943/AC963</f>
        <v>#DIV/0!</v>
      </c>
    </row>
    <row r="944" spans="1:89" ht="14" thickBot="1" x14ac:dyDescent="0.2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299"/>
        <v>0</v>
      </c>
      <c r="AC944" s="173">
        <f t="shared" si="18300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10">C944/C963</f>
        <v>#DIV/0!</v>
      </c>
      <c r="BL944" s="131" t="e">
        <f t="shared" ref="BL944" si="18411">D944/D963</f>
        <v>#DIV/0!</v>
      </c>
      <c r="BM944" s="132" t="e">
        <f t="shared" ref="BM944" si="18412">E944/E963</f>
        <v>#DIV/0!</v>
      </c>
      <c r="BN944" s="129" t="e">
        <f t="shared" ref="BN944" si="18413">F944/F963</f>
        <v>#DIV/0!</v>
      </c>
      <c r="BO944" s="130" t="e">
        <f t="shared" ref="BO944" si="18414">G944/G963</f>
        <v>#DIV/0!</v>
      </c>
      <c r="BP944" s="131" t="e">
        <f t="shared" ref="BP944" si="18415">H944/H963</f>
        <v>#DIV/0!</v>
      </c>
      <c r="BQ944" s="132" t="e">
        <f t="shared" ref="BQ944" si="18416">I944/I963</f>
        <v>#DIV/0!</v>
      </c>
      <c r="BR944" s="129" t="e">
        <f t="shared" ref="BR944" si="18417">J944/J963</f>
        <v>#DIV/0!</v>
      </c>
      <c r="BS944" s="130" t="e">
        <f t="shared" ref="BS944" si="18418">K944/K963</f>
        <v>#DIV/0!</v>
      </c>
      <c r="BT944" s="131" t="e">
        <f t="shared" ref="BT944" si="18419">L944/L963</f>
        <v>#DIV/0!</v>
      </c>
      <c r="BU944" s="129" t="e">
        <f t="shared" ref="BU944" si="18420">M944/M963</f>
        <v>#DIV/0!</v>
      </c>
      <c r="BV944" s="133" t="e">
        <f t="shared" ref="BV944" si="18421">N944/N963</f>
        <v>#DIV/0!</v>
      </c>
      <c r="BW944" s="134" t="e">
        <f t="shared" ref="BW944" si="18422">O944/O963</f>
        <v>#DIV/0!</v>
      </c>
      <c r="BX944" s="129" t="e">
        <f t="shared" ref="BX944" si="18423">P944/P963</f>
        <v>#DIV/0!</v>
      </c>
      <c r="BY944" s="130" t="e">
        <f t="shared" ref="BY944" si="18424">Q944/Q963</f>
        <v>#DIV/0!</v>
      </c>
      <c r="BZ944" s="131" t="e">
        <f t="shared" ref="BZ944" si="18425">R944/R963</f>
        <v>#DIV/0!</v>
      </c>
      <c r="CA944" s="132" t="e">
        <f t="shared" ref="CA944" si="18426">S944/S963</f>
        <v>#DIV/0!</v>
      </c>
      <c r="CB944" s="129" t="e">
        <f t="shared" ref="CB944" si="18427">T944/T963</f>
        <v>#DIV/0!</v>
      </c>
      <c r="CC944" s="130" t="e">
        <f t="shared" ref="CC944" si="18428">U944/U963</f>
        <v>#DIV/0!</v>
      </c>
      <c r="CD944" s="131" t="e">
        <f t="shared" ref="CD944" si="18429">V944/V963</f>
        <v>#DIV/0!</v>
      </c>
      <c r="CE944" s="132" t="e">
        <f t="shared" ref="CE944" si="18430">W944/W963</f>
        <v>#DIV/0!</v>
      </c>
      <c r="CF944" s="129" t="e">
        <f t="shared" ref="CF944" si="18431">X944/X963</f>
        <v>#DIV/0!</v>
      </c>
      <c r="CG944" s="130" t="e">
        <f t="shared" ref="CG944" si="18432">Y944/Y963</f>
        <v>#DIV/0!</v>
      </c>
      <c r="CH944" s="131" t="e">
        <f t="shared" ref="CH944" si="18433">Z944/Z963</f>
        <v>#DIV/0!</v>
      </c>
      <c r="CI944" s="129" t="e">
        <f t="shared" ref="CI944" si="18434">AA944/AA963</f>
        <v>#DIV/0!</v>
      </c>
      <c r="CJ944" s="135" t="e">
        <f t="shared" ref="CJ944" si="18435">AB944/AB963</f>
        <v>#DIV/0!</v>
      </c>
      <c r="CK944" s="136" t="e">
        <f t="shared" ref="CK944" si="18436">AC944/AC963</f>
        <v>#DIV/0!</v>
      </c>
    </row>
    <row r="945" spans="1:89" ht="15" thickTop="1" thickBot="1" x14ac:dyDescent="0.2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299"/>
        <v>0</v>
      </c>
      <c r="AC945" s="173">
        <f t="shared" si="18300"/>
        <v>0</v>
      </c>
      <c r="AE945" s="292" t="s">
        <v>0</v>
      </c>
      <c r="AF945" s="294" t="s">
        <v>1</v>
      </c>
      <c r="AG945" s="295"/>
      <c r="AH945" s="294" t="s">
        <v>2</v>
      </c>
      <c r="AI945" s="295"/>
      <c r="AJ945" s="294" t="s">
        <v>3</v>
      </c>
      <c r="AK945" s="295"/>
      <c r="AL945" s="294" t="s">
        <v>4</v>
      </c>
      <c r="AM945" s="295"/>
      <c r="AN945" s="294" t="s">
        <v>5</v>
      </c>
      <c r="AO945" s="295"/>
      <c r="AP945" s="294" t="s">
        <v>6</v>
      </c>
      <c r="AQ945" s="295"/>
      <c r="AR945" s="294" t="s">
        <v>7</v>
      </c>
      <c r="AS945" s="295"/>
      <c r="AT945" s="294" t="s">
        <v>8</v>
      </c>
      <c r="AU945" s="295"/>
      <c r="AV945" s="294" t="s">
        <v>9</v>
      </c>
      <c r="AW945" s="295"/>
      <c r="AX945" s="294" t="s">
        <v>10</v>
      </c>
      <c r="AY945" s="295"/>
      <c r="AZ945" s="294" t="s">
        <v>11</v>
      </c>
      <c r="BA945" s="295"/>
      <c r="BB945" s="294" t="s">
        <v>12</v>
      </c>
      <c r="BC945" s="295"/>
      <c r="BD945" s="297" t="s">
        <v>40</v>
      </c>
      <c r="BE945" s="298"/>
      <c r="BF945" s="299" t="s">
        <v>41</v>
      </c>
      <c r="BG945" s="300"/>
      <c r="BI945" s="146" t="s">
        <v>22</v>
      </c>
      <c r="BJ945" s="129" t="e">
        <f>B945/B963</f>
        <v>#DIV/0!</v>
      </c>
      <c r="BK945" s="130" t="e">
        <f t="shared" ref="BK945" si="18437">C945/C963</f>
        <v>#DIV/0!</v>
      </c>
      <c r="BL945" s="131" t="e">
        <f t="shared" ref="BL945" si="18438">D945/D963</f>
        <v>#DIV/0!</v>
      </c>
      <c r="BM945" s="132" t="e">
        <f t="shared" ref="BM945" si="18439">E945/E963</f>
        <v>#DIV/0!</v>
      </c>
      <c r="BN945" s="129" t="e">
        <f t="shared" ref="BN945" si="18440">F945/F963</f>
        <v>#DIV/0!</v>
      </c>
      <c r="BO945" s="130" t="e">
        <f t="shared" ref="BO945" si="18441">G945/G963</f>
        <v>#DIV/0!</v>
      </c>
      <c r="BP945" s="131" t="e">
        <f t="shared" ref="BP945" si="18442">H945/H963</f>
        <v>#DIV/0!</v>
      </c>
      <c r="BQ945" s="132" t="e">
        <f t="shared" ref="BQ945" si="18443">I945/I963</f>
        <v>#DIV/0!</v>
      </c>
      <c r="BR945" s="129" t="e">
        <f t="shared" ref="BR945" si="18444">J945/J963</f>
        <v>#DIV/0!</v>
      </c>
      <c r="BS945" s="130" t="e">
        <f t="shared" ref="BS945" si="18445">K945/K963</f>
        <v>#DIV/0!</v>
      </c>
      <c r="BT945" s="131" t="e">
        <f t="shared" ref="BT945" si="18446">L945/L963</f>
        <v>#DIV/0!</v>
      </c>
      <c r="BU945" s="129" t="e">
        <f t="shared" ref="BU945" si="18447">M945/M963</f>
        <v>#DIV/0!</v>
      </c>
      <c r="BV945" s="133" t="e">
        <f t="shared" ref="BV945" si="18448">N945/N963</f>
        <v>#DIV/0!</v>
      </c>
      <c r="BW945" s="134" t="e">
        <f t="shared" ref="BW945" si="18449">O945/O963</f>
        <v>#DIV/0!</v>
      </c>
      <c r="BX945" s="129" t="e">
        <f t="shared" ref="BX945" si="18450">P945/P963</f>
        <v>#DIV/0!</v>
      </c>
      <c r="BY945" s="130" t="e">
        <f t="shared" ref="BY945" si="18451">Q945/Q963</f>
        <v>#DIV/0!</v>
      </c>
      <c r="BZ945" s="131" t="e">
        <f t="shared" ref="BZ945" si="18452">R945/R963</f>
        <v>#DIV/0!</v>
      </c>
      <c r="CA945" s="132" t="e">
        <f t="shared" ref="CA945" si="18453">S945/S963</f>
        <v>#DIV/0!</v>
      </c>
      <c r="CB945" s="129" t="e">
        <f t="shared" ref="CB945" si="18454">T945/T963</f>
        <v>#DIV/0!</v>
      </c>
      <c r="CC945" s="130" t="e">
        <f t="shared" ref="CC945" si="18455">U945/U963</f>
        <v>#DIV/0!</v>
      </c>
      <c r="CD945" s="131" t="e">
        <f t="shared" ref="CD945" si="18456">V945/V963</f>
        <v>#DIV/0!</v>
      </c>
      <c r="CE945" s="132" t="e">
        <f t="shared" ref="CE945" si="18457">W945/W963</f>
        <v>#DIV/0!</v>
      </c>
      <c r="CF945" s="129" t="e">
        <f t="shared" ref="CF945" si="18458">X945/X963</f>
        <v>#DIV/0!</v>
      </c>
      <c r="CG945" s="130" t="e">
        <f t="shared" ref="CG945" si="18459">Y945/Y963</f>
        <v>#DIV/0!</v>
      </c>
      <c r="CH945" s="131" t="e">
        <f t="shared" ref="CH945" si="18460">Z945/Z963</f>
        <v>#DIV/0!</v>
      </c>
      <c r="CI945" s="129" t="e">
        <f t="shared" ref="CI945" si="18461">AA945/AA963</f>
        <v>#DIV/0!</v>
      </c>
      <c r="CJ945" s="135" t="e">
        <f t="shared" ref="CJ945" si="18462">AB945/AB963</f>
        <v>#DIV/0!</v>
      </c>
      <c r="CK945" s="136" t="e">
        <f t="shared" ref="CK945" si="18463">AC945/AC963</f>
        <v>#DIV/0!</v>
      </c>
    </row>
    <row r="946" spans="1:89" ht="15" thickTop="1" thickBot="1" x14ac:dyDescent="0.2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299"/>
        <v>0</v>
      </c>
      <c r="AC946" s="173">
        <f t="shared" si="18300"/>
        <v>0</v>
      </c>
      <c r="AE946" s="293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464">C946/C963</f>
        <v>#DIV/0!</v>
      </c>
      <c r="BL946" s="131" t="e">
        <f t="shared" ref="BL946" si="18465">D946/D963</f>
        <v>#DIV/0!</v>
      </c>
      <c r="BM946" s="132" t="e">
        <f t="shared" ref="BM946" si="18466">E946/E963</f>
        <v>#DIV/0!</v>
      </c>
      <c r="BN946" s="129" t="e">
        <f t="shared" ref="BN946" si="18467">F946/F963</f>
        <v>#DIV/0!</v>
      </c>
      <c r="BO946" s="130" t="e">
        <f t="shared" ref="BO946" si="18468">G946/G963</f>
        <v>#DIV/0!</v>
      </c>
      <c r="BP946" s="131" t="e">
        <f t="shared" ref="BP946" si="18469">H946/H963</f>
        <v>#DIV/0!</v>
      </c>
      <c r="BQ946" s="132" t="e">
        <f t="shared" ref="BQ946" si="18470">I946/I963</f>
        <v>#DIV/0!</v>
      </c>
      <c r="BR946" s="129" t="e">
        <f t="shared" ref="BR946" si="18471">J946/J963</f>
        <v>#DIV/0!</v>
      </c>
      <c r="BS946" s="130" t="e">
        <f t="shared" ref="BS946" si="18472">K946/K963</f>
        <v>#DIV/0!</v>
      </c>
      <c r="BT946" s="131" t="e">
        <f t="shared" ref="BT946" si="18473">L946/L963</f>
        <v>#DIV/0!</v>
      </c>
      <c r="BU946" s="129" t="e">
        <f t="shared" ref="BU946" si="18474">M946/M963</f>
        <v>#DIV/0!</v>
      </c>
      <c r="BV946" s="133" t="e">
        <f t="shared" ref="BV946" si="18475">N946/N963</f>
        <v>#DIV/0!</v>
      </c>
      <c r="BW946" s="134" t="e">
        <f t="shared" ref="BW946" si="18476">O946/O963</f>
        <v>#DIV/0!</v>
      </c>
      <c r="BX946" s="129" t="e">
        <f t="shared" ref="BX946" si="18477">P946/P963</f>
        <v>#DIV/0!</v>
      </c>
      <c r="BY946" s="130" t="e">
        <f t="shared" ref="BY946" si="18478">Q946/Q963</f>
        <v>#DIV/0!</v>
      </c>
      <c r="BZ946" s="131" t="e">
        <f t="shared" ref="BZ946" si="18479">R946/R963</f>
        <v>#DIV/0!</v>
      </c>
      <c r="CA946" s="132" t="e">
        <f t="shared" ref="CA946" si="18480">S946/S963</f>
        <v>#DIV/0!</v>
      </c>
      <c r="CB946" s="129" t="e">
        <f t="shared" ref="CB946" si="18481">T946/T963</f>
        <v>#DIV/0!</v>
      </c>
      <c r="CC946" s="130" t="e">
        <f t="shared" ref="CC946" si="18482">U946/U963</f>
        <v>#DIV/0!</v>
      </c>
      <c r="CD946" s="131" t="e">
        <f t="shared" ref="CD946" si="18483">V946/V963</f>
        <v>#DIV/0!</v>
      </c>
      <c r="CE946" s="132" t="e">
        <f t="shared" ref="CE946" si="18484">W946/W963</f>
        <v>#DIV/0!</v>
      </c>
      <c r="CF946" s="129" t="e">
        <f t="shared" ref="CF946" si="18485">X946/X963</f>
        <v>#DIV/0!</v>
      </c>
      <c r="CG946" s="130" t="e">
        <f t="shared" ref="CG946" si="18486">Y946/Y963</f>
        <v>#DIV/0!</v>
      </c>
      <c r="CH946" s="131" t="e">
        <f t="shared" ref="CH946" si="18487">Z946/Z963</f>
        <v>#DIV/0!</v>
      </c>
      <c r="CI946" s="129" t="e">
        <f t="shared" ref="CI946" si="18488">AA946/AA963</f>
        <v>#DIV/0!</v>
      </c>
      <c r="CJ946" s="135" t="e">
        <f t="shared" ref="CJ946" si="18489">AB946/AB963</f>
        <v>#DIV/0!</v>
      </c>
      <c r="CK946" s="136" t="e">
        <f t="shared" ref="CK946" si="18490">AC946/AC963</f>
        <v>#DIV/0!</v>
      </c>
    </row>
    <row r="947" spans="1:89" ht="14" thickTop="1" x14ac:dyDescent="0.15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299"/>
        <v>0</v>
      </c>
      <c r="AC947" s="173">
        <f t="shared" si="18300"/>
        <v>0</v>
      </c>
      <c r="AE947" s="275" t="str">
        <f>$AE$17</f>
        <v>17:00 - 17:59</v>
      </c>
      <c r="AF947" s="126">
        <f t="shared" ref="AF947:AU949" si="18491">SUMIF($A$9:$A$32,$AE947,B$939:B$962)</f>
        <v>0</v>
      </c>
      <c r="AG947" s="186">
        <f t="shared" si="18491"/>
        <v>0</v>
      </c>
      <c r="AH947" s="127">
        <f t="shared" si="18491"/>
        <v>0</v>
      </c>
      <c r="AI947" s="180">
        <f t="shared" si="18491"/>
        <v>0</v>
      </c>
      <c r="AJ947" s="126">
        <f t="shared" si="18491"/>
        <v>0</v>
      </c>
      <c r="AK947" s="128">
        <f t="shared" si="18491"/>
        <v>0</v>
      </c>
      <c r="AL947" s="127">
        <f t="shared" si="18491"/>
        <v>0</v>
      </c>
      <c r="AM947" s="180">
        <f t="shared" si="18491"/>
        <v>0</v>
      </c>
      <c r="AN947" s="126">
        <f t="shared" si="18491"/>
        <v>0</v>
      </c>
      <c r="AO947" s="128">
        <f t="shared" si="18491"/>
        <v>0</v>
      </c>
      <c r="AP947" s="127">
        <f t="shared" si="18491"/>
        <v>0</v>
      </c>
      <c r="AQ947" s="126">
        <f t="shared" si="18491"/>
        <v>0</v>
      </c>
      <c r="AR947" s="179">
        <f t="shared" si="18491"/>
        <v>0</v>
      </c>
      <c r="AS947" s="181">
        <f t="shared" si="18491"/>
        <v>0</v>
      </c>
      <c r="AT947" s="126">
        <f t="shared" si="18491"/>
        <v>0</v>
      </c>
      <c r="AU947" s="128">
        <f t="shared" si="18491"/>
        <v>0</v>
      </c>
      <c r="AV947" s="127">
        <f t="shared" ref="AP947:BE949" si="18492">SUMIF($A$9:$A$32,$AE947,R$939:R$962)</f>
        <v>0</v>
      </c>
      <c r="AW947" s="180">
        <f t="shared" si="18492"/>
        <v>0</v>
      </c>
      <c r="AX947" s="126">
        <f t="shared" si="18492"/>
        <v>0</v>
      </c>
      <c r="AY947" s="128">
        <f t="shared" si="18492"/>
        <v>0</v>
      </c>
      <c r="AZ947" s="127">
        <f t="shared" si="18492"/>
        <v>0</v>
      </c>
      <c r="BA947" s="180">
        <f t="shared" si="18492"/>
        <v>0</v>
      </c>
      <c r="BB947" s="126">
        <f t="shared" si="18492"/>
        <v>0</v>
      </c>
      <c r="BC947" s="128">
        <f t="shared" si="18492"/>
        <v>0</v>
      </c>
      <c r="BD947" s="184">
        <f t="shared" si="18492"/>
        <v>0</v>
      </c>
      <c r="BE947" s="185">
        <f t="shared" si="18492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493">C947/C963</f>
        <v>#DIV/0!</v>
      </c>
      <c r="BL947" s="131" t="e">
        <f t="shared" ref="BL947" si="18494">D947/D963</f>
        <v>#DIV/0!</v>
      </c>
      <c r="BM947" s="132" t="e">
        <f t="shared" ref="BM947" si="18495">E947/E963</f>
        <v>#DIV/0!</v>
      </c>
      <c r="BN947" s="129" t="e">
        <f t="shared" ref="BN947" si="18496">F947/F963</f>
        <v>#DIV/0!</v>
      </c>
      <c r="BO947" s="130" t="e">
        <f t="shared" ref="BO947" si="18497">G947/G963</f>
        <v>#DIV/0!</v>
      </c>
      <c r="BP947" s="131" t="e">
        <f t="shared" ref="BP947" si="18498">H947/H963</f>
        <v>#DIV/0!</v>
      </c>
      <c r="BQ947" s="132" t="e">
        <f t="shared" ref="BQ947" si="18499">I947/I963</f>
        <v>#DIV/0!</v>
      </c>
      <c r="BR947" s="129" t="e">
        <f t="shared" ref="BR947" si="18500">J947/J963</f>
        <v>#DIV/0!</v>
      </c>
      <c r="BS947" s="130" t="e">
        <f t="shared" ref="BS947" si="18501">K947/K963</f>
        <v>#DIV/0!</v>
      </c>
      <c r="BT947" s="131" t="e">
        <f t="shared" ref="BT947" si="18502">L947/L963</f>
        <v>#DIV/0!</v>
      </c>
      <c r="BU947" s="129" t="e">
        <f t="shared" ref="BU947" si="18503">M947/M963</f>
        <v>#DIV/0!</v>
      </c>
      <c r="BV947" s="133" t="e">
        <f t="shared" ref="BV947" si="18504">N947/N963</f>
        <v>#DIV/0!</v>
      </c>
      <c r="BW947" s="134" t="e">
        <f t="shared" ref="BW947" si="18505">O947/O963</f>
        <v>#DIV/0!</v>
      </c>
      <c r="BX947" s="129" t="e">
        <f t="shared" ref="BX947" si="18506">P947/P963</f>
        <v>#DIV/0!</v>
      </c>
      <c r="BY947" s="130" t="e">
        <f t="shared" ref="BY947" si="18507">Q947/Q963</f>
        <v>#DIV/0!</v>
      </c>
      <c r="BZ947" s="131" t="e">
        <f t="shared" ref="BZ947" si="18508">R947/R963</f>
        <v>#DIV/0!</v>
      </c>
      <c r="CA947" s="132" t="e">
        <f t="shared" ref="CA947" si="18509">S947/S963</f>
        <v>#DIV/0!</v>
      </c>
      <c r="CB947" s="129" t="e">
        <f t="shared" ref="CB947" si="18510">T947/T963</f>
        <v>#DIV/0!</v>
      </c>
      <c r="CC947" s="130" t="e">
        <f t="shared" ref="CC947" si="18511">U947/U963</f>
        <v>#DIV/0!</v>
      </c>
      <c r="CD947" s="131" t="e">
        <f t="shared" ref="CD947" si="18512">V947/V963</f>
        <v>#DIV/0!</v>
      </c>
      <c r="CE947" s="132" t="e">
        <f t="shared" ref="CE947" si="18513">W947/W963</f>
        <v>#DIV/0!</v>
      </c>
      <c r="CF947" s="129" t="e">
        <f t="shared" ref="CF947" si="18514">X947/X963</f>
        <v>#DIV/0!</v>
      </c>
      <c r="CG947" s="130" t="e">
        <f t="shared" ref="CG947" si="18515">Y947/Y963</f>
        <v>#DIV/0!</v>
      </c>
      <c r="CH947" s="131" t="e">
        <f t="shared" ref="CH947" si="18516">Z947/Z963</f>
        <v>#DIV/0!</v>
      </c>
      <c r="CI947" s="129" t="e">
        <f t="shared" ref="CI947" si="18517">AA947/AA963</f>
        <v>#DIV/0!</v>
      </c>
      <c r="CJ947" s="135" t="e">
        <f t="shared" ref="CJ947" si="18518">AB947/AB963</f>
        <v>#DIV/0!</v>
      </c>
      <c r="CK947" s="136" t="e">
        <f t="shared" ref="CK947" si="18519">AC947/AC963</f>
        <v>#DIV/0!</v>
      </c>
    </row>
    <row r="948" spans="1:89" x14ac:dyDescent="0.15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299"/>
        <v>0</v>
      </c>
      <c r="AC948" s="173">
        <f t="shared" si="18300"/>
        <v>0</v>
      </c>
      <c r="AE948" s="277" t="str">
        <f>$AE$18</f>
        <v>18:00 - 18:59</v>
      </c>
      <c r="AF948" s="126">
        <f t="shared" si="18491"/>
        <v>0</v>
      </c>
      <c r="AG948" s="190">
        <f t="shared" si="18491"/>
        <v>0</v>
      </c>
      <c r="AH948" s="191">
        <f t="shared" si="18491"/>
        <v>0</v>
      </c>
      <c r="AI948" s="192">
        <f t="shared" si="18491"/>
        <v>0</v>
      </c>
      <c r="AJ948" s="278">
        <f t="shared" si="18491"/>
        <v>0</v>
      </c>
      <c r="AK948" s="193">
        <f t="shared" si="18491"/>
        <v>0</v>
      </c>
      <c r="AL948" s="191">
        <f t="shared" si="18491"/>
        <v>0</v>
      </c>
      <c r="AM948" s="192">
        <f t="shared" si="18491"/>
        <v>0</v>
      </c>
      <c r="AN948" s="278">
        <f t="shared" si="18491"/>
        <v>0</v>
      </c>
      <c r="AO948" s="193">
        <f t="shared" si="18491"/>
        <v>0</v>
      </c>
      <c r="AP948" s="191">
        <f t="shared" si="18492"/>
        <v>0</v>
      </c>
      <c r="AQ948" s="278">
        <f t="shared" si="18492"/>
        <v>0</v>
      </c>
      <c r="AR948" s="194">
        <f t="shared" si="18492"/>
        <v>0</v>
      </c>
      <c r="AS948" s="195">
        <f t="shared" si="18492"/>
        <v>0</v>
      </c>
      <c r="AT948" s="278">
        <f t="shared" si="18492"/>
        <v>0</v>
      </c>
      <c r="AU948" s="193">
        <f t="shared" si="18492"/>
        <v>0</v>
      </c>
      <c r="AV948" s="191">
        <f t="shared" si="18492"/>
        <v>0</v>
      </c>
      <c r="AW948" s="192">
        <f t="shared" si="18492"/>
        <v>0</v>
      </c>
      <c r="AX948" s="278">
        <f t="shared" si="18492"/>
        <v>0</v>
      </c>
      <c r="AY948" s="193">
        <f t="shared" si="18492"/>
        <v>0</v>
      </c>
      <c r="AZ948" s="191">
        <f t="shared" si="18492"/>
        <v>0</v>
      </c>
      <c r="BA948" s="192">
        <f t="shared" si="18492"/>
        <v>0</v>
      </c>
      <c r="BB948" s="278">
        <f t="shared" si="18492"/>
        <v>0</v>
      </c>
      <c r="BC948" s="193">
        <f t="shared" si="18492"/>
        <v>0</v>
      </c>
      <c r="BD948" s="191">
        <f t="shared" si="18492"/>
        <v>0</v>
      </c>
      <c r="BE948" s="278">
        <f t="shared" si="18492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20">C948/C963</f>
        <v>#DIV/0!</v>
      </c>
      <c r="BL948" s="131" t="e">
        <f t="shared" ref="BL948" si="18521">D948/D963</f>
        <v>#DIV/0!</v>
      </c>
      <c r="BM948" s="132" t="e">
        <f t="shared" ref="BM948" si="18522">E948/E963</f>
        <v>#DIV/0!</v>
      </c>
      <c r="BN948" s="129" t="e">
        <f t="shared" ref="BN948" si="18523">F948/F963</f>
        <v>#DIV/0!</v>
      </c>
      <c r="BO948" s="130" t="e">
        <f t="shared" ref="BO948" si="18524">G948/G963</f>
        <v>#DIV/0!</v>
      </c>
      <c r="BP948" s="131" t="e">
        <f t="shared" ref="BP948" si="18525">H948/H963</f>
        <v>#DIV/0!</v>
      </c>
      <c r="BQ948" s="132" t="e">
        <f t="shared" ref="BQ948" si="18526">I948/I963</f>
        <v>#DIV/0!</v>
      </c>
      <c r="BR948" s="129" t="e">
        <f t="shared" ref="BR948" si="18527">J948/J963</f>
        <v>#DIV/0!</v>
      </c>
      <c r="BS948" s="130" t="e">
        <f t="shared" ref="BS948" si="18528">K948/K963</f>
        <v>#DIV/0!</v>
      </c>
      <c r="BT948" s="131" t="e">
        <f t="shared" ref="BT948" si="18529">L948/L963</f>
        <v>#DIV/0!</v>
      </c>
      <c r="BU948" s="129" t="e">
        <f t="shared" ref="BU948" si="18530">M948/M963</f>
        <v>#DIV/0!</v>
      </c>
      <c r="BV948" s="133" t="e">
        <f t="shared" ref="BV948" si="18531">N948/N963</f>
        <v>#DIV/0!</v>
      </c>
      <c r="BW948" s="134" t="e">
        <f t="shared" ref="BW948" si="18532">O948/O963</f>
        <v>#DIV/0!</v>
      </c>
      <c r="BX948" s="129" t="e">
        <f t="shared" ref="BX948" si="18533">P948/P963</f>
        <v>#DIV/0!</v>
      </c>
      <c r="BY948" s="130" t="e">
        <f t="shared" ref="BY948" si="18534">Q948/Q963</f>
        <v>#DIV/0!</v>
      </c>
      <c r="BZ948" s="131" t="e">
        <f t="shared" ref="BZ948" si="18535">R948/R963</f>
        <v>#DIV/0!</v>
      </c>
      <c r="CA948" s="132" t="e">
        <f t="shared" ref="CA948" si="18536">S948/S963</f>
        <v>#DIV/0!</v>
      </c>
      <c r="CB948" s="129" t="e">
        <f t="shared" ref="CB948" si="18537">T948/T963</f>
        <v>#DIV/0!</v>
      </c>
      <c r="CC948" s="130" t="e">
        <f t="shared" ref="CC948" si="18538">U948/U963</f>
        <v>#DIV/0!</v>
      </c>
      <c r="CD948" s="131" t="e">
        <f t="shared" ref="CD948" si="18539">V948/V963</f>
        <v>#DIV/0!</v>
      </c>
      <c r="CE948" s="132" t="e">
        <f t="shared" ref="CE948" si="18540">W948/W963</f>
        <v>#DIV/0!</v>
      </c>
      <c r="CF948" s="129" t="e">
        <f t="shared" ref="CF948" si="18541">X948/X963</f>
        <v>#DIV/0!</v>
      </c>
      <c r="CG948" s="130" t="e">
        <f t="shared" ref="CG948" si="18542">Y948/Y963</f>
        <v>#DIV/0!</v>
      </c>
      <c r="CH948" s="131" t="e">
        <f t="shared" ref="CH948" si="18543">Z948/Z963</f>
        <v>#DIV/0!</v>
      </c>
      <c r="CI948" s="129" t="e">
        <f t="shared" ref="CI948" si="18544">AA948/AA963</f>
        <v>#DIV/0!</v>
      </c>
      <c r="CJ948" s="135" t="e">
        <f t="shared" ref="CJ948" si="18545">AB948/AB963</f>
        <v>#DIV/0!</v>
      </c>
      <c r="CK948" s="136" t="e">
        <f t="shared" ref="CK948" si="18546">AC948/AC963</f>
        <v>#DIV/0!</v>
      </c>
    </row>
    <row r="949" spans="1:89" ht="14" thickBot="1" x14ac:dyDescent="0.2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299"/>
        <v>0</v>
      </c>
      <c r="AC949" s="173">
        <f t="shared" si="18300"/>
        <v>0</v>
      </c>
      <c r="AE949" s="275">
        <f>$AE$19</f>
        <v>0</v>
      </c>
      <c r="AF949" s="126">
        <f t="shared" si="18491"/>
        <v>0</v>
      </c>
      <c r="AG949" s="197">
        <f t="shared" si="18491"/>
        <v>0</v>
      </c>
      <c r="AH949" s="198">
        <f t="shared" si="18491"/>
        <v>0</v>
      </c>
      <c r="AI949" s="199">
        <f t="shared" si="18491"/>
        <v>0</v>
      </c>
      <c r="AJ949" s="196">
        <f t="shared" si="18491"/>
        <v>0</v>
      </c>
      <c r="AK949" s="200">
        <f t="shared" si="18491"/>
        <v>0</v>
      </c>
      <c r="AL949" s="198">
        <f t="shared" si="18491"/>
        <v>0</v>
      </c>
      <c r="AM949" s="199">
        <f t="shared" si="18491"/>
        <v>0</v>
      </c>
      <c r="AN949" s="196">
        <f t="shared" si="18491"/>
        <v>0</v>
      </c>
      <c r="AO949" s="200">
        <f t="shared" si="18491"/>
        <v>0</v>
      </c>
      <c r="AP949" s="198">
        <f t="shared" si="18492"/>
        <v>0</v>
      </c>
      <c r="AQ949" s="196">
        <f t="shared" si="18492"/>
        <v>0</v>
      </c>
      <c r="AR949" s="201">
        <f t="shared" si="18492"/>
        <v>0</v>
      </c>
      <c r="AS949" s="202">
        <f t="shared" si="18492"/>
        <v>0</v>
      </c>
      <c r="AT949" s="196">
        <f t="shared" si="18492"/>
        <v>0</v>
      </c>
      <c r="AU949" s="200">
        <f t="shared" si="18492"/>
        <v>0</v>
      </c>
      <c r="AV949" s="198">
        <f t="shared" si="18492"/>
        <v>0</v>
      </c>
      <c r="AW949" s="199">
        <f t="shared" si="18492"/>
        <v>0</v>
      </c>
      <c r="AX949" s="196">
        <f t="shared" si="18492"/>
        <v>0</v>
      </c>
      <c r="AY949" s="200">
        <f t="shared" si="18492"/>
        <v>0</v>
      </c>
      <c r="AZ949" s="198">
        <f t="shared" si="18492"/>
        <v>0</v>
      </c>
      <c r="BA949" s="199">
        <f t="shared" si="18492"/>
        <v>0</v>
      </c>
      <c r="BB949" s="196">
        <f t="shared" si="18492"/>
        <v>0</v>
      </c>
      <c r="BC949" s="200">
        <f t="shared" si="18492"/>
        <v>0</v>
      </c>
      <c r="BD949" s="198">
        <f t="shared" si="18492"/>
        <v>0</v>
      </c>
      <c r="BE949" s="196">
        <f t="shared" si="1849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47">C949/C963</f>
        <v>#DIV/0!</v>
      </c>
      <c r="BL949" s="131" t="e">
        <f t="shared" ref="BL949" si="18548">D949/D963</f>
        <v>#DIV/0!</v>
      </c>
      <c r="BM949" s="132" t="e">
        <f t="shared" ref="BM949" si="18549">E949/E963</f>
        <v>#DIV/0!</v>
      </c>
      <c r="BN949" s="129" t="e">
        <f t="shared" ref="BN949" si="18550">F949/F963</f>
        <v>#DIV/0!</v>
      </c>
      <c r="BO949" s="130" t="e">
        <f t="shared" ref="BO949" si="18551">G949/G963</f>
        <v>#DIV/0!</v>
      </c>
      <c r="BP949" s="131" t="e">
        <f t="shared" ref="BP949" si="18552">H949/H963</f>
        <v>#DIV/0!</v>
      </c>
      <c r="BQ949" s="132" t="e">
        <f t="shared" ref="BQ949" si="18553">I949/I963</f>
        <v>#DIV/0!</v>
      </c>
      <c r="BR949" s="129" t="e">
        <f t="shared" ref="BR949" si="18554">J949/J963</f>
        <v>#DIV/0!</v>
      </c>
      <c r="BS949" s="130" t="e">
        <f t="shared" ref="BS949" si="18555">K949/K963</f>
        <v>#DIV/0!</v>
      </c>
      <c r="BT949" s="131" t="e">
        <f t="shared" ref="BT949" si="18556">L949/L963</f>
        <v>#DIV/0!</v>
      </c>
      <c r="BU949" s="129" t="e">
        <f t="shared" ref="BU949" si="18557">M949/M963</f>
        <v>#DIV/0!</v>
      </c>
      <c r="BV949" s="133" t="e">
        <f t="shared" ref="BV949" si="18558">N949/N963</f>
        <v>#DIV/0!</v>
      </c>
      <c r="BW949" s="134" t="e">
        <f t="shared" ref="BW949" si="18559">O949/O963</f>
        <v>#DIV/0!</v>
      </c>
      <c r="BX949" s="129" t="e">
        <f t="shared" ref="BX949" si="18560">P949/P963</f>
        <v>#DIV/0!</v>
      </c>
      <c r="BY949" s="130" t="e">
        <f t="shared" ref="BY949" si="18561">Q949/Q963</f>
        <v>#DIV/0!</v>
      </c>
      <c r="BZ949" s="131" t="e">
        <f t="shared" ref="BZ949" si="18562">R949/R963</f>
        <v>#DIV/0!</v>
      </c>
      <c r="CA949" s="132" t="e">
        <f t="shared" ref="CA949" si="18563">S949/S963</f>
        <v>#DIV/0!</v>
      </c>
      <c r="CB949" s="129" t="e">
        <f t="shared" ref="CB949" si="18564">T949/T963</f>
        <v>#DIV/0!</v>
      </c>
      <c r="CC949" s="130" t="e">
        <f t="shared" ref="CC949" si="18565">U949/U963</f>
        <v>#DIV/0!</v>
      </c>
      <c r="CD949" s="131" t="e">
        <f t="shared" ref="CD949" si="18566">V949/V963</f>
        <v>#DIV/0!</v>
      </c>
      <c r="CE949" s="132" t="e">
        <f t="shared" ref="CE949" si="18567">W949/W963</f>
        <v>#DIV/0!</v>
      </c>
      <c r="CF949" s="129" t="e">
        <f t="shared" ref="CF949" si="18568">X949/X963</f>
        <v>#DIV/0!</v>
      </c>
      <c r="CG949" s="130" t="e">
        <f t="shared" ref="CG949" si="18569">Y949/Y963</f>
        <v>#DIV/0!</v>
      </c>
      <c r="CH949" s="131" t="e">
        <f t="shared" ref="CH949" si="18570">Z949/Z963</f>
        <v>#DIV/0!</v>
      </c>
      <c r="CI949" s="129" t="e">
        <f t="shared" ref="CI949" si="18571">AA949/AA963</f>
        <v>#DIV/0!</v>
      </c>
      <c r="CJ949" s="135" t="e">
        <f t="shared" ref="CJ949" si="18572">AB949/AB963</f>
        <v>#DIV/0!</v>
      </c>
      <c r="CK949" s="136" t="e">
        <f t="shared" ref="CK949" si="18573">AC949/AC963</f>
        <v>#DIV/0!</v>
      </c>
    </row>
    <row r="950" spans="1:89" ht="15" thickTop="1" thickBot="1" x14ac:dyDescent="0.2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299"/>
        <v>0</v>
      </c>
      <c r="AC950" s="173">
        <f t="shared" si="18300"/>
        <v>0</v>
      </c>
      <c r="AE950" s="269" t="s">
        <v>13</v>
      </c>
      <c r="AF950" s="20">
        <f t="shared" ref="AF950:BG950" si="18574">SUM(AF947:AF949)</f>
        <v>0</v>
      </c>
      <c r="AG950" s="21">
        <f t="shared" si="18574"/>
        <v>0</v>
      </c>
      <c r="AH950" s="20">
        <f t="shared" si="18574"/>
        <v>0</v>
      </c>
      <c r="AI950" s="21">
        <f t="shared" si="18574"/>
        <v>0</v>
      </c>
      <c r="AJ950" s="20">
        <f t="shared" si="18574"/>
        <v>0</v>
      </c>
      <c r="AK950" s="21">
        <f t="shared" si="18574"/>
        <v>0</v>
      </c>
      <c r="AL950" s="20">
        <f t="shared" si="18574"/>
        <v>0</v>
      </c>
      <c r="AM950" s="21">
        <f t="shared" si="18574"/>
        <v>0</v>
      </c>
      <c r="AN950" s="20">
        <f t="shared" si="18574"/>
        <v>0</v>
      </c>
      <c r="AO950" s="21">
        <f t="shared" si="18574"/>
        <v>0</v>
      </c>
      <c r="AP950" s="20">
        <f t="shared" si="18574"/>
        <v>0</v>
      </c>
      <c r="AQ950" s="21">
        <f t="shared" si="18574"/>
        <v>0</v>
      </c>
      <c r="AR950" s="20">
        <f t="shared" si="18574"/>
        <v>0</v>
      </c>
      <c r="AS950" s="21">
        <f t="shared" si="18574"/>
        <v>0</v>
      </c>
      <c r="AT950" s="20">
        <f t="shared" si="18574"/>
        <v>0</v>
      </c>
      <c r="AU950" s="21">
        <f t="shared" si="18574"/>
        <v>0</v>
      </c>
      <c r="AV950" s="20">
        <f t="shared" si="18574"/>
        <v>0</v>
      </c>
      <c r="AW950" s="21">
        <f t="shared" si="18574"/>
        <v>0</v>
      </c>
      <c r="AX950" s="20">
        <f t="shared" si="18574"/>
        <v>0</v>
      </c>
      <c r="AY950" s="21">
        <f t="shared" si="18574"/>
        <v>0</v>
      </c>
      <c r="AZ950" s="20">
        <f t="shared" si="18574"/>
        <v>0</v>
      </c>
      <c r="BA950" s="21">
        <f t="shared" si="18574"/>
        <v>0</v>
      </c>
      <c r="BB950" s="20">
        <f t="shared" si="18574"/>
        <v>0</v>
      </c>
      <c r="BC950" s="21">
        <f t="shared" si="18574"/>
        <v>0</v>
      </c>
      <c r="BD950" s="20">
        <f t="shared" si="18574"/>
        <v>0</v>
      </c>
      <c r="BE950" s="21">
        <f t="shared" si="18574"/>
        <v>0</v>
      </c>
      <c r="BF950" s="174">
        <f t="shared" si="18574"/>
        <v>0</v>
      </c>
      <c r="BG950" s="175">
        <f t="shared" si="18574"/>
        <v>0</v>
      </c>
      <c r="BI950" s="137" t="s">
        <v>27</v>
      </c>
      <c r="BJ950" s="129" t="e">
        <f>B950/B963</f>
        <v>#DIV/0!</v>
      </c>
      <c r="BK950" s="130" t="e">
        <f t="shared" ref="BK950" si="18575">C950/C963</f>
        <v>#DIV/0!</v>
      </c>
      <c r="BL950" s="131" t="e">
        <f t="shared" ref="BL950" si="18576">D950/D963</f>
        <v>#DIV/0!</v>
      </c>
      <c r="BM950" s="132" t="e">
        <f t="shared" ref="BM950" si="18577">E950/E963</f>
        <v>#DIV/0!</v>
      </c>
      <c r="BN950" s="129" t="e">
        <f t="shared" ref="BN950" si="18578">F950/F963</f>
        <v>#DIV/0!</v>
      </c>
      <c r="BO950" s="130" t="e">
        <f t="shared" ref="BO950" si="18579">G950/G963</f>
        <v>#DIV/0!</v>
      </c>
      <c r="BP950" s="131" t="e">
        <f t="shared" ref="BP950" si="18580">H950/H963</f>
        <v>#DIV/0!</v>
      </c>
      <c r="BQ950" s="132" t="e">
        <f t="shared" ref="BQ950" si="18581">I950/I963</f>
        <v>#DIV/0!</v>
      </c>
      <c r="BR950" s="129" t="e">
        <f t="shared" ref="BR950" si="18582">J950/J963</f>
        <v>#DIV/0!</v>
      </c>
      <c r="BS950" s="130" t="e">
        <f t="shared" ref="BS950" si="18583">K950/K963</f>
        <v>#DIV/0!</v>
      </c>
      <c r="BT950" s="131" t="e">
        <f t="shared" ref="BT950" si="18584">L950/L963</f>
        <v>#DIV/0!</v>
      </c>
      <c r="BU950" s="129" t="e">
        <f t="shared" ref="BU950" si="18585">M950/M963</f>
        <v>#DIV/0!</v>
      </c>
      <c r="BV950" s="133" t="e">
        <f t="shared" ref="BV950" si="18586">N950/N963</f>
        <v>#DIV/0!</v>
      </c>
      <c r="BW950" s="134" t="e">
        <f t="shared" ref="BW950" si="18587">O950/O963</f>
        <v>#DIV/0!</v>
      </c>
      <c r="BX950" s="129" t="e">
        <f t="shared" ref="BX950" si="18588">P950/P963</f>
        <v>#DIV/0!</v>
      </c>
      <c r="BY950" s="130" t="e">
        <f t="shared" ref="BY950" si="18589">Q950/Q963</f>
        <v>#DIV/0!</v>
      </c>
      <c r="BZ950" s="131" t="e">
        <f t="shared" ref="BZ950" si="18590">R950/R963</f>
        <v>#DIV/0!</v>
      </c>
      <c r="CA950" s="132" t="e">
        <f t="shared" ref="CA950" si="18591">S950/S963</f>
        <v>#DIV/0!</v>
      </c>
      <c r="CB950" s="129" t="e">
        <f t="shared" ref="CB950" si="18592">T950/T963</f>
        <v>#DIV/0!</v>
      </c>
      <c r="CC950" s="130" t="e">
        <f t="shared" ref="CC950" si="18593">U950/U963</f>
        <v>#DIV/0!</v>
      </c>
      <c r="CD950" s="131" t="e">
        <f t="shared" ref="CD950" si="18594">V950/V963</f>
        <v>#DIV/0!</v>
      </c>
      <c r="CE950" s="132" t="e">
        <f t="shared" ref="CE950" si="18595">W950/W963</f>
        <v>#DIV/0!</v>
      </c>
      <c r="CF950" s="129" t="e">
        <f t="shared" ref="CF950" si="18596">X950/X963</f>
        <v>#DIV/0!</v>
      </c>
      <c r="CG950" s="130" t="e">
        <f t="shared" ref="CG950" si="18597">Y950/Y963</f>
        <v>#DIV/0!</v>
      </c>
      <c r="CH950" s="131" t="e">
        <f t="shared" ref="CH950" si="18598">Z950/Z963</f>
        <v>#DIV/0!</v>
      </c>
      <c r="CI950" s="129" t="e">
        <f t="shared" ref="CI950" si="18599">AA950/AA963</f>
        <v>#DIV/0!</v>
      </c>
      <c r="CJ950" s="135" t="e">
        <f t="shared" ref="CJ950" si="18600">AB950/AB963</f>
        <v>#DIV/0!</v>
      </c>
      <c r="CK950" s="136" t="e">
        <f t="shared" ref="CK950" si="18601">AC950/AC963</f>
        <v>#DIV/0!</v>
      </c>
    </row>
    <row r="951" spans="1:89" ht="14" thickTop="1" x14ac:dyDescent="0.15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299"/>
        <v>0</v>
      </c>
      <c r="AC951" s="173">
        <f t="shared" si="18300"/>
        <v>0</v>
      </c>
      <c r="BI951" s="146" t="s">
        <v>28</v>
      </c>
      <c r="BJ951" s="129" t="e">
        <f>B951/B963</f>
        <v>#DIV/0!</v>
      </c>
      <c r="BK951" s="130" t="e">
        <f t="shared" ref="BK951" si="18602">C951/C963</f>
        <v>#DIV/0!</v>
      </c>
      <c r="BL951" s="131" t="e">
        <f t="shared" ref="BL951" si="18603">D951/D963</f>
        <v>#DIV/0!</v>
      </c>
      <c r="BM951" s="132" t="e">
        <f t="shared" ref="BM951" si="18604">E951/E963</f>
        <v>#DIV/0!</v>
      </c>
      <c r="BN951" s="129" t="e">
        <f t="shared" ref="BN951" si="18605">F951/F963</f>
        <v>#DIV/0!</v>
      </c>
      <c r="BO951" s="130" t="e">
        <f t="shared" ref="BO951" si="18606">G951/G963</f>
        <v>#DIV/0!</v>
      </c>
      <c r="BP951" s="131" t="e">
        <f t="shared" ref="BP951" si="18607">H951/H963</f>
        <v>#DIV/0!</v>
      </c>
      <c r="BQ951" s="132" t="e">
        <f t="shared" ref="BQ951" si="18608">I951/I963</f>
        <v>#DIV/0!</v>
      </c>
      <c r="BR951" s="129" t="e">
        <f t="shared" ref="BR951" si="18609">J951/J963</f>
        <v>#DIV/0!</v>
      </c>
      <c r="BS951" s="130" t="e">
        <f t="shared" ref="BS951" si="18610">K951/K963</f>
        <v>#DIV/0!</v>
      </c>
      <c r="BT951" s="131" t="e">
        <f t="shared" ref="BT951" si="18611">L951/L963</f>
        <v>#DIV/0!</v>
      </c>
      <c r="BU951" s="129" t="e">
        <f t="shared" ref="BU951" si="18612">M951/M963</f>
        <v>#DIV/0!</v>
      </c>
      <c r="BV951" s="133" t="e">
        <f t="shared" ref="BV951" si="18613">N951/N963</f>
        <v>#DIV/0!</v>
      </c>
      <c r="BW951" s="134" t="e">
        <f t="shared" ref="BW951" si="18614">O951/O963</f>
        <v>#DIV/0!</v>
      </c>
      <c r="BX951" s="129" t="e">
        <f t="shared" ref="BX951" si="18615">P951/P963</f>
        <v>#DIV/0!</v>
      </c>
      <c r="BY951" s="130" t="e">
        <f t="shared" ref="BY951" si="18616">Q951/Q963</f>
        <v>#DIV/0!</v>
      </c>
      <c r="BZ951" s="131" t="e">
        <f t="shared" ref="BZ951" si="18617">R951/R963</f>
        <v>#DIV/0!</v>
      </c>
      <c r="CA951" s="132" t="e">
        <f t="shared" ref="CA951" si="18618">S951/S963</f>
        <v>#DIV/0!</v>
      </c>
      <c r="CB951" s="129" t="e">
        <f t="shared" ref="CB951" si="18619">T951/T963</f>
        <v>#DIV/0!</v>
      </c>
      <c r="CC951" s="130" t="e">
        <f t="shared" ref="CC951" si="18620">U951/U963</f>
        <v>#DIV/0!</v>
      </c>
      <c r="CD951" s="131" t="e">
        <f t="shared" ref="CD951" si="18621">V951/V963</f>
        <v>#DIV/0!</v>
      </c>
      <c r="CE951" s="132" t="e">
        <f t="shared" ref="CE951" si="18622">W951/W963</f>
        <v>#DIV/0!</v>
      </c>
      <c r="CF951" s="129" t="e">
        <f t="shared" ref="CF951" si="18623">X951/X963</f>
        <v>#DIV/0!</v>
      </c>
      <c r="CG951" s="130" t="e">
        <f t="shared" ref="CG951" si="18624">Y951/Y963</f>
        <v>#DIV/0!</v>
      </c>
      <c r="CH951" s="131" t="e">
        <f t="shared" ref="CH951" si="18625">Z951/Z963</f>
        <v>#DIV/0!</v>
      </c>
      <c r="CI951" s="129" t="e">
        <f t="shared" ref="CI951" si="18626">AA951/AA963</f>
        <v>#DIV/0!</v>
      </c>
      <c r="CJ951" s="135" t="e">
        <f t="shared" ref="CJ951" si="18627">AB951/AB963</f>
        <v>#DIV/0!</v>
      </c>
      <c r="CK951" s="136" t="e">
        <f t="shared" ref="CK951" si="18628">AC951/AC963</f>
        <v>#DIV/0!</v>
      </c>
    </row>
    <row r="952" spans="1:89" x14ac:dyDescent="0.15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299"/>
        <v>0</v>
      </c>
      <c r="AC952" s="173">
        <f t="shared" si="18300"/>
        <v>0</v>
      </c>
      <c r="BI952" s="137" t="s">
        <v>29</v>
      </c>
      <c r="BJ952" s="129" t="e">
        <f>B952/B963</f>
        <v>#DIV/0!</v>
      </c>
      <c r="BK952" s="130" t="e">
        <f t="shared" ref="BK952" si="18629">C952/C963</f>
        <v>#DIV/0!</v>
      </c>
      <c r="BL952" s="131" t="e">
        <f t="shared" ref="BL952" si="18630">D952/D963</f>
        <v>#DIV/0!</v>
      </c>
      <c r="BM952" s="132" t="e">
        <f t="shared" ref="BM952" si="18631">E952/E963</f>
        <v>#DIV/0!</v>
      </c>
      <c r="BN952" s="129" t="e">
        <f t="shared" ref="BN952" si="18632">F952/F963</f>
        <v>#DIV/0!</v>
      </c>
      <c r="BO952" s="130" t="e">
        <f t="shared" ref="BO952" si="18633">G952/G963</f>
        <v>#DIV/0!</v>
      </c>
      <c r="BP952" s="131" t="e">
        <f t="shared" ref="BP952" si="18634">H952/H963</f>
        <v>#DIV/0!</v>
      </c>
      <c r="BQ952" s="132" t="e">
        <f t="shared" ref="BQ952" si="18635">I952/I963</f>
        <v>#DIV/0!</v>
      </c>
      <c r="BR952" s="129" t="e">
        <f t="shared" ref="BR952" si="18636">J952/J963</f>
        <v>#DIV/0!</v>
      </c>
      <c r="BS952" s="130" t="e">
        <f t="shared" ref="BS952" si="18637">K952/K963</f>
        <v>#DIV/0!</v>
      </c>
      <c r="BT952" s="131" t="e">
        <f t="shared" ref="BT952" si="18638">L952/L963</f>
        <v>#DIV/0!</v>
      </c>
      <c r="BU952" s="129" t="e">
        <f t="shared" ref="BU952" si="18639">M952/M963</f>
        <v>#DIV/0!</v>
      </c>
      <c r="BV952" s="133" t="e">
        <f t="shared" ref="BV952" si="18640">N952/N963</f>
        <v>#DIV/0!</v>
      </c>
      <c r="BW952" s="134" t="e">
        <f t="shared" ref="BW952" si="18641">O952/O963</f>
        <v>#DIV/0!</v>
      </c>
      <c r="BX952" s="129" t="e">
        <f t="shared" ref="BX952" si="18642">P952/P963</f>
        <v>#DIV/0!</v>
      </c>
      <c r="BY952" s="130" t="e">
        <f t="shared" ref="BY952" si="18643">Q952/Q963</f>
        <v>#DIV/0!</v>
      </c>
      <c r="BZ952" s="131" t="e">
        <f t="shared" ref="BZ952" si="18644">R952/R963</f>
        <v>#DIV/0!</v>
      </c>
      <c r="CA952" s="132" t="e">
        <f t="shared" ref="CA952" si="18645">S952/S963</f>
        <v>#DIV/0!</v>
      </c>
      <c r="CB952" s="129" t="e">
        <f t="shared" ref="CB952" si="18646">T952/T963</f>
        <v>#DIV/0!</v>
      </c>
      <c r="CC952" s="130" t="e">
        <f t="shared" ref="CC952" si="18647">U952/U963</f>
        <v>#DIV/0!</v>
      </c>
      <c r="CD952" s="131" t="e">
        <f t="shared" ref="CD952" si="18648">V952/V963</f>
        <v>#DIV/0!</v>
      </c>
      <c r="CE952" s="132" t="e">
        <f t="shared" ref="CE952" si="18649">W952/W963</f>
        <v>#DIV/0!</v>
      </c>
      <c r="CF952" s="129" t="e">
        <f t="shared" ref="CF952" si="18650">X952/X963</f>
        <v>#DIV/0!</v>
      </c>
      <c r="CG952" s="130" t="e">
        <f t="shared" ref="CG952" si="18651">Y952/Y963</f>
        <v>#DIV/0!</v>
      </c>
      <c r="CH952" s="131" t="e">
        <f t="shared" ref="CH952" si="18652">Z952/Z963</f>
        <v>#DIV/0!</v>
      </c>
      <c r="CI952" s="129" t="e">
        <f t="shared" ref="CI952" si="18653">AA952/AA963</f>
        <v>#DIV/0!</v>
      </c>
      <c r="CJ952" s="135" t="e">
        <f t="shared" ref="CJ952" si="18654">AB952/AB963</f>
        <v>#DIV/0!</v>
      </c>
      <c r="CK952" s="136" t="e">
        <f t="shared" ref="CK952" si="18655">AC952/AC963</f>
        <v>#DIV/0!</v>
      </c>
    </row>
    <row r="953" spans="1:89" x14ac:dyDescent="0.15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299"/>
        <v>0</v>
      </c>
      <c r="AC953" s="173">
        <f t="shared" si="18300"/>
        <v>0</v>
      </c>
      <c r="BI953" s="146" t="s">
        <v>30</v>
      </c>
      <c r="BJ953" s="129" t="e">
        <f>B953/B963</f>
        <v>#DIV/0!</v>
      </c>
      <c r="BK953" s="130" t="e">
        <f t="shared" ref="BK953" si="18656">C953/C963</f>
        <v>#DIV/0!</v>
      </c>
      <c r="BL953" s="131" t="e">
        <f t="shared" ref="BL953" si="18657">D953/D963</f>
        <v>#DIV/0!</v>
      </c>
      <c r="BM953" s="132" t="e">
        <f t="shared" ref="BM953" si="18658">E953/E963</f>
        <v>#DIV/0!</v>
      </c>
      <c r="BN953" s="129" t="e">
        <f t="shared" ref="BN953" si="18659">F953/F963</f>
        <v>#DIV/0!</v>
      </c>
      <c r="BO953" s="130" t="e">
        <f t="shared" ref="BO953" si="18660">G953/G963</f>
        <v>#DIV/0!</v>
      </c>
      <c r="BP953" s="131" t="e">
        <f t="shared" ref="BP953" si="18661">H953/H963</f>
        <v>#DIV/0!</v>
      </c>
      <c r="BQ953" s="132" t="e">
        <f t="shared" ref="BQ953" si="18662">I953/I963</f>
        <v>#DIV/0!</v>
      </c>
      <c r="BR953" s="129" t="e">
        <f t="shared" ref="BR953" si="18663">J953/J963</f>
        <v>#DIV/0!</v>
      </c>
      <c r="BS953" s="130" t="e">
        <f t="shared" ref="BS953" si="18664">K953/K963</f>
        <v>#DIV/0!</v>
      </c>
      <c r="BT953" s="131" t="e">
        <f t="shared" ref="BT953" si="18665">L953/L963</f>
        <v>#DIV/0!</v>
      </c>
      <c r="BU953" s="129" t="e">
        <f t="shared" ref="BU953" si="18666">M953/M963</f>
        <v>#DIV/0!</v>
      </c>
      <c r="BV953" s="133" t="e">
        <f t="shared" ref="BV953" si="18667">N953/N963</f>
        <v>#DIV/0!</v>
      </c>
      <c r="BW953" s="134" t="e">
        <f t="shared" ref="BW953" si="18668">O953/O963</f>
        <v>#DIV/0!</v>
      </c>
      <c r="BX953" s="129" t="e">
        <f t="shared" ref="BX953" si="18669">P953/P963</f>
        <v>#DIV/0!</v>
      </c>
      <c r="BY953" s="130" t="e">
        <f t="shared" ref="BY953" si="18670">Q953/Q963</f>
        <v>#DIV/0!</v>
      </c>
      <c r="BZ953" s="131" t="e">
        <f t="shared" ref="BZ953" si="18671">R953/R963</f>
        <v>#DIV/0!</v>
      </c>
      <c r="CA953" s="132" t="e">
        <f t="shared" ref="CA953" si="18672">S953/S963</f>
        <v>#DIV/0!</v>
      </c>
      <c r="CB953" s="129" t="e">
        <f t="shared" ref="CB953" si="18673">T953/T963</f>
        <v>#DIV/0!</v>
      </c>
      <c r="CC953" s="130" t="e">
        <f t="shared" ref="CC953" si="18674">U953/U963</f>
        <v>#DIV/0!</v>
      </c>
      <c r="CD953" s="131" t="e">
        <f t="shared" ref="CD953" si="18675">V953/V963</f>
        <v>#DIV/0!</v>
      </c>
      <c r="CE953" s="132" t="e">
        <f t="shared" ref="CE953" si="18676">W953/W963</f>
        <v>#DIV/0!</v>
      </c>
      <c r="CF953" s="129" t="e">
        <f t="shared" ref="CF953" si="18677">X953/X963</f>
        <v>#DIV/0!</v>
      </c>
      <c r="CG953" s="130" t="e">
        <f t="shared" ref="CG953" si="18678">Y953/Y963</f>
        <v>#DIV/0!</v>
      </c>
      <c r="CH953" s="131" t="e">
        <f t="shared" ref="CH953" si="18679">Z953/Z963</f>
        <v>#DIV/0!</v>
      </c>
      <c r="CI953" s="129" t="e">
        <f t="shared" ref="CI953" si="18680">AA953/AA963</f>
        <v>#DIV/0!</v>
      </c>
      <c r="CJ953" s="135" t="e">
        <f t="shared" ref="CJ953" si="18681">AB953/AB963</f>
        <v>#DIV/0!</v>
      </c>
      <c r="CK953" s="136" t="e">
        <f t="shared" ref="CK953" si="18682">AC953/AC963</f>
        <v>#DIV/0!</v>
      </c>
    </row>
    <row r="954" spans="1:89" x14ac:dyDescent="0.15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299"/>
        <v>0</v>
      </c>
      <c r="AC954" s="173">
        <f t="shared" si="18300"/>
        <v>0</v>
      </c>
      <c r="BI954" s="137" t="s">
        <v>31</v>
      </c>
      <c r="BJ954" s="129" t="e">
        <f>B954/B963</f>
        <v>#DIV/0!</v>
      </c>
      <c r="BK954" s="130" t="e">
        <f t="shared" ref="BK954" si="18683">C954/C963</f>
        <v>#DIV/0!</v>
      </c>
      <c r="BL954" s="131" t="e">
        <f t="shared" ref="BL954" si="18684">D954/D963</f>
        <v>#DIV/0!</v>
      </c>
      <c r="BM954" s="132" t="e">
        <f t="shared" ref="BM954" si="18685">E954/E963</f>
        <v>#DIV/0!</v>
      </c>
      <c r="BN954" s="129" t="e">
        <f t="shared" ref="BN954" si="18686">F954/F963</f>
        <v>#DIV/0!</v>
      </c>
      <c r="BO954" s="130" t="e">
        <f t="shared" ref="BO954" si="18687">G954/G963</f>
        <v>#DIV/0!</v>
      </c>
      <c r="BP954" s="131" t="e">
        <f t="shared" ref="BP954" si="18688">H954/H963</f>
        <v>#DIV/0!</v>
      </c>
      <c r="BQ954" s="132" t="e">
        <f t="shared" ref="BQ954" si="18689">I954/I963</f>
        <v>#DIV/0!</v>
      </c>
      <c r="BR954" s="129" t="e">
        <f t="shared" ref="BR954" si="18690">J954/J963</f>
        <v>#DIV/0!</v>
      </c>
      <c r="BS954" s="130" t="e">
        <f t="shared" ref="BS954" si="18691">K954/K963</f>
        <v>#DIV/0!</v>
      </c>
      <c r="BT954" s="131" t="e">
        <f t="shared" ref="BT954" si="18692">L954/L963</f>
        <v>#DIV/0!</v>
      </c>
      <c r="BU954" s="129" t="e">
        <f t="shared" ref="BU954" si="18693">M954/M963</f>
        <v>#DIV/0!</v>
      </c>
      <c r="BV954" s="133" t="e">
        <f t="shared" ref="BV954" si="18694">N954/N963</f>
        <v>#DIV/0!</v>
      </c>
      <c r="BW954" s="134" t="e">
        <f t="shared" ref="BW954" si="18695">O954/O963</f>
        <v>#DIV/0!</v>
      </c>
      <c r="BX954" s="129" t="e">
        <f t="shared" ref="BX954" si="18696">P954/P963</f>
        <v>#DIV/0!</v>
      </c>
      <c r="BY954" s="130" t="e">
        <f t="shared" ref="BY954" si="18697">Q954/Q963</f>
        <v>#DIV/0!</v>
      </c>
      <c r="BZ954" s="131" t="e">
        <f t="shared" ref="BZ954" si="18698">R954/R963</f>
        <v>#DIV/0!</v>
      </c>
      <c r="CA954" s="132" t="e">
        <f t="shared" ref="CA954" si="18699">S954/S963</f>
        <v>#DIV/0!</v>
      </c>
      <c r="CB954" s="129" t="e">
        <f t="shared" ref="CB954" si="18700">T954/T963</f>
        <v>#DIV/0!</v>
      </c>
      <c r="CC954" s="130" t="e">
        <f t="shared" ref="CC954" si="18701">U954/U963</f>
        <v>#DIV/0!</v>
      </c>
      <c r="CD954" s="131" t="e">
        <f t="shared" ref="CD954" si="18702">V954/V963</f>
        <v>#DIV/0!</v>
      </c>
      <c r="CE954" s="132" t="e">
        <f t="shared" ref="CE954" si="18703">W954/W963</f>
        <v>#DIV/0!</v>
      </c>
      <c r="CF954" s="129" t="e">
        <f t="shared" ref="CF954" si="18704">X954/X963</f>
        <v>#DIV/0!</v>
      </c>
      <c r="CG954" s="130" t="e">
        <f t="shared" ref="CG954" si="18705">Y954/Y963</f>
        <v>#DIV/0!</v>
      </c>
      <c r="CH954" s="131" t="e">
        <f t="shared" ref="CH954" si="18706">Z954/Z963</f>
        <v>#DIV/0!</v>
      </c>
      <c r="CI954" s="129" t="e">
        <f t="shared" ref="CI954" si="18707">AA954/AA963</f>
        <v>#DIV/0!</v>
      </c>
      <c r="CJ954" s="135" t="e">
        <f t="shared" ref="CJ954" si="18708">AB954/AB963</f>
        <v>#DIV/0!</v>
      </c>
      <c r="CK954" s="136" t="e">
        <f t="shared" ref="CK954" si="18709">AC954/AC963</f>
        <v>#DIV/0!</v>
      </c>
    </row>
    <row r="955" spans="1:89" x14ac:dyDescent="0.15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299"/>
        <v>0</v>
      </c>
      <c r="AC955" s="173">
        <f t="shared" si="18300"/>
        <v>0</v>
      </c>
      <c r="BI955" s="146" t="s">
        <v>32</v>
      </c>
      <c r="BJ955" s="129" t="e">
        <f>B955/B963</f>
        <v>#DIV/0!</v>
      </c>
      <c r="BK955" s="130" t="e">
        <f t="shared" ref="BK955" si="18710">C955/C963</f>
        <v>#DIV/0!</v>
      </c>
      <c r="BL955" s="131" t="e">
        <f t="shared" ref="BL955" si="18711">D955/D963</f>
        <v>#DIV/0!</v>
      </c>
      <c r="BM955" s="132" t="e">
        <f t="shared" ref="BM955" si="18712">E955/E963</f>
        <v>#DIV/0!</v>
      </c>
      <c r="BN955" s="129" t="e">
        <f t="shared" ref="BN955" si="18713">F955/F963</f>
        <v>#DIV/0!</v>
      </c>
      <c r="BO955" s="130" t="e">
        <f t="shared" ref="BO955" si="18714">G955/G963</f>
        <v>#DIV/0!</v>
      </c>
      <c r="BP955" s="131" t="e">
        <f t="shared" ref="BP955" si="18715">H955/H963</f>
        <v>#DIV/0!</v>
      </c>
      <c r="BQ955" s="132" t="e">
        <f t="shared" ref="BQ955" si="18716">I955/I963</f>
        <v>#DIV/0!</v>
      </c>
      <c r="BR955" s="129" t="e">
        <f t="shared" ref="BR955" si="18717">J955/J963</f>
        <v>#DIV/0!</v>
      </c>
      <c r="BS955" s="130" t="e">
        <f t="shared" ref="BS955" si="18718">K955/K963</f>
        <v>#DIV/0!</v>
      </c>
      <c r="BT955" s="131" t="e">
        <f t="shared" ref="BT955" si="18719">L955/L963</f>
        <v>#DIV/0!</v>
      </c>
      <c r="BU955" s="129" t="e">
        <f t="shared" ref="BU955" si="18720">M955/M963</f>
        <v>#DIV/0!</v>
      </c>
      <c r="BV955" s="133" t="e">
        <f t="shared" ref="BV955" si="18721">N955/N963</f>
        <v>#DIV/0!</v>
      </c>
      <c r="BW955" s="134" t="e">
        <f t="shared" ref="BW955" si="18722">O955/O963</f>
        <v>#DIV/0!</v>
      </c>
      <c r="BX955" s="129" t="e">
        <f t="shared" ref="BX955" si="18723">P955/P963</f>
        <v>#DIV/0!</v>
      </c>
      <c r="BY955" s="130" t="e">
        <f t="shared" ref="BY955" si="18724">Q955/Q963</f>
        <v>#DIV/0!</v>
      </c>
      <c r="BZ955" s="131" t="e">
        <f t="shared" ref="BZ955" si="18725">R955/R963</f>
        <v>#DIV/0!</v>
      </c>
      <c r="CA955" s="132" t="e">
        <f t="shared" ref="CA955" si="18726">S955/S963</f>
        <v>#DIV/0!</v>
      </c>
      <c r="CB955" s="129" t="e">
        <f t="shared" ref="CB955" si="18727">T955/T963</f>
        <v>#DIV/0!</v>
      </c>
      <c r="CC955" s="130" t="e">
        <f t="shared" ref="CC955" si="18728">U955/U963</f>
        <v>#DIV/0!</v>
      </c>
      <c r="CD955" s="131" t="e">
        <f t="shared" ref="CD955" si="18729">V955/V963</f>
        <v>#DIV/0!</v>
      </c>
      <c r="CE955" s="132" t="e">
        <f t="shared" ref="CE955" si="18730">W955/W963</f>
        <v>#DIV/0!</v>
      </c>
      <c r="CF955" s="129" t="e">
        <f t="shared" ref="CF955" si="18731">X955/X963</f>
        <v>#DIV/0!</v>
      </c>
      <c r="CG955" s="130" t="e">
        <f t="shared" ref="CG955" si="18732">Y955/Y963</f>
        <v>#DIV/0!</v>
      </c>
      <c r="CH955" s="131" t="e">
        <f t="shared" ref="CH955" si="18733">Z955/Z963</f>
        <v>#DIV/0!</v>
      </c>
      <c r="CI955" s="129" t="e">
        <f t="shared" ref="CI955" si="18734">AA955/AA963</f>
        <v>#DIV/0!</v>
      </c>
      <c r="CJ955" s="135" t="e">
        <f t="shared" ref="CJ955" si="18735">AB955/AB963</f>
        <v>#DIV/0!</v>
      </c>
      <c r="CK955" s="136" t="e">
        <f t="shared" ref="CK955" si="18736">AC955/AC963</f>
        <v>#DIV/0!</v>
      </c>
    </row>
    <row r="956" spans="1:89" x14ac:dyDescent="0.15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299"/>
        <v>0</v>
      </c>
      <c r="AC956" s="173">
        <f t="shared" si="18300"/>
        <v>0</v>
      </c>
      <c r="BI956" s="137" t="s">
        <v>33</v>
      </c>
      <c r="BJ956" s="129" t="e">
        <f>B956/B963</f>
        <v>#DIV/0!</v>
      </c>
      <c r="BK956" s="130" t="e">
        <f t="shared" ref="BK956" si="18737">C956/C963</f>
        <v>#DIV/0!</v>
      </c>
      <c r="BL956" s="131" t="e">
        <f t="shared" ref="BL956" si="18738">D956/D963</f>
        <v>#DIV/0!</v>
      </c>
      <c r="BM956" s="132" t="e">
        <f t="shared" ref="BM956" si="18739">E956/E963</f>
        <v>#DIV/0!</v>
      </c>
      <c r="BN956" s="129" t="e">
        <f t="shared" ref="BN956" si="18740">F956/F963</f>
        <v>#DIV/0!</v>
      </c>
      <c r="BO956" s="130" t="e">
        <f t="shared" ref="BO956" si="18741">G956/G963</f>
        <v>#DIV/0!</v>
      </c>
      <c r="BP956" s="131" t="e">
        <f t="shared" ref="BP956" si="18742">H956/H963</f>
        <v>#DIV/0!</v>
      </c>
      <c r="BQ956" s="132" t="e">
        <f t="shared" ref="BQ956" si="18743">I956/I963</f>
        <v>#DIV/0!</v>
      </c>
      <c r="BR956" s="129" t="e">
        <f t="shared" ref="BR956" si="18744">J956/J963</f>
        <v>#DIV/0!</v>
      </c>
      <c r="BS956" s="130" t="e">
        <f t="shared" ref="BS956" si="18745">K956/K963</f>
        <v>#DIV/0!</v>
      </c>
      <c r="BT956" s="131" t="e">
        <f t="shared" ref="BT956" si="18746">L956/L963</f>
        <v>#DIV/0!</v>
      </c>
      <c r="BU956" s="129" t="e">
        <f t="shared" ref="BU956" si="18747">M956/M963</f>
        <v>#DIV/0!</v>
      </c>
      <c r="BV956" s="133" t="e">
        <f t="shared" ref="BV956" si="18748">N956/N963</f>
        <v>#DIV/0!</v>
      </c>
      <c r="BW956" s="134" t="e">
        <f t="shared" ref="BW956" si="18749">O956/O963</f>
        <v>#DIV/0!</v>
      </c>
      <c r="BX956" s="129" t="e">
        <f t="shared" ref="BX956" si="18750">P956/P963</f>
        <v>#DIV/0!</v>
      </c>
      <c r="BY956" s="130" t="e">
        <f t="shared" ref="BY956" si="18751">Q956/Q963</f>
        <v>#DIV/0!</v>
      </c>
      <c r="BZ956" s="131" t="e">
        <f t="shared" ref="BZ956" si="18752">R956/R963</f>
        <v>#DIV/0!</v>
      </c>
      <c r="CA956" s="132" t="e">
        <f t="shared" ref="CA956" si="18753">S956/S963</f>
        <v>#DIV/0!</v>
      </c>
      <c r="CB956" s="129" t="e">
        <f t="shared" ref="CB956" si="18754">T956/T963</f>
        <v>#DIV/0!</v>
      </c>
      <c r="CC956" s="130" t="e">
        <f t="shared" ref="CC956" si="18755">U956/U963</f>
        <v>#DIV/0!</v>
      </c>
      <c r="CD956" s="131" t="e">
        <f t="shared" ref="CD956" si="18756">V956/V963</f>
        <v>#DIV/0!</v>
      </c>
      <c r="CE956" s="132" t="e">
        <f t="shared" ref="CE956" si="18757">W956/W963</f>
        <v>#DIV/0!</v>
      </c>
      <c r="CF956" s="129" t="e">
        <f t="shared" ref="CF956" si="18758">X956/X963</f>
        <v>#DIV/0!</v>
      </c>
      <c r="CG956" s="130" t="e">
        <f t="shared" ref="CG956" si="18759">Y956/Y963</f>
        <v>#DIV/0!</v>
      </c>
      <c r="CH956" s="131" t="e">
        <f t="shared" ref="CH956" si="18760">Z956/Z963</f>
        <v>#DIV/0!</v>
      </c>
      <c r="CI956" s="129" t="e">
        <f t="shared" ref="CI956" si="18761">AA956/AA963</f>
        <v>#DIV/0!</v>
      </c>
      <c r="CJ956" s="135" t="e">
        <f t="shared" ref="CJ956" si="18762">AB956/AB963</f>
        <v>#DIV/0!</v>
      </c>
      <c r="CK956" s="136" t="e">
        <f t="shared" ref="CK956" si="18763">AC956/AC963</f>
        <v>#DIV/0!</v>
      </c>
    </row>
    <row r="957" spans="1:89" x14ac:dyDescent="0.15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299"/>
        <v>0</v>
      </c>
      <c r="AC957" s="173">
        <f t="shared" si="18300"/>
        <v>0</v>
      </c>
      <c r="BI957" s="146" t="s">
        <v>34</v>
      </c>
      <c r="BJ957" s="129" t="e">
        <f>B957/B963</f>
        <v>#DIV/0!</v>
      </c>
      <c r="BK957" s="130" t="e">
        <f t="shared" ref="BK957" si="18764">C957/C963</f>
        <v>#DIV/0!</v>
      </c>
      <c r="BL957" s="131" t="e">
        <f t="shared" ref="BL957" si="18765">D957/D963</f>
        <v>#DIV/0!</v>
      </c>
      <c r="BM957" s="132" t="e">
        <f t="shared" ref="BM957" si="18766">E957/E963</f>
        <v>#DIV/0!</v>
      </c>
      <c r="BN957" s="129" t="e">
        <f t="shared" ref="BN957" si="18767">F957/F963</f>
        <v>#DIV/0!</v>
      </c>
      <c r="BO957" s="130" t="e">
        <f t="shared" ref="BO957" si="18768">G957/G963</f>
        <v>#DIV/0!</v>
      </c>
      <c r="BP957" s="131" t="e">
        <f t="shared" ref="BP957" si="18769">H957/H963</f>
        <v>#DIV/0!</v>
      </c>
      <c r="BQ957" s="132" t="e">
        <f t="shared" ref="BQ957" si="18770">I957/I963</f>
        <v>#DIV/0!</v>
      </c>
      <c r="BR957" s="129" t="e">
        <f t="shared" ref="BR957" si="18771">J957/J963</f>
        <v>#DIV/0!</v>
      </c>
      <c r="BS957" s="130" t="e">
        <f t="shared" ref="BS957" si="18772">K957/K963</f>
        <v>#DIV/0!</v>
      </c>
      <c r="BT957" s="131" t="e">
        <f t="shared" ref="BT957" si="18773">L957/L963</f>
        <v>#DIV/0!</v>
      </c>
      <c r="BU957" s="129" t="e">
        <f t="shared" ref="BU957" si="18774">M957/M963</f>
        <v>#DIV/0!</v>
      </c>
      <c r="BV957" s="133" t="e">
        <f t="shared" ref="BV957" si="18775">N957/N963</f>
        <v>#DIV/0!</v>
      </c>
      <c r="BW957" s="134" t="e">
        <f t="shared" ref="BW957" si="18776">O957/O963</f>
        <v>#DIV/0!</v>
      </c>
      <c r="BX957" s="129" t="e">
        <f t="shared" ref="BX957" si="18777">P957/P963</f>
        <v>#DIV/0!</v>
      </c>
      <c r="BY957" s="130" t="e">
        <f t="shared" ref="BY957" si="18778">Q957/Q963</f>
        <v>#DIV/0!</v>
      </c>
      <c r="BZ957" s="131" t="e">
        <f t="shared" ref="BZ957" si="18779">R957/R963</f>
        <v>#DIV/0!</v>
      </c>
      <c r="CA957" s="132" t="e">
        <f t="shared" ref="CA957" si="18780">S957/S963</f>
        <v>#DIV/0!</v>
      </c>
      <c r="CB957" s="129" t="e">
        <f t="shared" ref="CB957" si="18781">T957/T963</f>
        <v>#DIV/0!</v>
      </c>
      <c r="CC957" s="130" t="e">
        <f t="shared" ref="CC957" si="18782">U957/U963</f>
        <v>#DIV/0!</v>
      </c>
      <c r="CD957" s="131" t="e">
        <f t="shared" ref="CD957" si="18783">V957/V963</f>
        <v>#DIV/0!</v>
      </c>
      <c r="CE957" s="132" t="e">
        <f t="shared" ref="CE957" si="18784">W957/W963</f>
        <v>#DIV/0!</v>
      </c>
      <c r="CF957" s="129" t="e">
        <f t="shared" ref="CF957" si="18785">X957/X963</f>
        <v>#DIV/0!</v>
      </c>
      <c r="CG957" s="130" t="e">
        <f t="shared" ref="CG957" si="18786">Y957/Y963</f>
        <v>#DIV/0!</v>
      </c>
      <c r="CH957" s="131" t="e">
        <f t="shared" ref="CH957" si="18787">Z957/Z963</f>
        <v>#DIV/0!</v>
      </c>
      <c r="CI957" s="129" t="e">
        <f t="shared" ref="CI957" si="18788">AA957/AA963</f>
        <v>#DIV/0!</v>
      </c>
      <c r="CJ957" s="135" t="e">
        <f t="shared" ref="CJ957" si="18789">AB957/AB963</f>
        <v>#DIV/0!</v>
      </c>
      <c r="CK957" s="136" t="e">
        <f t="shared" ref="CK957" si="18790">AC957/AC963</f>
        <v>#DIV/0!</v>
      </c>
    </row>
    <row r="958" spans="1:89" x14ac:dyDescent="0.15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299"/>
        <v>0</v>
      </c>
      <c r="AC958" s="173">
        <f t="shared" si="18300"/>
        <v>0</v>
      </c>
      <c r="BI958" s="137" t="s">
        <v>35</v>
      </c>
      <c r="BJ958" s="129" t="e">
        <f>B958/B963</f>
        <v>#DIV/0!</v>
      </c>
      <c r="BK958" s="130" t="e">
        <f t="shared" ref="BK958" si="18791">C958/C963</f>
        <v>#DIV/0!</v>
      </c>
      <c r="BL958" s="131" t="e">
        <f t="shared" ref="BL958" si="18792">D958/D963</f>
        <v>#DIV/0!</v>
      </c>
      <c r="BM958" s="132" t="e">
        <f t="shared" ref="BM958" si="18793">E958/E963</f>
        <v>#DIV/0!</v>
      </c>
      <c r="BN958" s="129" t="e">
        <f t="shared" ref="BN958" si="18794">F958/F963</f>
        <v>#DIV/0!</v>
      </c>
      <c r="BO958" s="130" t="e">
        <f t="shared" ref="BO958" si="18795">G958/G963</f>
        <v>#DIV/0!</v>
      </c>
      <c r="BP958" s="131" t="e">
        <f t="shared" ref="BP958" si="18796">H958/H963</f>
        <v>#DIV/0!</v>
      </c>
      <c r="BQ958" s="132" t="e">
        <f t="shared" ref="BQ958" si="18797">I958/I963</f>
        <v>#DIV/0!</v>
      </c>
      <c r="BR958" s="129" t="e">
        <f t="shared" ref="BR958" si="18798">J958/J963</f>
        <v>#DIV/0!</v>
      </c>
      <c r="BS958" s="130" t="e">
        <f t="shared" ref="BS958" si="18799">K958/K963</f>
        <v>#DIV/0!</v>
      </c>
      <c r="BT958" s="131" t="e">
        <f t="shared" ref="BT958" si="18800">L958/L963</f>
        <v>#DIV/0!</v>
      </c>
      <c r="BU958" s="129" t="e">
        <f t="shared" ref="BU958" si="18801">M958/M963</f>
        <v>#DIV/0!</v>
      </c>
      <c r="BV958" s="133" t="e">
        <f t="shared" ref="BV958" si="18802">N958/N963</f>
        <v>#DIV/0!</v>
      </c>
      <c r="BW958" s="134" t="e">
        <f t="shared" ref="BW958" si="18803">O958/O963</f>
        <v>#DIV/0!</v>
      </c>
      <c r="BX958" s="129" t="e">
        <f t="shared" ref="BX958" si="18804">P958/P963</f>
        <v>#DIV/0!</v>
      </c>
      <c r="BY958" s="130" t="e">
        <f t="shared" ref="BY958" si="18805">Q958/Q963</f>
        <v>#DIV/0!</v>
      </c>
      <c r="BZ958" s="131" t="e">
        <f t="shared" ref="BZ958" si="18806">R958/R963</f>
        <v>#DIV/0!</v>
      </c>
      <c r="CA958" s="132" t="e">
        <f t="shared" ref="CA958" si="18807">S958/S963</f>
        <v>#DIV/0!</v>
      </c>
      <c r="CB958" s="129" t="e">
        <f t="shared" ref="CB958" si="18808">T958/T963</f>
        <v>#DIV/0!</v>
      </c>
      <c r="CC958" s="130" t="e">
        <f t="shared" ref="CC958" si="18809">U958/U963</f>
        <v>#DIV/0!</v>
      </c>
      <c r="CD958" s="131" t="e">
        <f t="shared" ref="CD958" si="18810">V958/V963</f>
        <v>#DIV/0!</v>
      </c>
      <c r="CE958" s="132" t="e">
        <f t="shared" ref="CE958" si="18811">W958/W963</f>
        <v>#DIV/0!</v>
      </c>
      <c r="CF958" s="129" t="e">
        <f t="shared" ref="CF958" si="18812">X958/X963</f>
        <v>#DIV/0!</v>
      </c>
      <c r="CG958" s="130" t="e">
        <f t="shared" ref="CG958" si="18813">Y958/Y963</f>
        <v>#DIV/0!</v>
      </c>
      <c r="CH958" s="131" t="e">
        <f t="shared" ref="CH958" si="18814">Z958/Z963</f>
        <v>#DIV/0!</v>
      </c>
      <c r="CI958" s="129" t="e">
        <f t="shared" ref="CI958" si="18815">AA958/AA963</f>
        <v>#DIV/0!</v>
      </c>
      <c r="CJ958" s="135" t="e">
        <f t="shared" ref="CJ958" si="18816">AB958/AB963</f>
        <v>#DIV/0!</v>
      </c>
      <c r="CK958" s="136" t="e">
        <f t="shared" ref="CK958" si="18817">AC958/AC963</f>
        <v>#DIV/0!</v>
      </c>
    </row>
    <row r="959" spans="1:89" x14ac:dyDescent="0.15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299"/>
        <v>0</v>
      </c>
      <c r="AC959" s="173">
        <f t="shared" si="18300"/>
        <v>0</v>
      </c>
      <c r="BI959" s="146" t="s">
        <v>36</v>
      </c>
      <c r="BJ959" s="129" t="e">
        <f>B959/B963</f>
        <v>#DIV/0!</v>
      </c>
      <c r="BK959" s="130" t="e">
        <f t="shared" ref="BK959" si="18818">C959/C963</f>
        <v>#DIV/0!</v>
      </c>
      <c r="BL959" s="131" t="e">
        <f t="shared" ref="BL959" si="18819">D959/D963</f>
        <v>#DIV/0!</v>
      </c>
      <c r="BM959" s="132" t="e">
        <f t="shared" ref="BM959" si="18820">E959/E963</f>
        <v>#DIV/0!</v>
      </c>
      <c r="BN959" s="129" t="e">
        <f t="shared" ref="BN959" si="18821">F959/F963</f>
        <v>#DIV/0!</v>
      </c>
      <c r="BO959" s="130" t="e">
        <f t="shared" ref="BO959" si="18822">G959/G963</f>
        <v>#DIV/0!</v>
      </c>
      <c r="BP959" s="131" t="e">
        <f t="shared" ref="BP959" si="18823">H959/H963</f>
        <v>#DIV/0!</v>
      </c>
      <c r="BQ959" s="132" t="e">
        <f t="shared" ref="BQ959" si="18824">I959/I963</f>
        <v>#DIV/0!</v>
      </c>
      <c r="BR959" s="129" t="e">
        <f t="shared" ref="BR959" si="18825">J959/J963</f>
        <v>#DIV/0!</v>
      </c>
      <c r="BS959" s="130" t="e">
        <f t="shared" ref="BS959" si="18826">K959/K963</f>
        <v>#DIV/0!</v>
      </c>
      <c r="BT959" s="131" t="e">
        <f t="shared" ref="BT959" si="18827">L959/L963</f>
        <v>#DIV/0!</v>
      </c>
      <c r="BU959" s="129" t="e">
        <f t="shared" ref="BU959" si="18828">M959/M963</f>
        <v>#DIV/0!</v>
      </c>
      <c r="BV959" s="133" t="e">
        <f t="shared" ref="BV959" si="18829">N959/N963</f>
        <v>#DIV/0!</v>
      </c>
      <c r="BW959" s="134" t="e">
        <f t="shared" ref="BW959" si="18830">O959/O963</f>
        <v>#DIV/0!</v>
      </c>
      <c r="BX959" s="129" t="e">
        <f t="shared" ref="BX959" si="18831">P959/P963</f>
        <v>#DIV/0!</v>
      </c>
      <c r="BY959" s="130" t="e">
        <f t="shared" ref="BY959" si="18832">Q959/Q963</f>
        <v>#DIV/0!</v>
      </c>
      <c r="BZ959" s="131" t="e">
        <f t="shared" ref="BZ959" si="18833">R959/R963</f>
        <v>#DIV/0!</v>
      </c>
      <c r="CA959" s="132" t="e">
        <f t="shared" ref="CA959" si="18834">S959/S963</f>
        <v>#DIV/0!</v>
      </c>
      <c r="CB959" s="129" t="e">
        <f t="shared" ref="CB959" si="18835">T959/T963</f>
        <v>#DIV/0!</v>
      </c>
      <c r="CC959" s="130" t="e">
        <f t="shared" ref="CC959" si="18836">U959/U963</f>
        <v>#DIV/0!</v>
      </c>
      <c r="CD959" s="131" t="e">
        <f t="shared" ref="CD959" si="18837">V959/V963</f>
        <v>#DIV/0!</v>
      </c>
      <c r="CE959" s="132" t="e">
        <f t="shared" ref="CE959" si="18838">W959/W963</f>
        <v>#DIV/0!</v>
      </c>
      <c r="CF959" s="129" t="e">
        <f t="shared" ref="CF959" si="18839">X959/X963</f>
        <v>#DIV/0!</v>
      </c>
      <c r="CG959" s="130" t="e">
        <f t="shared" ref="CG959" si="18840">Y959/Y963</f>
        <v>#DIV/0!</v>
      </c>
      <c r="CH959" s="131" t="e">
        <f t="shared" ref="CH959" si="18841">Z959/Z963</f>
        <v>#DIV/0!</v>
      </c>
      <c r="CI959" s="129" t="e">
        <f t="shared" ref="CI959" si="18842">AA959/AA963</f>
        <v>#DIV/0!</v>
      </c>
      <c r="CJ959" s="135" t="e">
        <f t="shared" ref="CJ959" si="18843">AB959/AB963</f>
        <v>#DIV/0!</v>
      </c>
      <c r="CK959" s="136" t="e">
        <f t="shared" ref="CK959" si="18844">AC959/AC963</f>
        <v>#DIV/0!</v>
      </c>
    </row>
    <row r="960" spans="1:89" x14ac:dyDescent="0.15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299"/>
        <v>0</v>
      </c>
      <c r="AC960" s="173">
        <f t="shared" si="18300"/>
        <v>0</v>
      </c>
      <c r="BI960" s="137" t="s">
        <v>37</v>
      </c>
      <c r="BJ960" s="129" t="e">
        <f>B960/B963</f>
        <v>#DIV/0!</v>
      </c>
      <c r="BK960" s="130" t="e">
        <f t="shared" ref="BK960" si="18845">C960/C963</f>
        <v>#DIV/0!</v>
      </c>
      <c r="BL960" s="131" t="e">
        <f t="shared" ref="BL960" si="18846">D960/D963</f>
        <v>#DIV/0!</v>
      </c>
      <c r="BM960" s="132" t="e">
        <f t="shared" ref="BM960" si="18847">E960/E963</f>
        <v>#DIV/0!</v>
      </c>
      <c r="BN960" s="129" t="e">
        <f t="shared" ref="BN960" si="18848">F960/F963</f>
        <v>#DIV/0!</v>
      </c>
      <c r="BO960" s="130" t="e">
        <f t="shared" ref="BO960" si="18849">G960/G963</f>
        <v>#DIV/0!</v>
      </c>
      <c r="BP960" s="131" t="e">
        <f t="shared" ref="BP960" si="18850">H960/H963</f>
        <v>#DIV/0!</v>
      </c>
      <c r="BQ960" s="132" t="e">
        <f t="shared" ref="BQ960" si="18851">I960/I963</f>
        <v>#DIV/0!</v>
      </c>
      <c r="BR960" s="129" t="e">
        <f t="shared" ref="BR960" si="18852">J960/J963</f>
        <v>#DIV/0!</v>
      </c>
      <c r="BS960" s="130" t="e">
        <f t="shared" ref="BS960" si="18853">K960/K963</f>
        <v>#DIV/0!</v>
      </c>
      <c r="BT960" s="131" t="e">
        <f t="shared" ref="BT960" si="18854">L960/L963</f>
        <v>#DIV/0!</v>
      </c>
      <c r="BU960" s="129" t="e">
        <f t="shared" ref="BU960" si="18855">M960/M963</f>
        <v>#DIV/0!</v>
      </c>
      <c r="BV960" s="133" t="e">
        <f t="shared" ref="BV960" si="18856">N960/N963</f>
        <v>#DIV/0!</v>
      </c>
      <c r="BW960" s="134" t="e">
        <f t="shared" ref="BW960" si="18857">O960/O963</f>
        <v>#DIV/0!</v>
      </c>
      <c r="BX960" s="129" t="e">
        <f t="shared" ref="BX960" si="18858">P960/P963</f>
        <v>#DIV/0!</v>
      </c>
      <c r="BY960" s="130" t="e">
        <f t="shared" ref="BY960" si="18859">Q960/Q963</f>
        <v>#DIV/0!</v>
      </c>
      <c r="BZ960" s="131" t="e">
        <f t="shared" ref="BZ960" si="18860">R960/R963</f>
        <v>#DIV/0!</v>
      </c>
      <c r="CA960" s="132" t="e">
        <f t="shared" ref="CA960" si="18861">S960/S963</f>
        <v>#DIV/0!</v>
      </c>
      <c r="CB960" s="129" t="e">
        <f t="shared" ref="CB960" si="18862">T960/T963</f>
        <v>#DIV/0!</v>
      </c>
      <c r="CC960" s="130" t="e">
        <f t="shared" ref="CC960" si="18863">U960/U963</f>
        <v>#DIV/0!</v>
      </c>
      <c r="CD960" s="131" t="e">
        <f t="shared" ref="CD960" si="18864">V960/V963</f>
        <v>#DIV/0!</v>
      </c>
      <c r="CE960" s="132" t="e">
        <f t="shared" ref="CE960" si="18865">W960/W963</f>
        <v>#DIV/0!</v>
      </c>
      <c r="CF960" s="129" t="e">
        <f t="shared" ref="CF960" si="18866">X960/X963</f>
        <v>#DIV/0!</v>
      </c>
      <c r="CG960" s="130" t="e">
        <f t="shared" ref="CG960" si="18867">Y960/Y963</f>
        <v>#DIV/0!</v>
      </c>
      <c r="CH960" s="131" t="e">
        <f t="shared" ref="CH960" si="18868">Z960/Z963</f>
        <v>#DIV/0!</v>
      </c>
      <c r="CI960" s="129" t="e">
        <f t="shared" ref="CI960" si="18869">AA960/AA963</f>
        <v>#DIV/0!</v>
      </c>
      <c r="CJ960" s="135" t="e">
        <f t="shared" ref="CJ960" si="18870">AB960/AB963</f>
        <v>#DIV/0!</v>
      </c>
      <c r="CK960" s="136" t="e">
        <f t="shared" ref="CK960" si="18871">AC960/AC963</f>
        <v>#DIV/0!</v>
      </c>
    </row>
    <row r="961" spans="1:89" x14ac:dyDescent="0.15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299"/>
        <v>0</v>
      </c>
      <c r="AC961" s="173">
        <f t="shared" si="18300"/>
        <v>0</v>
      </c>
      <c r="BI961" s="146" t="s">
        <v>38</v>
      </c>
      <c r="BJ961" s="129" t="e">
        <f>B961/B963</f>
        <v>#DIV/0!</v>
      </c>
      <c r="BK961" s="130" t="e">
        <f t="shared" ref="BK961" si="18872">C961/C963</f>
        <v>#DIV/0!</v>
      </c>
      <c r="BL961" s="131" t="e">
        <f t="shared" ref="BL961" si="18873">D961/D963</f>
        <v>#DIV/0!</v>
      </c>
      <c r="BM961" s="132" t="e">
        <f t="shared" ref="BM961" si="18874">E961/E963</f>
        <v>#DIV/0!</v>
      </c>
      <c r="BN961" s="129" t="e">
        <f t="shared" ref="BN961" si="18875">F961/F963</f>
        <v>#DIV/0!</v>
      </c>
      <c r="BO961" s="130" t="e">
        <f t="shared" ref="BO961" si="18876">G961/G963</f>
        <v>#DIV/0!</v>
      </c>
      <c r="BP961" s="131" t="e">
        <f t="shared" ref="BP961" si="18877">H961/H963</f>
        <v>#DIV/0!</v>
      </c>
      <c r="BQ961" s="132" t="e">
        <f t="shared" ref="BQ961" si="18878">I961/I963</f>
        <v>#DIV/0!</v>
      </c>
      <c r="BR961" s="129" t="e">
        <f t="shared" ref="BR961" si="18879">J961/J963</f>
        <v>#DIV/0!</v>
      </c>
      <c r="BS961" s="130" t="e">
        <f t="shared" ref="BS961" si="18880">K961/K963</f>
        <v>#DIV/0!</v>
      </c>
      <c r="BT961" s="131" t="e">
        <f t="shared" ref="BT961" si="18881">L961/L963</f>
        <v>#DIV/0!</v>
      </c>
      <c r="BU961" s="129" t="e">
        <f t="shared" ref="BU961" si="18882">M961/M963</f>
        <v>#DIV/0!</v>
      </c>
      <c r="BV961" s="133" t="e">
        <f t="shared" ref="BV961" si="18883">N961/N963</f>
        <v>#DIV/0!</v>
      </c>
      <c r="BW961" s="134" t="e">
        <f t="shared" ref="BW961" si="18884">O961/O963</f>
        <v>#DIV/0!</v>
      </c>
      <c r="BX961" s="129" t="e">
        <f t="shared" ref="BX961" si="18885">P961/P963</f>
        <v>#DIV/0!</v>
      </c>
      <c r="BY961" s="130" t="e">
        <f t="shared" ref="BY961" si="18886">Q961/Q963</f>
        <v>#DIV/0!</v>
      </c>
      <c r="BZ961" s="131" t="e">
        <f t="shared" ref="BZ961" si="18887">R961/R963</f>
        <v>#DIV/0!</v>
      </c>
      <c r="CA961" s="132" t="e">
        <f t="shared" ref="CA961" si="18888">S961/S963</f>
        <v>#DIV/0!</v>
      </c>
      <c r="CB961" s="129" t="e">
        <f t="shared" ref="CB961" si="18889">T961/T963</f>
        <v>#DIV/0!</v>
      </c>
      <c r="CC961" s="130" t="e">
        <f t="shared" ref="CC961" si="18890">U961/U963</f>
        <v>#DIV/0!</v>
      </c>
      <c r="CD961" s="131" t="e">
        <f t="shared" ref="CD961" si="18891">V961/V963</f>
        <v>#DIV/0!</v>
      </c>
      <c r="CE961" s="132" t="e">
        <f t="shared" ref="CE961" si="18892">W961/W963</f>
        <v>#DIV/0!</v>
      </c>
      <c r="CF961" s="129" t="e">
        <f t="shared" ref="CF961" si="18893">X961/X963</f>
        <v>#DIV/0!</v>
      </c>
      <c r="CG961" s="130" t="e">
        <f t="shared" ref="CG961" si="18894">Y961/Y963</f>
        <v>#DIV/0!</v>
      </c>
      <c r="CH961" s="131" t="e">
        <f t="shared" ref="CH961" si="18895">Z961/Z963</f>
        <v>#DIV/0!</v>
      </c>
      <c r="CI961" s="129" t="e">
        <f t="shared" ref="CI961" si="18896">AA961/AA963</f>
        <v>#DIV/0!</v>
      </c>
      <c r="CJ961" s="135" t="e">
        <f t="shared" ref="CJ961" si="18897">AB961/AB963</f>
        <v>#DIV/0!</v>
      </c>
      <c r="CK961" s="136" t="e">
        <f t="shared" ref="CK961" si="18898">AC961/AC963</f>
        <v>#DIV/0!</v>
      </c>
    </row>
    <row r="962" spans="1:89" ht="14" thickBot="1" x14ac:dyDescent="0.2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299"/>
        <v>0</v>
      </c>
      <c r="AC962" s="173">
        <f t="shared" si="18300"/>
        <v>0</v>
      </c>
      <c r="BI962" s="137" t="s">
        <v>39</v>
      </c>
      <c r="BJ962" s="129" t="e">
        <f>B962/B963</f>
        <v>#DIV/0!</v>
      </c>
      <c r="BK962" s="130" t="e">
        <f t="shared" ref="BK962" si="18899">C962/C963</f>
        <v>#DIV/0!</v>
      </c>
      <c r="BL962" s="131" t="e">
        <f t="shared" ref="BL962" si="18900">D962/D963</f>
        <v>#DIV/0!</v>
      </c>
      <c r="BM962" s="132" t="e">
        <f t="shared" ref="BM962" si="18901">E962/E963</f>
        <v>#DIV/0!</v>
      </c>
      <c r="BN962" s="129" t="e">
        <f t="shared" ref="BN962" si="18902">F962/F963</f>
        <v>#DIV/0!</v>
      </c>
      <c r="BO962" s="130" t="e">
        <f t="shared" ref="BO962" si="18903">G962/G963</f>
        <v>#DIV/0!</v>
      </c>
      <c r="BP962" s="131" t="e">
        <f t="shared" ref="BP962" si="18904">H962/H963</f>
        <v>#DIV/0!</v>
      </c>
      <c r="BQ962" s="132" t="e">
        <f t="shared" ref="BQ962" si="18905">I962/I963</f>
        <v>#DIV/0!</v>
      </c>
      <c r="BR962" s="129" t="e">
        <f t="shared" ref="BR962" si="18906">J962/J963</f>
        <v>#DIV/0!</v>
      </c>
      <c r="BS962" s="130" t="e">
        <f t="shared" ref="BS962" si="18907">K962/K963</f>
        <v>#DIV/0!</v>
      </c>
      <c r="BT962" s="131" t="e">
        <f t="shared" ref="BT962" si="18908">L962/L963</f>
        <v>#DIV/0!</v>
      </c>
      <c r="BU962" s="129" t="e">
        <f t="shared" ref="BU962" si="18909">M962/M963</f>
        <v>#DIV/0!</v>
      </c>
      <c r="BV962" s="133" t="e">
        <f t="shared" ref="BV962" si="18910">N962/N963</f>
        <v>#DIV/0!</v>
      </c>
      <c r="BW962" s="134" t="e">
        <f t="shared" ref="BW962" si="18911">O962/O963</f>
        <v>#DIV/0!</v>
      </c>
      <c r="BX962" s="129" t="e">
        <f t="shared" ref="BX962" si="18912">P962/P963</f>
        <v>#DIV/0!</v>
      </c>
      <c r="BY962" s="130" t="e">
        <f t="shared" ref="BY962" si="18913">Q962/Q963</f>
        <v>#DIV/0!</v>
      </c>
      <c r="BZ962" s="131" t="e">
        <f t="shared" ref="BZ962" si="18914">R962/R963</f>
        <v>#DIV/0!</v>
      </c>
      <c r="CA962" s="132" t="e">
        <f t="shared" ref="CA962" si="18915">S962/S963</f>
        <v>#DIV/0!</v>
      </c>
      <c r="CB962" s="129" t="e">
        <f t="shared" ref="CB962" si="18916">T962/T963</f>
        <v>#DIV/0!</v>
      </c>
      <c r="CC962" s="130" t="e">
        <f t="shared" ref="CC962" si="18917">U962/U963</f>
        <v>#DIV/0!</v>
      </c>
      <c r="CD962" s="131" t="e">
        <f t="shared" ref="CD962" si="18918">V962/V963</f>
        <v>#DIV/0!</v>
      </c>
      <c r="CE962" s="132" t="e">
        <f t="shared" ref="CE962" si="18919">W962/W963</f>
        <v>#DIV/0!</v>
      </c>
      <c r="CF962" s="129" t="e">
        <f t="shared" ref="CF962" si="18920">X962/X963</f>
        <v>#DIV/0!</v>
      </c>
      <c r="CG962" s="130" t="e">
        <f t="shared" ref="CG962" si="18921">Y962/Y963</f>
        <v>#DIV/0!</v>
      </c>
      <c r="CH962" s="131" t="e">
        <f t="shared" ref="CH962" si="18922">Z962/Z963</f>
        <v>#DIV/0!</v>
      </c>
      <c r="CI962" s="129" t="e">
        <f t="shared" ref="CI962" si="18923">AA962/AA963</f>
        <v>#DIV/0!</v>
      </c>
      <c r="CJ962" s="135" t="e">
        <f t="shared" ref="CJ962" si="18924">AB962/AB963</f>
        <v>#DIV/0!</v>
      </c>
      <c r="CK962" s="136" t="e">
        <f t="shared" ref="CK962" si="18925">AC962/AC963</f>
        <v>#DIV/0!</v>
      </c>
    </row>
    <row r="963" spans="1:89" ht="15" thickTop="1" thickBot="1" x14ac:dyDescent="0.2">
      <c r="A963" s="269" t="s">
        <v>13</v>
      </c>
      <c r="B963" s="20">
        <f t="shared" ref="B963:AA963" si="18926">SUM(B940:B962)</f>
        <v>0</v>
      </c>
      <c r="C963" s="21">
        <f t="shared" si="18926"/>
        <v>0</v>
      </c>
      <c r="D963" s="20">
        <f t="shared" si="18926"/>
        <v>0</v>
      </c>
      <c r="E963" s="21">
        <f t="shared" si="18926"/>
        <v>0</v>
      </c>
      <c r="F963" s="20">
        <f t="shared" si="18926"/>
        <v>0</v>
      </c>
      <c r="G963" s="21">
        <f t="shared" si="18926"/>
        <v>0</v>
      </c>
      <c r="H963" s="20">
        <f t="shared" si="18926"/>
        <v>0</v>
      </c>
      <c r="I963" s="21">
        <f t="shared" si="18926"/>
        <v>0</v>
      </c>
      <c r="J963" s="20">
        <f t="shared" si="18926"/>
        <v>0</v>
      </c>
      <c r="K963" s="21">
        <f t="shared" si="18926"/>
        <v>0</v>
      </c>
      <c r="L963" s="20">
        <f t="shared" si="18926"/>
        <v>0</v>
      </c>
      <c r="M963" s="21">
        <f t="shared" si="18926"/>
        <v>0</v>
      </c>
      <c r="N963" s="20">
        <f t="shared" si="18926"/>
        <v>0</v>
      </c>
      <c r="O963" s="21">
        <f t="shared" si="18926"/>
        <v>0</v>
      </c>
      <c r="P963" s="20">
        <f t="shared" si="18926"/>
        <v>0</v>
      </c>
      <c r="Q963" s="21">
        <f t="shared" si="18926"/>
        <v>0</v>
      </c>
      <c r="R963" s="20">
        <f t="shared" si="18926"/>
        <v>0</v>
      </c>
      <c r="S963" s="21">
        <f t="shared" si="18926"/>
        <v>0</v>
      </c>
      <c r="T963" s="20">
        <f t="shared" si="18926"/>
        <v>0</v>
      </c>
      <c r="U963" s="21">
        <f t="shared" si="18926"/>
        <v>0</v>
      </c>
      <c r="V963" s="20">
        <f t="shared" si="18926"/>
        <v>0</v>
      </c>
      <c r="W963" s="21">
        <f t="shared" si="18926"/>
        <v>0</v>
      </c>
      <c r="X963" s="20">
        <f t="shared" si="18926"/>
        <v>0</v>
      </c>
      <c r="Y963" s="21">
        <f t="shared" si="18926"/>
        <v>0</v>
      </c>
      <c r="Z963" s="20">
        <f t="shared" si="18926"/>
        <v>0</v>
      </c>
      <c r="AA963" s="21">
        <f t="shared" si="18926"/>
        <v>0</v>
      </c>
      <c r="AB963" s="174">
        <f t="shared" ref="AB963:AC963" si="18927">SUM(AB939:AB962)</f>
        <v>0</v>
      </c>
      <c r="AC963" s="175">
        <f t="shared" si="18927"/>
        <v>0</v>
      </c>
      <c r="BI963" s="269" t="s">
        <v>13</v>
      </c>
      <c r="BJ963" s="155" t="e">
        <f>SUM(BJ939:BJ962)</f>
        <v>#DIV/0!</v>
      </c>
      <c r="BK963" s="156" t="e">
        <f t="shared" ref="BK963:CK963" si="18928">SUM(BK939:BK962)</f>
        <v>#DIV/0!</v>
      </c>
      <c r="BL963" s="155" t="e">
        <f t="shared" si="18928"/>
        <v>#DIV/0!</v>
      </c>
      <c r="BM963" s="156" t="e">
        <f t="shared" si="18928"/>
        <v>#DIV/0!</v>
      </c>
      <c r="BN963" s="155" t="e">
        <f t="shared" si="18928"/>
        <v>#DIV/0!</v>
      </c>
      <c r="BO963" s="156" t="e">
        <f t="shared" si="18928"/>
        <v>#DIV/0!</v>
      </c>
      <c r="BP963" s="155" t="e">
        <f t="shared" si="18928"/>
        <v>#DIV/0!</v>
      </c>
      <c r="BQ963" s="156" t="e">
        <f t="shared" si="18928"/>
        <v>#DIV/0!</v>
      </c>
      <c r="BR963" s="155" t="e">
        <f t="shared" si="18928"/>
        <v>#DIV/0!</v>
      </c>
      <c r="BS963" s="156" t="e">
        <f t="shared" si="18928"/>
        <v>#DIV/0!</v>
      </c>
      <c r="BT963" s="155" t="e">
        <f t="shared" si="18928"/>
        <v>#DIV/0!</v>
      </c>
      <c r="BU963" s="156" t="e">
        <f t="shared" si="18928"/>
        <v>#DIV/0!</v>
      </c>
      <c r="BV963" s="155" t="e">
        <f t="shared" si="18928"/>
        <v>#DIV/0!</v>
      </c>
      <c r="BW963" s="156" t="e">
        <f t="shared" si="18928"/>
        <v>#DIV/0!</v>
      </c>
      <c r="BX963" s="155" t="e">
        <f t="shared" si="18928"/>
        <v>#DIV/0!</v>
      </c>
      <c r="BY963" s="156" t="e">
        <f t="shared" si="18928"/>
        <v>#DIV/0!</v>
      </c>
      <c r="BZ963" s="155" t="e">
        <f t="shared" si="18928"/>
        <v>#DIV/0!</v>
      </c>
      <c r="CA963" s="156" t="e">
        <f t="shared" si="18928"/>
        <v>#DIV/0!</v>
      </c>
      <c r="CB963" s="155" t="e">
        <f t="shared" si="18928"/>
        <v>#DIV/0!</v>
      </c>
      <c r="CC963" s="156" t="e">
        <f t="shared" si="18928"/>
        <v>#DIV/0!</v>
      </c>
      <c r="CD963" s="155" t="e">
        <f t="shared" si="18928"/>
        <v>#DIV/0!</v>
      </c>
      <c r="CE963" s="156" t="e">
        <f t="shared" si="18928"/>
        <v>#DIV/0!</v>
      </c>
      <c r="CF963" s="155" t="e">
        <f t="shared" si="18928"/>
        <v>#DIV/0!</v>
      </c>
      <c r="CG963" s="156" t="e">
        <f t="shared" si="18928"/>
        <v>#DIV/0!</v>
      </c>
      <c r="CH963" s="155" t="e">
        <f t="shared" si="18928"/>
        <v>#DIV/0!</v>
      </c>
      <c r="CI963" s="156" t="e">
        <f t="shared" si="18928"/>
        <v>#DIV/0!</v>
      </c>
      <c r="CJ963" s="155" t="e">
        <f t="shared" si="18928"/>
        <v>#DIV/0!</v>
      </c>
      <c r="CK963" s="156" t="e">
        <f t="shared" si="18928"/>
        <v>#DIV/0!</v>
      </c>
    </row>
    <row r="964" spans="1:89" ht="14" thickTop="1" x14ac:dyDescent="0.15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workbookViewId="0">
      <selection activeCell="I17" sqref="I17"/>
    </sheetView>
  </sheetViews>
  <sheetFormatPr baseColWidth="10" defaultColWidth="8.83203125" defaultRowHeight="13" x14ac:dyDescent="0.15"/>
  <cols>
    <col min="1" max="1" width="12.5" style="8" customWidth="1"/>
    <col min="2" max="27" width="9.1640625" style="8" customWidth="1"/>
    <col min="28" max="29" width="11" style="46" customWidth="1"/>
    <col min="30" max="16384" width="8.83203125" style="8"/>
  </cols>
  <sheetData>
    <row r="2" spans="1:31" ht="16" x14ac:dyDescent="0.2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4" thickBot="1" x14ac:dyDescent="0.2">
      <c r="A4" s="46" t="s">
        <v>46</v>
      </c>
    </row>
    <row r="5" spans="1:31" ht="15" thickTop="1" thickBot="1" x14ac:dyDescent="0.2">
      <c r="A5" s="303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4" customFormat="1" ht="15" thickTop="1" thickBot="1" x14ac:dyDescent="0.2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4" thickTop="1" x14ac:dyDescent="0.15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15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2499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2122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15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4468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63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3281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342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140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127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177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360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830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421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474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151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166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44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9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14167</v>
      </c>
      <c r="AC8" s="5">
        <f t="shared" si="0"/>
        <v>1523</v>
      </c>
      <c r="AD8" s="18"/>
      <c r="AE8" s="18"/>
    </row>
    <row r="9" spans="1:31" x14ac:dyDescent="0.15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10183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5749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53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11463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261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10050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2731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933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904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1884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3432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8105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7075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4491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5255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4275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3665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575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1564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3176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4698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3942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2889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9334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5987</v>
      </c>
      <c r="AB9" s="6">
        <f t="shared" si="0"/>
        <v>74160</v>
      </c>
      <c r="AC9" s="7">
        <f t="shared" si="0"/>
        <v>38516</v>
      </c>
      <c r="AD9" s="18"/>
      <c r="AE9" s="18"/>
    </row>
    <row r="10" spans="1:31" x14ac:dyDescent="0.15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14361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4653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7107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4986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11107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6033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15334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11304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1824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3871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4775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8089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13611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14526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9520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7739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9504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6704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1577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3332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6088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8825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6695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5985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13297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12037</v>
      </c>
      <c r="AB10" s="4">
        <f t="shared" si="0"/>
        <v>114800</v>
      </c>
      <c r="AC10" s="5">
        <f t="shared" si="0"/>
        <v>98084</v>
      </c>
      <c r="AD10" s="18"/>
      <c r="AE10" s="18"/>
    </row>
    <row r="11" spans="1:31" x14ac:dyDescent="0.15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13599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9098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6768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7463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10862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7457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16786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13316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2433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4607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5277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10110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15259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17709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10526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8001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11305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7620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2389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3839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6945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9646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7928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7724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13259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13516</v>
      </c>
      <c r="AB11" s="6">
        <f t="shared" si="0"/>
        <v>123336</v>
      </c>
      <c r="AC11" s="7">
        <f t="shared" si="0"/>
        <v>120106</v>
      </c>
      <c r="AD11" s="18"/>
      <c r="AE11" s="18"/>
    </row>
    <row r="12" spans="1:31" x14ac:dyDescent="0.15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13890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11230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7568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6514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11524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6735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18567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13820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2521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4782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4775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10622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14422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18547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10065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7464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12366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7907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1994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3235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6576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11575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7431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6646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14051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13840</v>
      </c>
      <c r="AB12" s="4">
        <f t="shared" si="0"/>
        <v>125750</v>
      </c>
      <c r="AC12" s="5">
        <f t="shared" si="0"/>
        <v>122917</v>
      </c>
      <c r="AD12" s="18"/>
      <c r="AE12" s="18"/>
    </row>
    <row r="13" spans="1:31" x14ac:dyDescent="0.15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13142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15107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8298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5647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12445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5571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17236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15125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2989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4906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4967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11323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14265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19573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9397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7309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12263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8139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1842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2409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7133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13478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6852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5525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13128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14313</v>
      </c>
      <c r="AB13" s="6">
        <f t="shared" si="0"/>
        <v>123957</v>
      </c>
      <c r="AC13" s="7">
        <f t="shared" si="0"/>
        <v>128425</v>
      </c>
      <c r="AD13" s="18"/>
      <c r="AE13" s="18"/>
    </row>
    <row r="14" spans="1:31" x14ac:dyDescent="0.15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11036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11102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6793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5765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10742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5313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14409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14654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2921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3949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4699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9511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11963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17547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7535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6433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11221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7945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2523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2141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6474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11291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5812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4260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12559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14670</v>
      </c>
      <c r="AB14" s="4">
        <f t="shared" si="0"/>
        <v>108687</v>
      </c>
      <c r="AC14" s="5">
        <f t="shared" si="0"/>
        <v>114581</v>
      </c>
      <c r="AD14" s="18"/>
      <c r="AE14" s="18"/>
    </row>
    <row r="15" spans="1:31" x14ac:dyDescent="0.15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9180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9748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6206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5809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10704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5208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13779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14012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3006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2873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4937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8016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11224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13734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6568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5852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9661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7792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1795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1878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6714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9432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5178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3965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11912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15762</v>
      </c>
      <c r="AB15" s="6">
        <f t="shared" si="0"/>
        <v>100864</v>
      </c>
      <c r="AC15" s="7">
        <f t="shared" si="0"/>
        <v>104081</v>
      </c>
      <c r="AD15" s="18"/>
      <c r="AE15" s="18"/>
    </row>
    <row r="16" spans="1:31" x14ac:dyDescent="0.15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8456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9991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5245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6589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9353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5461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13511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13582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2971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2250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5296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6604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11146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11407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6352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5747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8695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7934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1661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1712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7249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7985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5060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3772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12199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16381</v>
      </c>
      <c r="AB16" s="4">
        <f t="shared" si="0"/>
        <v>97194</v>
      </c>
      <c r="AC16" s="5">
        <f t="shared" si="0"/>
        <v>99415</v>
      </c>
      <c r="AD16" s="18"/>
      <c r="AE16" s="18"/>
    </row>
    <row r="17" spans="1:31" x14ac:dyDescent="0.15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7611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10402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4814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7096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8939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5461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13988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13379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2826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2038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5200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5901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10924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10834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6354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5442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7966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7950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1615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1509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6838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7969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4808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3582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12229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15092</v>
      </c>
      <c r="AB17" s="6">
        <f t="shared" si="0"/>
        <v>94112</v>
      </c>
      <c r="AC17" s="7">
        <f t="shared" si="0"/>
        <v>96655</v>
      </c>
      <c r="AD17" s="18"/>
      <c r="AE17" s="18"/>
    </row>
    <row r="18" spans="1:31" x14ac:dyDescent="0.15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7592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11253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4469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7706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8362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6344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13882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14186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3065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1765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6578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5372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13245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10272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7462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5331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8241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8176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1929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1464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8042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7871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5103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3366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12751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15127</v>
      </c>
      <c r="AB18" s="4">
        <f t="shared" si="0"/>
        <v>100721</v>
      </c>
      <c r="AC18" s="5">
        <f t="shared" si="0"/>
        <v>98233</v>
      </c>
      <c r="AD18" s="18"/>
      <c r="AE18" s="18"/>
    </row>
    <row r="19" spans="1:31" x14ac:dyDescent="0.15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7978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12904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4986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9130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9033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8351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15486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15676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3299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1382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9565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4490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14750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10103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8244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5928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7845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9050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3053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1143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10344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7824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6223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3280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13911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15175</v>
      </c>
      <c r="AB19" s="6">
        <f t="shared" si="0"/>
        <v>114717</v>
      </c>
      <c r="AC19" s="7">
        <f t="shared" si="0"/>
        <v>104436</v>
      </c>
      <c r="AD19" s="18"/>
      <c r="AE19" s="18"/>
    </row>
    <row r="20" spans="1:31" x14ac:dyDescent="0.15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9248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14508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6167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8965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10185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10115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17779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16135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4634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1292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9385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4252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14000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11287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8683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7055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8658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10462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4275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1182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11360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8128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7809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4012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15142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16898</v>
      </c>
      <c r="AB20" s="4">
        <f t="shared" si="0"/>
        <v>127325</v>
      </c>
      <c r="AC20" s="5">
        <f t="shared" si="0"/>
        <v>114291</v>
      </c>
      <c r="AD20" s="18"/>
      <c r="AE20" s="18"/>
    </row>
    <row r="21" spans="1:31" x14ac:dyDescent="0.15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11824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15198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6613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7995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11150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12618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19859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18144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4928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1400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9068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3830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14650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13538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8933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8720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8762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11560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4239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1132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11744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7921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8609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5297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13980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19136</v>
      </c>
      <c r="AB21" s="6">
        <f t="shared" si="0"/>
        <v>134359</v>
      </c>
      <c r="AC21" s="7">
        <f t="shared" si="0"/>
        <v>126489</v>
      </c>
      <c r="AD21" s="18"/>
      <c r="AE21" s="18"/>
    </row>
    <row r="22" spans="1:31" x14ac:dyDescent="0.15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13143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14907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5540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8342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8048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15493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18539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18571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4510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1218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9620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3510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15310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13877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8165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9954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8625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12366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3340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1106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13325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7456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8349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6018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11257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20000</v>
      </c>
      <c r="AB22" s="4">
        <f t="shared" si="0"/>
        <v>127771</v>
      </c>
      <c r="AC22" s="5">
        <f t="shared" si="0"/>
        <v>132818</v>
      </c>
      <c r="AD22" s="18"/>
      <c r="AE22" s="18"/>
    </row>
    <row r="23" spans="1:31" x14ac:dyDescent="0.15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13373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14435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3630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8458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5979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15601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17855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19954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3791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1323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10128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3545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17195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13191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6622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9948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6889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12396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2123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1100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13918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6813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7082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5254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9343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20121</v>
      </c>
      <c r="AB23" s="6">
        <f t="shared" si="0"/>
        <v>117928</v>
      </c>
      <c r="AC23" s="7">
        <f t="shared" si="0"/>
        <v>132139</v>
      </c>
      <c r="AD23" s="18"/>
      <c r="AE23" s="18"/>
    </row>
    <row r="24" spans="1:31" x14ac:dyDescent="0.15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5721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11477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1720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8461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3822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13699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10453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15144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1707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1373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8151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2963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12476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10583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4629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7911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4815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9203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963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1101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12394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4491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3757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3943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6104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16114</v>
      </c>
      <c r="AB24" s="4">
        <f t="shared" si="0"/>
        <v>76712</v>
      </c>
      <c r="AC24" s="5">
        <f t="shared" si="0"/>
        <v>106463</v>
      </c>
      <c r="AD24" s="18"/>
      <c r="AE24" s="18"/>
    </row>
    <row r="25" spans="1:31" x14ac:dyDescent="0.15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202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7304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245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4797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601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6857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1907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6678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415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880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4985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1130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3146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3675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1407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2804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1476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3707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551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940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2514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1758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1080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2161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3805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7009</v>
      </c>
      <c r="AB25" s="6">
        <f t="shared" si="0"/>
        <v>22334</v>
      </c>
      <c r="AC25" s="7">
        <f t="shared" si="0"/>
        <v>49700</v>
      </c>
      <c r="AD25" s="18"/>
      <c r="AE25" s="18"/>
    </row>
    <row r="26" spans="1:31" x14ac:dyDescent="0.15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1397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26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1175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550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199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992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64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125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406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101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222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351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164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223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143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271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78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113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142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137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87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308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303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1194</v>
      </c>
      <c r="AB26" s="4">
        <f t="shared" si="0"/>
        <v>1848</v>
      </c>
      <c r="AC26" s="5">
        <f t="shared" si="0"/>
        <v>6937</v>
      </c>
      <c r="AD26" s="18"/>
      <c r="AE26" s="18"/>
    </row>
    <row r="27" spans="1:31" x14ac:dyDescent="0.15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57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29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5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95</v>
      </c>
      <c r="AD27" s="18"/>
      <c r="AE27" s="18"/>
    </row>
    <row r="28" spans="1:31" x14ac:dyDescent="0.15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15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 x14ac:dyDescent="0.2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 x14ac:dyDescent="0.2">
      <c r="A31" s="9" t="s">
        <v>13</v>
      </c>
      <c r="B31" s="22">
        <f>SUM(B7:B30)</f>
        <v>173038</v>
      </c>
      <c r="C31" s="21">
        <f t="shared" ref="C31:AC31" si="1">SUM(C7:C30)</f>
        <v>184773</v>
      </c>
      <c r="D31" s="22">
        <f t="shared" si="1"/>
        <v>94066</v>
      </c>
      <c r="E31" s="21">
        <f t="shared" si="1"/>
        <v>114995</v>
      </c>
      <c r="F31" s="22">
        <f t="shared" si="1"/>
        <v>158801</v>
      </c>
      <c r="G31" s="21">
        <f t="shared" si="1"/>
        <v>137195</v>
      </c>
      <c r="H31" s="22">
        <f t="shared" si="1"/>
        <v>252900</v>
      </c>
      <c r="I31" s="21">
        <f t="shared" si="1"/>
        <v>237750</v>
      </c>
      <c r="J31" s="22">
        <f t="shared" si="1"/>
        <v>48977</v>
      </c>
      <c r="K31" s="21">
        <f t="shared" si="1"/>
        <v>41065</v>
      </c>
      <c r="L31" s="22">
        <f t="shared" si="1"/>
        <v>109873</v>
      </c>
      <c r="M31" s="21">
        <f t="shared" si="1"/>
        <v>103161</v>
      </c>
      <c r="N31" s="22">
        <f t="shared" si="1"/>
        <v>216743</v>
      </c>
      <c r="O31" s="21">
        <f t="shared" si="1"/>
        <v>218250</v>
      </c>
      <c r="P31" s="22">
        <f t="shared" si="1"/>
        <v>125591</v>
      </c>
      <c r="Q31" s="21">
        <f t="shared" si="1"/>
        <v>117267</v>
      </c>
      <c r="R31" s="22">
        <f t="shared" si="1"/>
        <v>142876</v>
      </c>
      <c r="S31" s="21">
        <f t="shared" si="1"/>
        <v>142891</v>
      </c>
      <c r="T31" s="22">
        <f>SUM(T7:T30)</f>
        <v>36531</v>
      </c>
      <c r="U31" s="21">
        <f t="shared" si="1"/>
        <v>30900</v>
      </c>
      <c r="V31" s="22">
        <f t="shared" si="1"/>
        <v>140977</v>
      </c>
      <c r="W31" s="21">
        <f t="shared" si="1"/>
        <v>137298</v>
      </c>
      <c r="X31" s="22">
        <f t="shared" si="1"/>
        <v>101805</v>
      </c>
      <c r="Y31" s="21">
        <f t="shared" si="1"/>
        <v>77987</v>
      </c>
      <c r="Z31" s="22">
        <f t="shared" si="1"/>
        <v>198564</v>
      </c>
      <c r="AA31" s="21">
        <f t="shared" si="1"/>
        <v>252372</v>
      </c>
      <c r="AB31" s="22">
        <f t="shared" si="1"/>
        <v>1800742</v>
      </c>
      <c r="AC31" s="21">
        <f t="shared" si="1"/>
        <v>1795904</v>
      </c>
    </row>
    <row r="32" spans="1:31" s="73" customFormat="1" ht="17" thickTop="1" x14ac:dyDescent="0.2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15">
      <c r="D33" s="17"/>
      <c r="E33" s="17"/>
      <c r="F33" s="17"/>
      <c r="G33" s="17"/>
      <c r="AC33" s="100"/>
    </row>
    <row r="35" spans="1:31" x14ac:dyDescent="0.15">
      <c r="A35" s="46" t="s">
        <v>55</v>
      </c>
      <c r="B35" s="18"/>
      <c r="C35" s="18"/>
    </row>
    <row r="36" spans="1:31" ht="14" thickBot="1" x14ac:dyDescent="0.2">
      <c r="B36" s="18"/>
      <c r="C36" s="18"/>
    </row>
    <row r="37" spans="1:31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 x14ac:dyDescent="0.2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4" thickTop="1" x14ac:dyDescent="0.15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15">
      <c r="A40" s="90" t="s">
        <v>17</v>
      </c>
      <c r="B40" s="23">
        <f t="shared" ref="B40:AA40" si="2">+B8/$B$65</f>
        <v>83.3</v>
      </c>
      <c r="C40" s="23">
        <f t="shared" si="2"/>
        <v>0</v>
      </c>
      <c r="D40" s="23">
        <f t="shared" si="2"/>
        <v>70.733333333333334</v>
      </c>
      <c r="E40" s="23">
        <f t="shared" si="2"/>
        <v>0.5</v>
      </c>
      <c r="F40" s="23">
        <f t="shared" si="2"/>
        <v>148.93333333333334</v>
      </c>
      <c r="G40" s="23">
        <f t="shared" si="2"/>
        <v>2.1</v>
      </c>
      <c r="H40" s="23">
        <f t="shared" si="2"/>
        <v>109.36666666666666</v>
      </c>
      <c r="I40" s="23">
        <f t="shared" si="2"/>
        <v>11.4</v>
      </c>
      <c r="J40" s="23">
        <f t="shared" si="2"/>
        <v>4.666666666666667</v>
      </c>
      <c r="K40" s="23">
        <f t="shared" si="2"/>
        <v>4.2333333333333334</v>
      </c>
      <c r="L40" s="23">
        <f t="shared" si="2"/>
        <v>5.9</v>
      </c>
      <c r="M40" s="23">
        <f t="shared" si="2"/>
        <v>12</v>
      </c>
      <c r="N40" s="23">
        <f t="shared" si="2"/>
        <v>27.666666666666668</v>
      </c>
      <c r="O40" s="23">
        <f t="shared" si="2"/>
        <v>14.033333333333333</v>
      </c>
      <c r="P40" s="23">
        <f t="shared" si="2"/>
        <v>15.8</v>
      </c>
      <c r="Q40" s="23">
        <f t="shared" si="2"/>
        <v>5.0333333333333332</v>
      </c>
      <c r="R40" s="23">
        <f t="shared" si="2"/>
        <v>5.5333333333333332</v>
      </c>
      <c r="S40" s="23">
        <f t="shared" si="2"/>
        <v>1.4666666666666666</v>
      </c>
      <c r="T40" s="23">
        <f t="shared" si="2"/>
        <v>0.3</v>
      </c>
      <c r="U40" s="23">
        <f t="shared" si="2"/>
        <v>0</v>
      </c>
      <c r="V40" s="23">
        <f t="shared" si="2"/>
        <v>3.3333333333333333E-2</v>
      </c>
      <c r="W40" s="23">
        <f t="shared" si="2"/>
        <v>0</v>
      </c>
      <c r="X40" s="23">
        <f t="shared" si="2"/>
        <v>0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472.23333333333346</v>
      </c>
      <c r="AC40" s="5">
        <f t="shared" ref="AC40:AC62" si="3">C40+E40+G40+I40+K40+M40+O40+Q40+S40+U40+W40+Y40+AA40</f>
        <v>50.766666666666666</v>
      </c>
      <c r="AD40" s="18"/>
      <c r="AE40" s="18"/>
    </row>
    <row r="41" spans="1:31" x14ac:dyDescent="0.15">
      <c r="A41" s="91" t="s">
        <v>18</v>
      </c>
      <c r="B41" s="23">
        <f t="shared" ref="B41:AA41" si="4">+B9/$B$65</f>
        <v>339.43333333333334</v>
      </c>
      <c r="C41" s="23">
        <f t="shared" si="4"/>
        <v>6.6666666666666666E-2</v>
      </c>
      <c r="D41" s="23">
        <f t="shared" si="4"/>
        <v>191.63333333333333</v>
      </c>
      <c r="E41" s="23">
        <f t="shared" si="4"/>
        <v>1.7666666666666666</v>
      </c>
      <c r="F41" s="23">
        <f t="shared" si="4"/>
        <v>382.1</v>
      </c>
      <c r="G41" s="23">
        <f t="shared" si="4"/>
        <v>8.6999999999999993</v>
      </c>
      <c r="H41" s="23">
        <f t="shared" si="4"/>
        <v>335</v>
      </c>
      <c r="I41" s="23">
        <f t="shared" si="4"/>
        <v>91.033333333333331</v>
      </c>
      <c r="J41" s="23">
        <f t="shared" si="4"/>
        <v>31.1</v>
      </c>
      <c r="K41" s="23">
        <f t="shared" si="4"/>
        <v>30.133333333333333</v>
      </c>
      <c r="L41" s="23">
        <f t="shared" si="4"/>
        <v>62.8</v>
      </c>
      <c r="M41" s="23">
        <f t="shared" si="4"/>
        <v>114.4</v>
      </c>
      <c r="N41" s="23">
        <f t="shared" si="4"/>
        <v>270.16666666666669</v>
      </c>
      <c r="O41" s="23">
        <f t="shared" si="4"/>
        <v>235.83333333333334</v>
      </c>
      <c r="P41" s="23">
        <f t="shared" si="4"/>
        <v>149.69999999999999</v>
      </c>
      <c r="Q41" s="23">
        <f t="shared" si="4"/>
        <v>175.16666666666666</v>
      </c>
      <c r="R41" s="23">
        <f t="shared" si="4"/>
        <v>142.5</v>
      </c>
      <c r="S41" s="23">
        <f t="shared" si="4"/>
        <v>122.16666666666667</v>
      </c>
      <c r="T41" s="23">
        <f t="shared" si="4"/>
        <v>19.166666666666668</v>
      </c>
      <c r="U41" s="23">
        <f t="shared" si="4"/>
        <v>52.133333333333333</v>
      </c>
      <c r="V41" s="23">
        <f t="shared" si="4"/>
        <v>105.86666666666666</v>
      </c>
      <c r="W41" s="23">
        <f t="shared" si="4"/>
        <v>156.6</v>
      </c>
      <c r="X41" s="23">
        <f t="shared" si="4"/>
        <v>131.4</v>
      </c>
      <c r="Y41" s="23">
        <f t="shared" si="4"/>
        <v>96.3</v>
      </c>
      <c r="Z41" s="23">
        <f t="shared" si="4"/>
        <v>311.13333333333333</v>
      </c>
      <c r="AA41" s="23">
        <f t="shared" si="4"/>
        <v>199.56666666666666</v>
      </c>
      <c r="AB41" s="6">
        <f t="shared" ref="AB41:AB62" si="5">B41+D41+F41+H41+J41+L41+N41+P41+R41+T41+V41+X41+Z41</f>
        <v>2471.9999999999995</v>
      </c>
      <c r="AC41" s="7">
        <f t="shared" si="3"/>
        <v>1283.8666666666666</v>
      </c>
      <c r="AD41" s="18"/>
      <c r="AE41" s="18"/>
    </row>
    <row r="42" spans="1:31" x14ac:dyDescent="0.15">
      <c r="A42" s="90" t="s">
        <v>19</v>
      </c>
      <c r="B42" s="23">
        <f t="shared" ref="B42:AA42" si="6">+B10/$B$65</f>
        <v>478.7</v>
      </c>
      <c r="C42" s="23">
        <f t="shared" si="6"/>
        <v>155.1</v>
      </c>
      <c r="D42" s="23">
        <f t="shared" si="6"/>
        <v>236.9</v>
      </c>
      <c r="E42" s="23">
        <f t="shared" si="6"/>
        <v>166.2</v>
      </c>
      <c r="F42" s="23">
        <f t="shared" si="6"/>
        <v>370.23333333333335</v>
      </c>
      <c r="G42" s="23">
        <f t="shared" si="6"/>
        <v>201.1</v>
      </c>
      <c r="H42" s="23">
        <f t="shared" si="6"/>
        <v>511.13333333333333</v>
      </c>
      <c r="I42" s="23">
        <f t="shared" si="6"/>
        <v>376.8</v>
      </c>
      <c r="J42" s="23">
        <f t="shared" si="6"/>
        <v>60.8</v>
      </c>
      <c r="K42" s="23">
        <f t="shared" si="6"/>
        <v>129.03333333333333</v>
      </c>
      <c r="L42" s="23">
        <f t="shared" si="6"/>
        <v>159.16666666666666</v>
      </c>
      <c r="M42" s="23">
        <f t="shared" si="6"/>
        <v>269.63333333333333</v>
      </c>
      <c r="N42" s="23">
        <f t="shared" si="6"/>
        <v>453.7</v>
      </c>
      <c r="O42" s="23">
        <f t="shared" si="6"/>
        <v>484.2</v>
      </c>
      <c r="P42" s="23">
        <f t="shared" si="6"/>
        <v>317.33333333333331</v>
      </c>
      <c r="Q42" s="23">
        <f t="shared" si="6"/>
        <v>257.96666666666664</v>
      </c>
      <c r="R42" s="23">
        <f t="shared" si="6"/>
        <v>316.8</v>
      </c>
      <c r="S42" s="23">
        <f t="shared" si="6"/>
        <v>223.46666666666667</v>
      </c>
      <c r="T42" s="23">
        <f t="shared" si="6"/>
        <v>52.56666666666667</v>
      </c>
      <c r="U42" s="23">
        <f t="shared" si="6"/>
        <v>111.06666666666666</v>
      </c>
      <c r="V42" s="23">
        <f t="shared" si="6"/>
        <v>202.93333333333334</v>
      </c>
      <c r="W42" s="23">
        <f t="shared" si="6"/>
        <v>294.16666666666669</v>
      </c>
      <c r="X42" s="23">
        <f t="shared" si="6"/>
        <v>223.16666666666666</v>
      </c>
      <c r="Y42" s="23">
        <f t="shared" si="6"/>
        <v>199.5</v>
      </c>
      <c r="Z42" s="23">
        <f t="shared" si="6"/>
        <v>443.23333333333335</v>
      </c>
      <c r="AA42" s="23">
        <f t="shared" si="6"/>
        <v>401.23333333333335</v>
      </c>
      <c r="AB42" s="4">
        <f t="shared" si="5"/>
        <v>3826.666666666667</v>
      </c>
      <c r="AC42" s="5">
        <f t="shared" si="3"/>
        <v>3269.4666666666662</v>
      </c>
      <c r="AD42" s="18"/>
      <c r="AE42" s="18"/>
    </row>
    <row r="43" spans="1:31" x14ac:dyDescent="0.15">
      <c r="A43" s="91" t="s">
        <v>20</v>
      </c>
      <c r="B43" s="23">
        <f t="shared" ref="B43:AA43" si="7">+B11/$B$65</f>
        <v>453.3</v>
      </c>
      <c r="C43" s="23">
        <f t="shared" si="7"/>
        <v>303.26666666666665</v>
      </c>
      <c r="D43" s="23">
        <f t="shared" si="7"/>
        <v>225.6</v>
      </c>
      <c r="E43" s="23">
        <f t="shared" si="7"/>
        <v>248.76666666666668</v>
      </c>
      <c r="F43" s="23">
        <f t="shared" si="7"/>
        <v>362.06666666666666</v>
      </c>
      <c r="G43" s="23">
        <f t="shared" si="7"/>
        <v>248.56666666666666</v>
      </c>
      <c r="H43" s="23">
        <f t="shared" si="7"/>
        <v>559.5333333333333</v>
      </c>
      <c r="I43" s="23">
        <f t="shared" si="7"/>
        <v>443.86666666666667</v>
      </c>
      <c r="J43" s="23">
        <f t="shared" si="7"/>
        <v>81.099999999999994</v>
      </c>
      <c r="K43" s="23">
        <f t="shared" si="7"/>
        <v>153.56666666666666</v>
      </c>
      <c r="L43" s="23">
        <f t="shared" si="7"/>
        <v>175.9</v>
      </c>
      <c r="M43" s="23">
        <f t="shared" si="7"/>
        <v>337</v>
      </c>
      <c r="N43" s="23">
        <f t="shared" si="7"/>
        <v>508.63333333333333</v>
      </c>
      <c r="O43" s="23">
        <f t="shared" si="7"/>
        <v>590.29999999999995</v>
      </c>
      <c r="P43" s="23">
        <f t="shared" si="7"/>
        <v>350.86666666666667</v>
      </c>
      <c r="Q43" s="23">
        <f t="shared" si="7"/>
        <v>266.7</v>
      </c>
      <c r="R43" s="23">
        <f t="shared" si="7"/>
        <v>376.83333333333331</v>
      </c>
      <c r="S43" s="23">
        <f t="shared" si="7"/>
        <v>254</v>
      </c>
      <c r="T43" s="23">
        <f t="shared" si="7"/>
        <v>79.63333333333334</v>
      </c>
      <c r="U43" s="23">
        <f t="shared" si="7"/>
        <v>127.96666666666667</v>
      </c>
      <c r="V43" s="23">
        <f t="shared" si="7"/>
        <v>231.5</v>
      </c>
      <c r="W43" s="23">
        <f t="shared" si="7"/>
        <v>321.53333333333336</v>
      </c>
      <c r="X43" s="23">
        <f t="shared" si="7"/>
        <v>264.26666666666665</v>
      </c>
      <c r="Y43" s="23">
        <f t="shared" si="7"/>
        <v>257.46666666666664</v>
      </c>
      <c r="Z43" s="23">
        <f t="shared" si="7"/>
        <v>441.96666666666664</v>
      </c>
      <c r="AA43" s="23">
        <f t="shared" si="7"/>
        <v>450.53333333333336</v>
      </c>
      <c r="AB43" s="6">
        <f t="shared" si="5"/>
        <v>4111.2</v>
      </c>
      <c r="AC43" s="7">
        <f t="shared" si="3"/>
        <v>4003.5333333333328</v>
      </c>
      <c r="AD43" s="18"/>
      <c r="AE43" s="18"/>
    </row>
    <row r="44" spans="1:31" x14ac:dyDescent="0.15">
      <c r="A44" s="90" t="s">
        <v>21</v>
      </c>
      <c r="B44" s="23">
        <f t="shared" ref="B44:AA44" si="8">+B12/$B$65</f>
        <v>463</v>
      </c>
      <c r="C44" s="23">
        <f t="shared" si="8"/>
        <v>374.33333333333331</v>
      </c>
      <c r="D44" s="23">
        <f t="shared" si="8"/>
        <v>252.26666666666668</v>
      </c>
      <c r="E44" s="23">
        <f t="shared" si="8"/>
        <v>217.13333333333333</v>
      </c>
      <c r="F44" s="23">
        <f t="shared" si="8"/>
        <v>384.13333333333333</v>
      </c>
      <c r="G44" s="23">
        <f t="shared" si="8"/>
        <v>224.5</v>
      </c>
      <c r="H44" s="23">
        <f t="shared" si="8"/>
        <v>618.9</v>
      </c>
      <c r="I44" s="23">
        <f t="shared" si="8"/>
        <v>460.66666666666669</v>
      </c>
      <c r="J44" s="23">
        <f t="shared" si="8"/>
        <v>84.033333333333331</v>
      </c>
      <c r="K44" s="23">
        <f t="shared" si="8"/>
        <v>159.4</v>
      </c>
      <c r="L44" s="23">
        <f t="shared" si="8"/>
        <v>159.16666666666666</v>
      </c>
      <c r="M44" s="23">
        <f t="shared" si="8"/>
        <v>354.06666666666666</v>
      </c>
      <c r="N44" s="23">
        <f t="shared" si="8"/>
        <v>480.73333333333335</v>
      </c>
      <c r="O44" s="23">
        <f t="shared" si="8"/>
        <v>618.23333333333335</v>
      </c>
      <c r="P44" s="23">
        <f t="shared" si="8"/>
        <v>335.5</v>
      </c>
      <c r="Q44" s="23">
        <f t="shared" si="8"/>
        <v>248.8</v>
      </c>
      <c r="R44" s="23">
        <f t="shared" si="8"/>
        <v>412.2</v>
      </c>
      <c r="S44" s="23">
        <f t="shared" si="8"/>
        <v>263.56666666666666</v>
      </c>
      <c r="T44" s="23">
        <f t="shared" si="8"/>
        <v>66.466666666666669</v>
      </c>
      <c r="U44" s="23">
        <f t="shared" si="8"/>
        <v>107.83333333333333</v>
      </c>
      <c r="V44" s="23">
        <f t="shared" si="8"/>
        <v>219.2</v>
      </c>
      <c r="W44" s="23">
        <f t="shared" si="8"/>
        <v>385.83333333333331</v>
      </c>
      <c r="X44" s="23">
        <f t="shared" si="8"/>
        <v>247.7</v>
      </c>
      <c r="Y44" s="23">
        <f t="shared" si="8"/>
        <v>221.53333333333333</v>
      </c>
      <c r="Z44" s="23">
        <f t="shared" si="8"/>
        <v>468.36666666666667</v>
      </c>
      <c r="AA44" s="23">
        <f t="shared" si="8"/>
        <v>461.33333333333331</v>
      </c>
      <c r="AB44" s="4">
        <f t="shared" si="5"/>
        <v>4191.6666666666661</v>
      </c>
      <c r="AC44" s="5">
        <f t="shared" si="3"/>
        <v>4097.2333333333336</v>
      </c>
      <c r="AD44" s="18"/>
      <c r="AE44" s="18"/>
    </row>
    <row r="45" spans="1:31" x14ac:dyDescent="0.15">
      <c r="A45" s="91" t="s">
        <v>22</v>
      </c>
      <c r="B45" s="23">
        <f t="shared" ref="B45:AA45" si="9">+B13/$B$65</f>
        <v>438.06666666666666</v>
      </c>
      <c r="C45" s="23">
        <f t="shared" si="9"/>
        <v>503.56666666666666</v>
      </c>
      <c r="D45" s="23">
        <f t="shared" si="9"/>
        <v>276.60000000000002</v>
      </c>
      <c r="E45" s="23">
        <f t="shared" si="9"/>
        <v>188.23333333333332</v>
      </c>
      <c r="F45" s="23">
        <f t="shared" si="9"/>
        <v>414.83333333333331</v>
      </c>
      <c r="G45" s="23">
        <f t="shared" si="9"/>
        <v>185.7</v>
      </c>
      <c r="H45" s="23">
        <f t="shared" si="9"/>
        <v>574.5333333333333</v>
      </c>
      <c r="I45" s="23">
        <f t="shared" si="9"/>
        <v>504.16666666666669</v>
      </c>
      <c r="J45" s="23">
        <f t="shared" si="9"/>
        <v>99.63333333333334</v>
      </c>
      <c r="K45" s="23">
        <f t="shared" si="9"/>
        <v>163.53333333333333</v>
      </c>
      <c r="L45" s="23">
        <f t="shared" si="9"/>
        <v>165.56666666666666</v>
      </c>
      <c r="M45" s="23">
        <f t="shared" si="9"/>
        <v>377.43333333333334</v>
      </c>
      <c r="N45" s="23">
        <f t="shared" si="9"/>
        <v>475.5</v>
      </c>
      <c r="O45" s="23">
        <f t="shared" si="9"/>
        <v>652.43333333333328</v>
      </c>
      <c r="P45" s="23">
        <f t="shared" si="9"/>
        <v>313.23333333333335</v>
      </c>
      <c r="Q45" s="23">
        <f t="shared" si="9"/>
        <v>243.63333333333333</v>
      </c>
      <c r="R45" s="23">
        <f t="shared" si="9"/>
        <v>408.76666666666665</v>
      </c>
      <c r="S45" s="23">
        <f t="shared" si="9"/>
        <v>271.3</v>
      </c>
      <c r="T45" s="23">
        <f t="shared" si="9"/>
        <v>61.4</v>
      </c>
      <c r="U45" s="23">
        <f t="shared" si="9"/>
        <v>80.3</v>
      </c>
      <c r="V45" s="23">
        <f t="shared" si="9"/>
        <v>237.76666666666668</v>
      </c>
      <c r="W45" s="23">
        <f t="shared" si="9"/>
        <v>449.26666666666665</v>
      </c>
      <c r="X45" s="23">
        <f t="shared" si="9"/>
        <v>228.4</v>
      </c>
      <c r="Y45" s="23">
        <f t="shared" si="9"/>
        <v>184.16666666666666</v>
      </c>
      <c r="Z45" s="23">
        <f t="shared" si="9"/>
        <v>437.6</v>
      </c>
      <c r="AA45" s="23">
        <f t="shared" si="9"/>
        <v>477.1</v>
      </c>
      <c r="AB45" s="6">
        <f t="shared" si="5"/>
        <v>4131.9000000000005</v>
      </c>
      <c r="AC45" s="7">
        <f t="shared" si="3"/>
        <v>4280.833333333333</v>
      </c>
      <c r="AD45" s="18"/>
      <c r="AE45" s="18"/>
    </row>
    <row r="46" spans="1:31" x14ac:dyDescent="0.15">
      <c r="A46" s="90" t="s">
        <v>23</v>
      </c>
      <c r="B46" s="23">
        <f t="shared" ref="B46:AA46" si="10">+B14/$B$65</f>
        <v>367.86666666666667</v>
      </c>
      <c r="C46" s="23">
        <f t="shared" si="10"/>
        <v>370.06666666666666</v>
      </c>
      <c r="D46" s="23">
        <f t="shared" si="10"/>
        <v>226.43333333333334</v>
      </c>
      <c r="E46" s="23">
        <f t="shared" si="10"/>
        <v>192.16666666666666</v>
      </c>
      <c r="F46" s="23">
        <f t="shared" si="10"/>
        <v>358.06666666666666</v>
      </c>
      <c r="G46" s="23">
        <f t="shared" si="10"/>
        <v>177.1</v>
      </c>
      <c r="H46" s="23">
        <f t="shared" si="10"/>
        <v>480.3</v>
      </c>
      <c r="I46" s="23">
        <f t="shared" si="10"/>
        <v>488.46666666666664</v>
      </c>
      <c r="J46" s="23">
        <f t="shared" si="10"/>
        <v>97.36666666666666</v>
      </c>
      <c r="K46" s="23">
        <f t="shared" si="10"/>
        <v>131.63333333333333</v>
      </c>
      <c r="L46" s="23">
        <f t="shared" si="10"/>
        <v>156.63333333333333</v>
      </c>
      <c r="M46" s="23">
        <f t="shared" si="10"/>
        <v>317.03333333333336</v>
      </c>
      <c r="N46" s="23">
        <f t="shared" si="10"/>
        <v>398.76666666666665</v>
      </c>
      <c r="O46" s="23">
        <f t="shared" si="10"/>
        <v>584.9</v>
      </c>
      <c r="P46" s="23">
        <f t="shared" si="10"/>
        <v>251.16666666666666</v>
      </c>
      <c r="Q46" s="23">
        <f t="shared" si="10"/>
        <v>214.43333333333334</v>
      </c>
      <c r="R46" s="23">
        <f t="shared" si="10"/>
        <v>374.03333333333336</v>
      </c>
      <c r="S46" s="23">
        <f t="shared" si="10"/>
        <v>264.83333333333331</v>
      </c>
      <c r="T46" s="23">
        <f t="shared" si="10"/>
        <v>84.1</v>
      </c>
      <c r="U46" s="23">
        <f t="shared" si="10"/>
        <v>71.36666666666666</v>
      </c>
      <c r="V46" s="23">
        <f t="shared" si="10"/>
        <v>215.8</v>
      </c>
      <c r="W46" s="23">
        <f t="shared" si="10"/>
        <v>376.36666666666667</v>
      </c>
      <c r="X46" s="23">
        <f t="shared" si="10"/>
        <v>193.73333333333332</v>
      </c>
      <c r="Y46" s="23">
        <f t="shared" si="10"/>
        <v>142</v>
      </c>
      <c r="Z46" s="23">
        <f t="shared" si="10"/>
        <v>418.63333333333333</v>
      </c>
      <c r="AA46" s="23">
        <f t="shared" si="10"/>
        <v>489</v>
      </c>
      <c r="AB46" s="4">
        <f t="shared" si="5"/>
        <v>3622.8999999999996</v>
      </c>
      <c r="AC46" s="5">
        <f t="shared" si="3"/>
        <v>3819.3666666666672</v>
      </c>
      <c r="AD46" s="18"/>
      <c r="AE46" s="18"/>
    </row>
    <row r="47" spans="1:31" x14ac:dyDescent="0.15">
      <c r="A47" s="91" t="s">
        <v>24</v>
      </c>
      <c r="B47" s="23">
        <f t="shared" ref="B47:AA47" si="11">+B15/$B$65</f>
        <v>306</v>
      </c>
      <c r="C47" s="23">
        <f t="shared" si="11"/>
        <v>324.93333333333334</v>
      </c>
      <c r="D47" s="23">
        <f t="shared" si="11"/>
        <v>206.86666666666667</v>
      </c>
      <c r="E47" s="23">
        <f t="shared" si="11"/>
        <v>193.63333333333333</v>
      </c>
      <c r="F47" s="23">
        <f t="shared" si="11"/>
        <v>356.8</v>
      </c>
      <c r="G47" s="23">
        <f t="shared" si="11"/>
        <v>173.6</v>
      </c>
      <c r="H47" s="23">
        <f t="shared" si="11"/>
        <v>459.3</v>
      </c>
      <c r="I47" s="23">
        <f t="shared" si="11"/>
        <v>467.06666666666666</v>
      </c>
      <c r="J47" s="23">
        <f t="shared" si="11"/>
        <v>100.2</v>
      </c>
      <c r="K47" s="23">
        <f t="shared" si="11"/>
        <v>95.766666666666666</v>
      </c>
      <c r="L47" s="23">
        <f t="shared" si="11"/>
        <v>164.56666666666666</v>
      </c>
      <c r="M47" s="23">
        <f t="shared" si="11"/>
        <v>267.2</v>
      </c>
      <c r="N47" s="23">
        <f t="shared" si="11"/>
        <v>374.13333333333333</v>
      </c>
      <c r="O47" s="23">
        <f t="shared" si="11"/>
        <v>457.8</v>
      </c>
      <c r="P47" s="23">
        <f t="shared" si="11"/>
        <v>218.93333333333334</v>
      </c>
      <c r="Q47" s="23">
        <f t="shared" si="11"/>
        <v>195.06666666666666</v>
      </c>
      <c r="R47" s="23">
        <f t="shared" si="11"/>
        <v>322.03333333333336</v>
      </c>
      <c r="S47" s="23">
        <f t="shared" si="11"/>
        <v>259.73333333333335</v>
      </c>
      <c r="T47" s="23">
        <f t="shared" si="11"/>
        <v>59.833333333333336</v>
      </c>
      <c r="U47" s="23">
        <f t="shared" si="11"/>
        <v>62.6</v>
      </c>
      <c r="V47" s="23">
        <f t="shared" si="11"/>
        <v>223.8</v>
      </c>
      <c r="W47" s="23">
        <f t="shared" si="11"/>
        <v>314.39999999999998</v>
      </c>
      <c r="X47" s="23">
        <f t="shared" si="11"/>
        <v>172.6</v>
      </c>
      <c r="Y47" s="23">
        <f t="shared" si="11"/>
        <v>132.16666666666666</v>
      </c>
      <c r="Z47" s="23">
        <f t="shared" si="11"/>
        <v>397.06666666666666</v>
      </c>
      <c r="AA47" s="23">
        <f t="shared" si="11"/>
        <v>525.4</v>
      </c>
      <c r="AB47" s="6">
        <f t="shared" si="5"/>
        <v>3362.1333333333337</v>
      </c>
      <c r="AC47" s="7">
        <f t="shared" si="3"/>
        <v>3469.3666666666668</v>
      </c>
      <c r="AD47" s="18"/>
      <c r="AE47" s="18"/>
    </row>
    <row r="48" spans="1:31" x14ac:dyDescent="0.15">
      <c r="A48" s="90" t="s">
        <v>25</v>
      </c>
      <c r="B48" s="23">
        <f t="shared" ref="B48:AA48" si="12">+B16/$B$65</f>
        <v>281.86666666666667</v>
      </c>
      <c r="C48" s="23">
        <f t="shared" si="12"/>
        <v>333.03333333333336</v>
      </c>
      <c r="D48" s="23">
        <f t="shared" si="12"/>
        <v>174.83333333333334</v>
      </c>
      <c r="E48" s="23">
        <f t="shared" si="12"/>
        <v>219.63333333333333</v>
      </c>
      <c r="F48" s="23">
        <f t="shared" si="12"/>
        <v>311.76666666666665</v>
      </c>
      <c r="G48" s="23">
        <f t="shared" si="12"/>
        <v>182.03333333333333</v>
      </c>
      <c r="H48" s="23">
        <f t="shared" si="12"/>
        <v>450.36666666666667</v>
      </c>
      <c r="I48" s="23">
        <f t="shared" si="12"/>
        <v>452.73333333333335</v>
      </c>
      <c r="J48" s="23">
        <f t="shared" si="12"/>
        <v>99.033333333333331</v>
      </c>
      <c r="K48" s="23">
        <f t="shared" si="12"/>
        <v>75</v>
      </c>
      <c r="L48" s="23">
        <f t="shared" si="12"/>
        <v>176.53333333333333</v>
      </c>
      <c r="M48" s="23">
        <f t="shared" si="12"/>
        <v>220.13333333333333</v>
      </c>
      <c r="N48" s="23">
        <f t="shared" si="12"/>
        <v>371.53333333333336</v>
      </c>
      <c r="O48" s="23">
        <f t="shared" si="12"/>
        <v>380.23333333333335</v>
      </c>
      <c r="P48" s="23">
        <f t="shared" si="12"/>
        <v>211.73333333333332</v>
      </c>
      <c r="Q48" s="23">
        <f t="shared" si="12"/>
        <v>191.56666666666666</v>
      </c>
      <c r="R48" s="23">
        <f t="shared" si="12"/>
        <v>289.83333333333331</v>
      </c>
      <c r="S48" s="23">
        <f t="shared" si="12"/>
        <v>264.46666666666664</v>
      </c>
      <c r="T48" s="23">
        <f t="shared" si="12"/>
        <v>55.366666666666667</v>
      </c>
      <c r="U48" s="23">
        <f t="shared" si="12"/>
        <v>57.06666666666667</v>
      </c>
      <c r="V48" s="23">
        <f t="shared" si="12"/>
        <v>241.63333333333333</v>
      </c>
      <c r="W48" s="23">
        <f t="shared" si="12"/>
        <v>266.16666666666669</v>
      </c>
      <c r="X48" s="23">
        <f t="shared" si="12"/>
        <v>168.66666666666666</v>
      </c>
      <c r="Y48" s="23">
        <f t="shared" si="12"/>
        <v>125.73333333333333</v>
      </c>
      <c r="Z48" s="23">
        <f t="shared" si="12"/>
        <v>406.63333333333333</v>
      </c>
      <c r="AA48" s="23">
        <f t="shared" si="12"/>
        <v>546.0333333333333</v>
      </c>
      <c r="AB48" s="4">
        <f t="shared" si="5"/>
        <v>3239.7999999999997</v>
      </c>
      <c r="AC48" s="5">
        <f t="shared" si="3"/>
        <v>3313.833333333333</v>
      </c>
      <c r="AD48" s="18"/>
      <c r="AE48" s="18"/>
    </row>
    <row r="49" spans="1:31" x14ac:dyDescent="0.15">
      <c r="A49" s="91" t="s">
        <v>26</v>
      </c>
      <c r="B49" s="23">
        <f t="shared" ref="B49:AA49" si="13">+B17/$B$65</f>
        <v>253.7</v>
      </c>
      <c r="C49" s="23">
        <f t="shared" si="13"/>
        <v>346.73333333333335</v>
      </c>
      <c r="D49" s="23">
        <f t="shared" si="13"/>
        <v>160.46666666666667</v>
      </c>
      <c r="E49" s="23">
        <f t="shared" si="13"/>
        <v>236.53333333333333</v>
      </c>
      <c r="F49" s="23">
        <f t="shared" si="13"/>
        <v>297.96666666666664</v>
      </c>
      <c r="G49" s="23">
        <f t="shared" si="13"/>
        <v>182.03333333333333</v>
      </c>
      <c r="H49" s="23">
        <f t="shared" si="13"/>
        <v>466.26666666666665</v>
      </c>
      <c r="I49" s="23">
        <f t="shared" si="13"/>
        <v>445.96666666666664</v>
      </c>
      <c r="J49" s="23">
        <f t="shared" si="13"/>
        <v>94.2</v>
      </c>
      <c r="K49" s="23">
        <f t="shared" si="13"/>
        <v>67.933333333333337</v>
      </c>
      <c r="L49" s="23">
        <f t="shared" si="13"/>
        <v>173.33333333333334</v>
      </c>
      <c r="M49" s="23">
        <f t="shared" si="13"/>
        <v>196.7</v>
      </c>
      <c r="N49" s="23">
        <f t="shared" si="13"/>
        <v>364.13333333333333</v>
      </c>
      <c r="O49" s="23">
        <f t="shared" si="13"/>
        <v>361.13333333333333</v>
      </c>
      <c r="P49" s="23">
        <f t="shared" si="13"/>
        <v>211.8</v>
      </c>
      <c r="Q49" s="23">
        <f t="shared" si="13"/>
        <v>181.4</v>
      </c>
      <c r="R49" s="23">
        <f t="shared" si="13"/>
        <v>265.53333333333336</v>
      </c>
      <c r="S49" s="23">
        <f t="shared" si="13"/>
        <v>265</v>
      </c>
      <c r="T49" s="23">
        <f t="shared" si="13"/>
        <v>53.833333333333336</v>
      </c>
      <c r="U49" s="23">
        <f t="shared" si="13"/>
        <v>50.3</v>
      </c>
      <c r="V49" s="23">
        <f t="shared" si="13"/>
        <v>227.93333333333334</v>
      </c>
      <c r="W49" s="23">
        <f t="shared" si="13"/>
        <v>265.63333333333333</v>
      </c>
      <c r="X49" s="23">
        <f t="shared" si="13"/>
        <v>160.26666666666668</v>
      </c>
      <c r="Y49" s="23">
        <f t="shared" si="13"/>
        <v>119.4</v>
      </c>
      <c r="Z49" s="23">
        <f t="shared" si="13"/>
        <v>407.63333333333333</v>
      </c>
      <c r="AA49" s="23">
        <f t="shared" si="13"/>
        <v>503.06666666666666</v>
      </c>
      <c r="AB49" s="6">
        <f t="shared" si="5"/>
        <v>3137.0666666666671</v>
      </c>
      <c r="AC49" s="7">
        <f t="shared" si="3"/>
        <v>3221.8333333333335</v>
      </c>
      <c r="AD49" s="18"/>
      <c r="AE49" s="18"/>
    </row>
    <row r="50" spans="1:31" x14ac:dyDescent="0.15">
      <c r="A50" s="90" t="s">
        <v>27</v>
      </c>
      <c r="B50" s="23">
        <f t="shared" ref="B50:AA50" si="14">+B18/$B$65</f>
        <v>253.06666666666666</v>
      </c>
      <c r="C50" s="23">
        <f t="shared" si="14"/>
        <v>375.1</v>
      </c>
      <c r="D50" s="23">
        <f t="shared" si="14"/>
        <v>148.96666666666667</v>
      </c>
      <c r="E50" s="23">
        <f t="shared" si="14"/>
        <v>256.86666666666667</v>
      </c>
      <c r="F50" s="23">
        <f t="shared" si="14"/>
        <v>278.73333333333335</v>
      </c>
      <c r="G50" s="23">
        <f t="shared" si="14"/>
        <v>211.46666666666667</v>
      </c>
      <c r="H50" s="23">
        <f t="shared" si="14"/>
        <v>462.73333333333335</v>
      </c>
      <c r="I50" s="23">
        <f t="shared" si="14"/>
        <v>472.86666666666667</v>
      </c>
      <c r="J50" s="23">
        <f t="shared" si="14"/>
        <v>102.16666666666667</v>
      </c>
      <c r="K50" s="23">
        <f t="shared" si="14"/>
        <v>58.833333333333336</v>
      </c>
      <c r="L50" s="23">
        <f t="shared" si="14"/>
        <v>219.26666666666668</v>
      </c>
      <c r="M50" s="23">
        <f t="shared" si="14"/>
        <v>179.06666666666666</v>
      </c>
      <c r="N50" s="23">
        <f t="shared" si="14"/>
        <v>441.5</v>
      </c>
      <c r="O50" s="23">
        <f t="shared" si="14"/>
        <v>342.4</v>
      </c>
      <c r="P50" s="23">
        <f t="shared" si="14"/>
        <v>248.73333333333332</v>
      </c>
      <c r="Q50" s="23">
        <f t="shared" si="14"/>
        <v>177.7</v>
      </c>
      <c r="R50" s="23">
        <f t="shared" si="14"/>
        <v>274.7</v>
      </c>
      <c r="S50" s="23">
        <f t="shared" si="14"/>
        <v>272.53333333333336</v>
      </c>
      <c r="T50" s="23">
        <f t="shared" si="14"/>
        <v>64.3</v>
      </c>
      <c r="U50" s="23">
        <f t="shared" si="14"/>
        <v>48.8</v>
      </c>
      <c r="V50" s="23">
        <f t="shared" si="14"/>
        <v>268.06666666666666</v>
      </c>
      <c r="W50" s="23">
        <f t="shared" si="14"/>
        <v>262.36666666666667</v>
      </c>
      <c r="X50" s="23">
        <f t="shared" si="14"/>
        <v>170.1</v>
      </c>
      <c r="Y50" s="23">
        <f t="shared" si="14"/>
        <v>112.2</v>
      </c>
      <c r="Z50" s="23">
        <f t="shared" si="14"/>
        <v>425.03333333333336</v>
      </c>
      <c r="AA50" s="23">
        <f t="shared" si="14"/>
        <v>504.23333333333335</v>
      </c>
      <c r="AB50" s="4">
        <f t="shared" si="5"/>
        <v>3357.3666666666663</v>
      </c>
      <c r="AC50" s="5">
        <f t="shared" si="3"/>
        <v>3274.4333333333334</v>
      </c>
      <c r="AD50" s="18"/>
      <c r="AE50" s="18"/>
    </row>
    <row r="51" spans="1:31" x14ac:dyDescent="0.15">
      <c r="A51" s="91" t="s">
        <v>28</v>
      </c>
      <c r="B51" s="23">
        <f t="shared" ref="B51:AA51" si="15">+B19/$B$65</f>
        <v>265.93333333333334</v>
      </c>
      <c r="C51" s="23">
        <f t="shared" si="15"/>
        <v>430.13333333333333</v>
      </c>
      <c r="D51" s="23">
        <f t="shared" si="15"/>
        <v>166.2</v>
      </c>
      <c r="E51" s="23">
        <f t="shared" si="15"/>
        <v>304.33333333333331</v>
      </c>
      <c r="F51" s="23">
        <f t="shared" si="15"/>
        <v>301.10000000000002</v>
      </c>
      <c r="G51" s="23">
        <f t="shared" si="15"/>
        <v>278.36666666666667</v>
      </c>
      <c r="H51" s="23">
        <f t="shared" si="15"/>
        <v>516.20000000000005</v>
      </c>
      <c r="I51" s="23">
        <f t="shared" si="15"/>
        <v>522.5333333333333</v>
      </c>
      <c r="J51" s="23">
        <f t="shared" si="15"/>
        <v>109.96666666666667</v>
      </c>
      <c r="K51" s="23">
        <f t="shared" si="15"/>
        <v>46.06666666666667</v>
      </c>
      <c r="L51" s="23">
        <f t="shared" si="15"/>
        <v>318.83333333333331</v>
      </c>
      <c r="M51" s="23">
        <f t="shared" si="15"/>
        <v>149.66666666666666</v>
      </c>
      <c r="N51" s="23">
        <f t="shared" si="15"/>
        <v>491.66666666666669</v>
      </c>
      <c r="O51" s="23">
        <f t="shared" si="15"/>
        <v>336.76666666666665</v>
      </c>
      <c r="P51" s="23">
        <f t="shared" si="15"/>
        <v>274.8</v>
      </c>
      <c r="Q51" s="23">
        <f t="shared" si="15"/>
        <v>197.6</v>
      </c>
      <c r="R51" s="23">
        <f t="shared" si="15"/>
        <v>261.5</v>
      </c>
      <c r="S51" s="23">
        <f t="shared" si="15"/>
        <v>301.66666666666669</v>
      </c>
      <c r="T51" s="23">
        <f t="shared" si="15"/>
        <v>101.76666666666667</v>
      </c>
      <c r="U51" s="23">
        <f t="shared" si="15"/>
        <v>38.1</v>
      </c>
      <c r="V51" s="23">
        <f t="shared" si="15"/>
        <v>344.8</v>
      </c>
      <c r="W51" s="23">
        <f t="shared" si="15"/>
        <v>260.8</v>
      </c>
      <c r="X51" s="23">
        <f t="shared" si="15"/>
        <v>207.43333333333334</v>
      </c>
      <c r="Y51" s="23">
        <f t="shared" si="15"/>
        <v>109.33333333333333</v>
      </c>
      <c r="Z51" s="23">
        <f t="shared" si="15"/>
        <v>463.7</v>
      </c>
      <c r="AA51" s="23">
        <f t="shared" si="15"/>
        <v>505.83333333333331</v>
      </c>
      <c r="AB51" s="6">
        <f t="shared" si="5"/>
        <v>3823.9000000000005</v>
      </c>
      <c r="AC51" s="7">
        <f t="shared" si="3"/>
        <v>3481.2000000000003</v>
      </c>
      <c r="AD51" s="18"/>
      <c r="AE51" s="18"/>
    </row>
    <row r="52" spans="1:31" x14ac:dyDescent="0.15">
      <c r="A52" s="90" t="s">
        <v>29</v>
      </c>
      <c r="B52" s="23">
        <f t="shared" ref="B52:AA52" si="16">+B20/$B$65</f>
        <v>308.26666666666665</v>
      </c>
      <c r="C52" s="23">
        <f t="shared" si="16"/>
        <v>483.6</v>
      </c>
      <c r="D52" s="23">
        <f t="shared" si="16"/>
        <v>205.56666666666666</v>
      </c>
      <c r="E52" s="23">
        <f t="shared" si="16"/>
        <v>298.83333333333331</v>
      </c>
      <c r="F52" s="23">
        <f t="shared" si="16"/>
        <v>339.5</v>
      </c>
      <c r="G52" s="23">
        <f t="shared" si="16"/>
        <v>337.16666666666669</v>
      </c>
      <c r="H52" s="23">
        <f t="shared" si="16"/>
        <v>592.63333333333333</v>
      </c>
      <c r="I52" s="23">
        <f t="shared" si="16"/>
        <v>537.83333333333337</v>
      </c>
      <c r="J52" s="23">
        <f t="shared" si="16"/>
        <v>154.46666666666667</v>
      </c>
      <c r="K52" s="23">
        <f t="shared" si="16"/>
        <v>43.06666666666667</v>
      </c>
      <c r="L52" s="23">
        <f t="shared" si="16"/>
        <v>312.83333333333331</v>
      </c>
      <c r="M52" s="23">
        <f t="shared" si="16"/>
        <v>141.73333333333332</v>
      </c>
      <c r="N52" s="23">
        <f t="shared" si="16"/>
        <v>466.66666666666669</v>
      </c>
      <c r="O52" s="23">
        <f t="shared" si="16"/>
        <v>376.23333333333335</v>
      </c>
      <c r="P52" s="23">
        <f t="shared" si="16"/>
        <v>289.43333333333334</v>
      </c>
      <c r="Q52" s="23">
        <f t="shared" si="16"/>
        <v>235.16666666666666</v>
      </c>
      <c r="R52" s="23">
        <f t="shared" si="16"/>
        <v>288.60000000000002</v>
      </c>
      <c r="S52" s="23">
        <f t="shared" si="16"/>
        <v>348.73333333333335</v>
      </c>
      <c r="T52" s="23">
        <f t="shared" si="16"/>
        <v>142.5</v>
      </c>
      <c r="U52" s="23">
        <f t="shared" si="16"/>
        <v>39.4</v>
      </c>
      <c r="V52" s="23">
        <f t="shared" si="16"/>
        <v>378.66666666666669</v>
      </c>
      <c r="W52" s="23">
        <f t="shared" si="16"/>
        <v>270.93333333333334</v>
      </c>
      <c r="X52" s="23">
        <f t="shared" si="16"/>
        <v>260.3</v>
      </c>
      <c r="Y52" s="23">
        <f t="shared" si="16"/>
        <v>133.73333333333332</v>
      </c>
      <c r="Z52" s="23">
        <f t="shared" si="16"/>
        <v>504.73333333333335</v>
      </c>
      <c r="AA52" s="23">
        <f t="shared" si="16"/>
        <v>563.26666666666665</v>
      </c>
      <c r="AB52" s="4">
        <f t="shared" si="5"/>
        <v>4244.166666666667</v>
      </c>
      <c r="AC52" s="5">
        <f t="shared" si="3"/>
        <v>3809.7</v>
      </c>
      <c r="AD52" s="18"/>
      <c r="AE52" s="18"/>
    </row>
    <row r="53" spans="1:31" x14ac:dyDescent="0.15">
      <c r="A53" s="91" t="s">
        <v>30</v>
      </c>
      <c r="B53" s="23">
        <f t="shared" ref="B53:AA53" si="17">+B21/$B$65</f>
        <v>394.13333333333333</v>
      </c>
      <c r="C53" s="23">
        <f t="shared" si="17"/>
        <v>506.6</v>
      </c>
      <c r="D53" s="23">
        <f t="shared" si="17"/>
        <v>220.43333333333334</v>
      </c>
      <c r="E53" s="23">
        <f t="shared" si="17"/>
        <v>266.5</v>
      </c>
      <c r="F53" s="23">
        <f t="shared" si="17"/>
        <v>371.66666666666669</v>
      </c>
      <c r="G53" s="23">
        <f t="shared" si="17"/>
        <v>420.6</v>
      </c>
      <c r="H53" s="23">
        <f t="shared" si="17"/>
        <v>661.9666666666667</v>
      </c>
      <c r="I53" s="23">
        <f t="shared" si="17"/>
        <v>604.79999999999995</v>
      </c>
      <c r="J53" s="23">
        <f t="shared" si="17"/>
        <v>164.26666666666668</v>
      </c>
      <c r="K53" s="23">
        <f t="shared" si="17"/>
        <v>46.666666666666664</v>
      </c>
      <c r="L53" s="23">
        <f t="shared" si="17"/>
        <v>302.26666666666665</v>
      </c>
      <c r="M53" s="23">
        <f t="shared" si="17"/>
        <v>127.66666666666667</v>
      </c>
      <c r="N53" s="23">
        <f t="shared" si="17"/>
        <v>488.33333333333331</v>
      </c>
      <c r="O53" s="23">
        <f t="shared" si="17"/>
        <v>451.26666666666665</v>
      </c>
      <c r="P53" s="23">
        <f t="shared" si="17"/>
        <v>297.76666666666665</v>
      </c>
      <c r="Q53" s="23">
        <f t="shared" si="17"/>
        <v>290.66666666666669</v>
      </c>
      <c r="R53" s="23">
        <f t="shared" si="17"/>
        <v>292.06666666666666</v>
      </c>
      <c r="S53" s="23">
        <f t="shared" si="17"/>
        <v>385.33333333333331</v>
      </c>
      <c r="T53" s="23">
        <f t="shared" si="17"/>
        <v>141.30000000000001</v>
      </c>
      <c r="U53" s="23">
        <f t="shared" si="17"/>
        <v>37.733333333333334</v>
      </c>
      <c r="V53" s="23">
        <f t="shared" si="17"/>
        <v>391.46666666666664</v>
      </c>
      <c r="W53" s="23">
        <f t="shared" si="17"/>
        <v>264.03333333333336</v>
      </c>
      <c r="X53" s="23">
        <f t="shared" si="17"/>
        <v>286.96666666666664</v>
      </c>
      <c r="Y53" s="23">
        <f t="shared" si="17"/>
        <v>176.56666666666666</v>
      </c>
      <c r="Z53" s="23">
        <f t="shared" si="17"/>
        <v>466</v>
      </c>
      <c r="AA53" s="23">
        <f t="shared" si="17"/>
        <v>637.86666666666667</v>
      </c>
      <c r="AB53" s="6">
        <f t="shared" si="5"/>
        <v>4478.6333333333341</v>
      </c>
      <c r="AC53" s="7">
        <f t="shared" si="3"/>
        <v>4216.3</v>
      </c>
      <c r="AD53" s="18"/>
      <c r="AE53" s="18"/>
    </row>
    <row r="54" spans="1:31" x14ac:dyDescent="0.15">
      <c r="A54" s="90" t="s">
        <v>31</v>
      </c>
      <c r="B54" s="23">
        <f t="shared" ref="B54:AA54" si="18">+B22/$B$65</f>
        <v>438.1</v>
      </c>
      <c r="C54" s="23">
        <f t="shared" si="18"/>
        <v>496.9</v>
      </c>
      <c r="D54" s="23">
        <f t="shared" si="18"/>
        <v>184.66666666666666</v>
      </c>
      <c r="E54" s="23">
        <f t="shared" si="18"/>
        <v>278.06666666666666</v>
      </c>
      <c r="F54" s="23">
        <f t="shared" si="18"/>
        <v>268.26666666666665</v>
      </c>
      <c r="G54" s="23">
        <f t="shared" si="18"/>
        <v>516.43333333333328</v>
      </c>
      <c r="H54" s="23">
        <f t="shared" si="18"/>
        <v>617.9666666666667</v>
      </c>
      <c r="I54" s="23">
        <f t="shared" si="18"/>
        <v>619.0333333333333</v>
      </c>
      <c r="J54" s="23">
        <f t="shared" si="18"/>
        <v>150.33333333333334</v>
      </c>
      <c r="K54" s="23">
        <f t="shared" si="18"/>
        <v>40.6</v>
      </c>
      <c r="L54" s="23">
        <f t="shared" si="18"/>
        <v>320.66666666666669</v>
      </c>
      <c r="M54" s="23">
        <f t="shared" si="18"/>
        <v>117</v>
      </c>
      <c r="N54" s="23">
        <f t="shared" si="18"/>
        <v>510.33333333333331</v>
      </c>
      <c r="O54" s="23">
        <f t="shared" si="18"/>
        <v>462.56666666666666</v>
      </c>
      <c r="P54" s="23">
        <f t="shared" si="18"/>
        <v>272.16666666666669</v>
      </c>
      <c r="Q54" s="23">
        <f t="shared" si="18"/>
        <v>331.8</v>
      </c>
      <c r="R54" s="23">
        <f t="shared" si="18"/>
        <v>287.5</v>
      </c>
      <c r="S54" s="23">
        <f t="shared" si="18"/>
        <v>412.2</v>
      </c>
      <c r="T54" s="23">
        <f t="shared" si="18"/>
        <v>111.33333333333333</v>
      </c>
      <c r="U54" s="23">
        <f t="shared" si="18"/>
        <v>36.866666666666667</v>
      </c>
      <c r="V54" s="23">
        <f t="shared" si="18"/>
        <v>444.16666666666669</v>
      </c>
      <c r="W54" s="23">
        <f t="shared" si="18"/>
        <v>248.53333333333333</v>
      </c>
      <c r="X54" s="23">
        <f t="shared" si="18"/>
        <v>278.3</v>
      </c>
      <c r="Y54" s="23">
        <f t="shared" si="18"/>
        <v>200.6</v>
      </c>
      <c r="Z54" s="23">
        <f t="shared" si="18"/>
        <v>375.23333333333335</v>
      </c>
      <c r="AA54" s="23">
        <f t="shared" si="18"/>
        <v>666.66666666666663</v>
      </c>
      <c r="AB54" s="4">
        <f t="shared" si="5"/>
        <v>4259.0333333333338</v>
      </c>
      <c r="AC54" s="5">
        <f t="shared" si="3"/>
        <v>4427.2666666666664</v>
      </c>
      <c r="AD54" s="18"/>
      <c r="AE54" s="18"/>
    </row>
    <row r="55" spans="1:31" x14ac:dyDescent="0.15">
      <c r="A55" s="91" t="s">
        <v>32</v>
      </c>
      <c r="B55" s="23">
        <f t="shared" ref="B55:AA55" si="19">+B23/$B$65</f>
        <v>445.76666666666665</v>
      </c>
      <c r="C55" s="23">
        <f t="shared" si="19"/>
        <v>481.16666666666669</v>
      </c>
      <c r="D55" s="23">
        <f t="shared" si="19"/>
        <v>121</v>
      </c>
      <c r="E55" s="23">
        <f t="shared" si="19"/>
        <v>281.93333333333334</v>
      </c>
      <c r="F55" s="23">
        <f t="shared" si="19"/>
        <v>199.3</v>
      </c>
      <c r="G55" s="23">
        <f t="shared" si="19"/>
        <v>520.0333333333333</v>
      </c>
      <c r="H55" s="23">
        <f t="shared" si="19"/>
        <v>595.16666666666663</v>
      </c>
      <c r="I55" s="23">
        <f t="shared" si="19"/>
        <v>665.13333333333333</v>
      </c>
      <c r="J55" s="23">
        <f t="shared" si="19"/>
        <v>126.36666666666666</v>
      </c>
      <c r="K55" s="23">
        <f t="shared" si="19"/>
        <v>44.1</v>
      </c>
      <c r="L55" s="23">
        <f t="shared" si="19"/>
        <v>337.6</v>
      </c>
      <c r="M55" s="23">
        <f t="shared" si="19"/>
        <v>118.16666666666667</v>
      </c>
      <c r="N55" s="23">
        <f t="shared" si="19"/>
        <v>573.16666666666663</v>
      </c>
      <c r="O55" s="23">
        <f t="shared" si="19"/>
        <v>439.7</v>
      </c>
      <c r="P55" s="23">
        <f t="shared" si="19"/>
        <v>220.73333333333332</v>
      </c>
      <c r="Q55" s="23">
        <f t="shared" si="19"/>
        <v>331.6</v>
      </c>
      <c r="R55" s="23">
        <f t="shared" si="19"/>
        <v>229.63333333333333</v>
      </c>
      <c r="S55" s="23">
        <f t="shared" si="19"/>
        <v>413.2</v>
      </c>
      <c r="T55" s="23">
        <f t="shared" si="19"/>
        <v>70.766666666666666</v>
      </c>
      <c r="U55" s="23">
        <f t="shared" si="19"/>
        <v>36.666666666666664</v>
      </c>
      <c r="V55" s="23">
        <f t="shared" si="19"/>
        <v>463.93333333333334</v>
      </c>
      <c r="W55" s="23">
        <f t="shared" si="19"/>
        <v>227.1</v>
      </c>
      <c r="X55" s="23">
        <f t="shared" si="19"/>
        <v>236.06666666666666</v>
      </c>
      <c r="Y55" s="23">
        <f t="shared" si="19"/>
        <v>175.13333333333333</v>
      </c>
      <c r="Z55" s="23">
        <f t="shared" si="19"/>
        <v>311.43333333333334</v>
      </c>
      <c r="AA55" s="23">
        <f t="shared" si="19"/>
        <v>670.7</v>
      </c>
      <c r="AB55" s="6">
        <f t="shared" si="5"/>
        <v>3930.9333333333329</v>
      </c>
      <c r="AC55" s="7">
        <f t="shared" si="3"/>
        <v>4404.6333333333323</v>
      </c>
      <c r="AD55" s="18"/>
      <c r="AE55" s="18"/>
    </row>
    <row r="56" spans="1:31" x14ac:dyDescent="0.15">
      <c r="A56" s="90" t="s">
        <v>33</v>
      </c>
      <c r="B56" s="23">
        <f t="shared" ref="B56:AA56" si="20">+B24/$B$65</f>
        <v>190.7</v>
      </c>
      <c r="C56" s="23">
        <f t="shared" si="20"/>
        <v>382.56666666666666</v>
      </c>
      <c r="D56" s="23">
        <f t="shared" si="20"/>
        <v>57.333333333333336</v>
      </c>
      <c r="E56" s="23">
        <f t="shared" si="20"/>
        <v>282.03333333333336</v>
      </c>
      <c r="F56" s="23">
        <f t="shared" si="20"/>
        <v>127.4</v>
      </c>
      <c r="G56" s="23">
        <f t="shared" si="20"/>
        <v>456.63333333333333</v>
      </c>
      <c r="H56" s="23">
        <f t="shared" si="20"/>
        <v>348.43333333333334</v>
      </c>
      <c r="I56" s="23">
        <f t="shared" si="20"/>
        <v>504.8</v>
      </c>
      <c r="J56" s="23">
        <f t="shared" si="20"/>
        <v>56.9</v>
      </c>
      <c r="K56" s="23">
        <f t="shared" si="20"/>
        <v>45.766666666666666</v>
      </c>
      <c r="L56" s="23">
        <f t="shared" si="20"/>
        <v>271.7</v>
      </c>
      <c r="M56" s="23">
        <f t="shared" si="20"/>
        <v>98.766666666666666</v>
      </c>
      <c r="N56" s="23">
        <f t="shared" si="20"/>
        <v>415.86666666666667</v>
      </c>
      <c r="O56" s="23">
        <f t="shared" si="20"/>
        <v>352.76666666666665</v>
      </c>
      <c r="P56" s="23">
        <f t="shared" si="20"/>
        <v>154.30000000000001</v>
      </c>
      <c r="Q56" s="23">
        <f t="shared" si="20"/>
        <v>263.7</v>
      </c>
      <c r="R56" s="23">
        <f t="shared" si="20"/>
        <v>160.5</v>
      </c>
      <c r="S56" s="23">
        <f t="shared" si="20"/>
        <v>306.76666666666665</v>
      </c>
      <c r="T56" s="23">
        <f t="shared" si="20"/>
        <v>32.1</v>
      </c>
      <c r="U56" s="23">
        <f t="shared" si="20"/>
        <v>36.700000000000003</v>
      </c>
      <c r="V56" s="23">
        <f t="shared" si="20"/>
        <v>413.13333333333333</v>
      </c>
      <c r="W56" s="23">
        <f t="shared" si="20"/>
        <v>149.69999999999999</v>
      </c>
      <c r="X56" s="23">
        <f t="shared" si="20"/>
        <v>125.23333333333333</v>
      </c>
      <c r="Y56" s="23">
        <f t="shared" si="20"/>
        <v>131.43333333333334</v>
      </c>
      <c r="Z56" s="23">
        <f t="shared" si="20"/>
        <v>203.46666666666667</v>
      </c>
      <c r="AA56" s="23">
        <f t="shared" si="20"/>
        <v>537.13333333333333</v>
      </c>
      <c r="AB56" s="4">
        <f t="shared" si="5"/>
        <v>2557.0666666666666</v>
      </c>
      <c r="AC56" s="5">
        <f t="shared" si="3"/>
        <v>3548.7666666666655</v>
      </c>
      <c r="AD56" s="18"/>
      <c r="AE56" s="18"/>
    </row>
    <row r="57" spans="1:31" x14ac:dyDescent="0.15">
      <c r="A57" s="91" t="s">
        <v>34</v>
      </c>
      <c r="B57" s="23">
        <f t="shared" ref="B57:AA57" si="21">+B25/$B$65</f>
        <v>6.7333333333333334</v>
      </c>
      <c r="C57" s="23">
        <f t="shared" si="21"/>
        <v>243.46666666666667</v>
      </c>
      <c r="D57" s="23">
        <f t="shared" si="21"/>
        <v>8.1666666666666661</v>
      </c>
      <c r="E57" s="23">
        <f t="shared" si="21"/>
        <v>159.9</v>
      </c>
      <c r="F57" s="23">
        <f t="shared" si="21"/>
        <v>20.033333333333335</v>
      </c>
      <c r="G57" s="23">
        <f t="shared" si="21"/>
        <v>228.56666666666666</v>
      </c>
      <c r="H57" s="23">
        <f t="shared" si="21"/>
        <v>63.56666666666667</v>
      </c>
      <c r="I57" s="23">
        <f t="shared" si="21"/>
        <v>222.6</v>
      </c>
      <c r="J57" s="23">
        <f t="shared" si="21"/>
        <v>13.833333333333334</v>
      </c>
      <c r="K57" s="23">
        <f t="shared" si="21"/>
        <v>29.333333333333332</v>
      </c>
      <c r="L57" s="23">
        <f t="shared" si="21"/>
        <v>166.16666666666666</v>
      </c>
      <c r="M57" s="23">
        <f t="shared" si="21"/>
        <v>37.666666666666664</v>
      </c>
      <c r="N57" s="23">
        <f t="shared" si="21"/>
        <v>104.86666666666666</v>
      </c>
      <c r="O57" s="23">
        <f t="shared" si="21"/>
        <v>122.5</v>
      </c>
      <c r="P57" s="23">
        <f t="shared" si="21"/>
        <v>46.9</v>
      </c>
      <c r="Q57" s="23">
        <f t="shared" si="21"/>
        <v>93.466666666666669</v>
      </c>
      <c r="R57" s="23">
        <f t="shared" si="21"/>
        <v>49.2</v>
      </c>
      <c r="S57" s="23">
        <f t="shared" si="21"/>
        <v>123.56666666666666</v>
      </c>
      <c r="T57" s="23">
        <f t="shared" si="21"/>
        <v>18.366666666666667</v>
      </c>
      <c r="U57" s="23">
        <f t="shared" si="21"/>
        <v>31.333333333333332</v>
      </c>
      <c r="V57" s="23">
        <f t="shared" si="21"/>
        <v>83.8</v>
      </c>
      <c r="W57" s="23">
        <f t="shared" si="21"/>
        <v>58.6</v>
      </c>
      <c r="X57" s="23">
        <f t="shared" si="21"/>
        <v>36</v>
      </c>
      <c r="Y57" s="23">
        <f t="shared" si="21"/>
        <v>72.033333333333331</v>
      </c>
      <c r="Z57" s="23">
        <f t="shared" si="21"/>
        <v>126.83333333333333</v>
      </c>
      <c r="AA57" s="23">
        <f t="shared" si="21"/>
        <v>233.63333333333333</v>
      </c>
      <c r="AB57" s="6">
        <f t="shared" si="5"/>
        <v>744.4666666666667</v>
      </c>
      <c r="AC57" s="7">
        <f t="shared" si="3"/>
        <v>1656.6666666666665</v>
      </c>
      <c r="AD57" s="18"/>
      <c r="AE57" s="18"/>
    </row>
    <row r="58" spans="1:31" x14ac:dyDescent="0.15">
      <c r="A58" s="90" t="s">
        <v>35</v>
      </c>
      <c r="B58" s="23">
        <f t="shared" ref="B58:AA58" si="22">+B26/$B$65</f>
        <v>0</v>
      </c>
      <c r="C58" s="23">
        <f t="shared" si="22"/>
        <v>46.56666666666667</v>
      </c>
      <c r="D58" s="23">
        <f t="shared" si="22"/>
        <v>0.8666666666666667</v>
      </c>
      <c r="E58" s="23">
        <f t="shared" si="22"/>
        <v>39.166666666666664</v>
      </c>
      <c r="F58" s="23">
        <f t="shared" si="22"/>
        <v>0.46666666666666667</v>
      </c>
      <c r="G58" s="23">
        <f t="shared" si="22"/>
        <v>18.333333333333332</v>
      </c>
      <c r="H58" s="23">
        <f t="shared" si="22"/>
        <v>6.6333333333333337</v>
      </c>
      <c r="I58" s="23">
        <f t="shared" si="22"/>
        <v>33.06666666666667</v>
      </c>
      <c r="J58" s="23">
        <f t="shared" si="22"/>
        <v>2.1333333333333333</v>
      </c>
      <c r="K58" s="23">
        <f t="shared" si="22"/>
        <v>4.166666666666667</v>
      </c>
      <c r="L58" s="23">
        <f t="shared" si="22"/>
        <v>13.533333333333333</v>
      </c>
      <c r="M58" s="23">
        <f t="shared" si="22"/>
        <v>3.3666666666666667</v>
      </c>
      <c r="N58" s="23">
        <f t="shared" si="22"/>
        <v>7.4</v>
      </c>
      <c r="O58" s="23">
        <f t="shared" si="22"/>
        <v>11.7</v>
      </c>
      <c r="P58" s="23">
        <f t="shared" si="22"/>
        <v>5.4666666666666668</v>
      </c>
      <c r="Q58" s="23">
        <f t="shared" si="22"/>
        <v>7.4333333333333336</v>
      </c>
      <c r="R58" s="23">
        <f t="shared" si="22"/>
        <v>4.7666666666666666</v>
      </c>
      <c r="S58" s="23">
        <f t="shared" si="22"/>
        <v>9.0333333333333332</v>
      </c>
      <c r="T58" s="23">
        <f t="shared" si="22"/>
        <v>2.6</v>
      </c>
      <c r="U58" s="23">
        <f t="shared" si="22"/>
        <v>3.7666666666666666</v>
      </c>
      <c r="V58" s="23">
        <f t="shared" si="22"/>
        <v>4.7333333333333334</v>
      </c>
      <c r="W58" s="23">
        <f t="shared" si="22"/>
        <v>4.5666666666666664</v>
      </c>
      <c r="X58" s="23">
        <f t="shared" si="22"/>
        <v>2.9</v>
      </c>
      <c r="Y58" s="23">
        <f t="shared" si="22"/>
        <v>10.266666666666667</v>
      </c>
      <c r="Z58" s="23">
        <f t="shared" si="22"/>
        <v>10.1</v>
      </c>
      <c r="AA58" s="23">
        <f t="shared" si="22"/>
        <v>39.799999999999997</v>
      </c>
      <c r="AB58" s="4">
        <f t="shared" si="5"/>
        <v>61.6</v>
      </c>
      <c r="AC58" s="5">
        <f t="shared" si="3"/>
        <v>231.23333333333335</v>
      </c>
      <c r="AD58" s="18"/>
      <c r="AE58" s="18"/>
    </row>
    <row r="59" spans="1:31" x14ac:dyDescent="0.15">
      <c r="A59" s="91" t="s">
        <v>36</v>
      </c>
      <c r="B59" s="23">
        <f t="shared" ref="B59:AA59" si="23">+B27/$B$65</f>
        <v>0</v>
      </c>
      <c r="C59" s="23">
        <f t="shared" si="23"/>
        <v>1.9</v>
      </c>
      <c r="D59" s="23">
        <f t="shared" si="23"/>
        <v>0</v>
      </c>
      <c r="E59" s="23">
        <f t="shared" si="23"/>
        <v>0.96666666666666667</v>
      </c>
      <c r="F59" s="23">
        <f t="shared" si="23"/>
        <v>0</v>
      </c>
      <c r="G59" s="23">
        <f t="shared" si="23"/>
        <v>0.13333333333333333</v>
      </c>
      <c r="H59" s="23">
        <f t="shared" si="23"/>
        <v>0</v>
      </c>
      <c r="I59" s="23">
        <f t="shared" si="23"/>
        <v>0.16666666666666666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3.1666666666666665</v>
      </c>
      <c r="AD59" s="18"/>
      <c r="AE59" s="18"/>
    </row>
    <row r="60" spans="1:31" x14ac:dyDescent="0.15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15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 x14ac:dyDescent="0.2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5" thickTop="1" thickBot="1" x14ac:dyDescent="0.2">
      <c r="A63" s="9" t="s">
        <v>47</v>
      </c>
      <c r="B63" s="53">
        <f>SUM(B39:B62)</f>
        <v>5767.9333333333334</v>
      </c>
      <c r="C63" s="48">
        <f t="shared" ref="C63:AC63" si="25">SUM(C39:C62)</f>
        <v>6159.0999999999995</v>
      </c>
      <c r="D63" s="53">
        <f t="shared" si="25"/>
        <v>3135.5333333333328</v>
      </c>
      <c r="E63" s="48">
        <f t="shared" si="25"/>
        <v>3833.166666666667</v>
      </c>
      <c r="F63" s="53">
        <f t="shared" si="25"/>
        <v>5293.3666666666668</v>
      </c>
      <c r="G63" s="48">
        <f t="shared" si="25"/>
        <v>4573.1666666666661</v>
      </c>
      <c r="H63" s="53">
        <f t="shared" si="25"/>
        <v>8430.0000000000018</v>
      </c>
      <c r="I63" s="48">
        <f t="shared" si="25"/>
        <v>7924.9999999999991</v>
      </c>
      <c r="J63" s="53">
        <f t="shared" si="25"/>
        <v>1632.5666666666666</v>
      </c>
      <c r="K63" s="53">
        <f t="shared" si="25"/>
        <v>1368.833333333333</v>
      </c>
      <c r="L63" s="53">
        <f t="shared" si="25"/>
        <v>3662.4333333333325</v>
      </c>
      <c r="M63" s="48">
        <f t="shared" si="25"/>
        <v>3438.6999999999989</v>
      </c>
      <c r="N63" s="53">
        <f t="shared" si="25"/>
        <v>7224.7666666666655</v>
      </c>
      <c r="O63" s="48">
        <f t="shared" si="25"/>
        <v>7274.9999999999991</v>
      </c>
      <c r="P63" s="53">
        <f t="shared" si="25"/>
        <v>4186.3666666666659</v>
      </c>
      <c r="Q63" s="48">
        <f t="shared" si="25"/>
        <v>3908.8999999999992</v>
      </c>
      <c r="R63" s="53">
        <f t="shared" si="25"/>
        <v>4762.5333333333328</v>
      </c>
      <c r="S63" s="48">
        <f t="shared" si="25"/>
        <v>4763.0333333333338</v>
      </c>
      <c r="T63" s="53">
        <f>SUM(T39:T62)</f>
        <v>1217.6999999999996</v>
      </c>
      <c r="U63" s="48">
        <f t="shared" si="25"/>
        <v>1030</v>
      </c>
      <c r="V63" s="53">
        <f t="shared" si="25"/>
        <v>4699.2333333333336</v>
      </c>
      <c r="W63" s="48">
        <f t="shared" si="25"/>
        <v>4576.6000000000004</v>
      </c>
      <c r="X63" s="53">
        <f t="shared" si="25"/>
        <v>3393.5</v>
      </c>
      <c r="Y63" s="48">
        <f t="shared" si="25"/>
        <v>2599.5666666666671</v>
      </c>
      <c r="Z63" s="53">
        <f t="shared" si="25"/>
        <v>6618.7999999999993</v>
      </c>
      <c r="AA63" s="53">
        <f t="shared" si="25"/>
        <v>8412.4</v>
      </c>
      <c r="AB63" s="53">
        <f>AB31/B65</f>
        <v>60024.73333333333</v>
      </c>
      <c r="AC63" s="49">
        <f t="shared" si="25"/>
        <v>59863.466666666653</v>
      </c>
    </row>
    <row r="64" spans="1:31" ht="17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 x14ac:dyDescent="0.15">
      <c r="A65" s="8" t="s">
        <v>82</v>
      </c>
      <c r="B65" s="8">
        <f>COUNTIF('Daily Total'!G7:G36,"&gt;0")</f>
        <v>30</v>
      </c>
      <c r="C65" s="18"/>
    </row>
    <row r="66" spans="1:31" x14ac:dyDescent="0.15">
      <c r="B66" s="18"/>
      <c r="C66" s="18"/>
    </row>
    <row r="67" spans="1:31" x14ac:dyDescent="0.15">
      <c r="A67" s="46" t="s">
        <v>50</v>
      </c>
      <c r="B67" s="18"/>
      <c r="C67" s="18"/>
    </row>
    <row r="68" spans="1:31" ht="14" thickBot="1" x14ac:dyDescent="0.2">
      <c r="B68" s="18"/>
      <c r="C68" s="18"/>
    </row>
    <row r="69" spans="1:3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4" thickTop="1" x14ac:dyDescent="0.15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15">
      <c r="A72" s="90" t="s">
        <v>17</v>
      </c>
      <c r="B72" s="85">
        <f>B8/B31</f>
        <v>1.4441914492770375E-2</v>
      </c>
      <c r="C72" s="86">
        <f t="shared" ref="C72:AC72" si="27">C8/C31</f>
        <v>0</v>
      </c>
      <c r="D72" s="85">
        <f t="shared" si="27"/>
        <v>2.2558629047689918E-2</v>
      </c>
      <c r="E72" s="86">
        <f t="shared" si="27"/>
        <v>1.3044045393277969E-4</v>
      </c>
      <c r="F72" s="85">
        <f t="shared" si="27"/>
        <v>2.8135842973281026E-2</v>
      </c>
      <c r="G72" s="86">
        <f t="shared" si="27"/>
        <v>4.5920040817814059E-4</v>
      </c>
      <c r="H72" s="85">
        <f t="shared" si="27"/>
        <v>1.2973507315144326E-2</v>
      </c>
      <c r="I72" s="86">
        <f t="shared" si="27"/>
        <v>1.4384858044164037E-3</v>
      </c>
      <c r="J72" s="85">
        <f t="shared" si="27"/>
        <v>2.8584845948098087E-3</v>
      </c>
      <c r="K72" s="86">
        <f t="shared" si="27"/>
        <v>3.0926579812492389E-3</v>
      </c>
      <c r="L72" s="85">
        <f t="shared" si="27"/>
        <v>1.6109508250434592E-3</v>
      </c>
      <c r="M72" s="86">
        <f t="shared" si="27"/>
        <v>3.4896908715502952E-3</v>
      </c>
      <c r="N72" s="85">
        <f t="shared" si="27"/>
        <v>3.8294200966121168E-3</v>
      </c>
      <c r="O72" s="86">
        <f t="shared" si="27"/>
        <v>1.9289805269186713E-3</v>
      </c>
      <c r="P72" s="85">
        <f t="shared" si="27"/>
        <v>3.7741557914181749E-3</v>
      </c>
      <c r="Q72" s="86">
        <f t="shared" si="27"/>
        <v>1.2876597849352334E-3</v>
      </c>
      <c r="R72" s="85">
        <f t="shared" si="27"/>
        <v>1.1618466362440158E-3</v>
      </c>
      <c r="S72" s="86">
        <f t="shared" si="27"/>
        <v>3.0792702129595284E-4</v>
      </c>
      <c r="T72" s="85">
        <f t="shared" si="27"/>
        <v>2.4636610002463661E-4</v>
      </c>
      <c r="U72" s="86">
        <f t="shared" si="27"/>
        <v>0</v>
      </c>
      <c r="V72" s="85">
        <f t="shared" si="27"/>
        <v>7.0933556537591242E-6</v>
      </c>
      <c r="W72" s="86">
        <f t="shared" si="27"/>
        <v>0</v>
      </c>
      <c r="X72" s="85">
        <f t="shared" si="27"/>
        <v>0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7.8673124745243898E-3</v>
      </c>
      <c r="AC72" s="106">
        <f t="shared" si="27"/>
        <v>8.4804087523609279E-4</v>
      </c>
      <c r="AD72" s="18"/>
      <c r="AE72" s="18"/>
    </row>
    <row r="73" spans="1:31" x14ac:dyDescent="0.15">
      <c r="A73" s="91" t="s">
        <v>18</v>
      </c>
      <c r="B73" s="85">
        <f>B9/B31</f>
        <v>5.8848345450132337E-2</v>
      </c>
      <c r="C73" s="86">
        <f t="shared" ref="C73:AC73" si="28">C9/C31</f>
        <v>1.0824092264562464E-5</v>
      </c>
      <c r="D73" s="85">
        <f t="shared" si="28"/>
        <v>6.1116662768694319E-2</v>
      </c>
      <c r="E73" s="86">
        <f t="shared" si="28"/>
        <v>4.6088960389582156E-4</v>
      </c>
      <c r="F73" s="85">
        <f t="shared" si="28"/>
        <v>7.2184683975541716E-2</v>
      </c>
      <c r="G73" s="86">
        <f t="shared" si="28"/>
        <v>1.9024016910237254E-3</v>
      </c>
      <c r="H73" s="85">
        <f t="shared" si="28"/>
        <v>3.9739027283511266E-2</v>
      </c>
      <c r="I73" s="86">
        <f t="shared" si="28"/>
        <v>1.1486855941114616E-2</v>
      </c>
      <c r="J73" s="85">
        <f t="shared" si="28"/>
        <v>1.9049758049696795E-2</v>
      </c>
      <c r="K73" s="86">
        <f t="shared" si="28"/>
        <v>2.201388043345915E-2</v>
      </c>
      <c r="L73" s="85">
        <f t="shared" si="28"/>
        <v>1.7147069798767667E-2</v>
      </c>
      <c r="M73" s="86">
        <f t="shared" si="28"/>
        <v>3.3268386308779478E-2</v>
      </c>
      <c r="N73" s="85">
        <f t="shared" si="28"/>
        <v>3.7394517931374945E-2</v>
      </c>
      <c r="O73" s="86">
        <f t="shared" si="28"/>
        <v>3.2416953035509739E-2</v>
      </c>
      <c r="P73" s="85">
        <f t="shared" si="28"/>
        <v>3.5758931770588656E-2</v>
      </c>
      <c r="Q73" s="86">
        <f t="shared" si="28"/>
        <v>4.4812266025395037E-2</v>
      </c>
      <c r="R73" s="85">
        <f t="shared" si="28"/>
        <v>2.9921050421344384E-2</v>
      </c>
      <c r="S73" s="86">
        <f t="shared" si="28"/>
        <v>2.5648921205674254E-2</v>
      </c>
      <c r="T73" s="85">
        <f t="shared" si="28"/>
        <v>1.5740056390462893E-2</v>
      </c>
      <c r="U73" s="86">
        <f t="shared" si="28"/>
        <v>5.0614886731391584E-2</v>
      </c>
      <c r="V73" s="85">
        <f t="shared" si="28"/>
        <v>2.2528497556338976E-2</v>
      </c>
      <c r="W73" s="86">
        <f t="shared" si="28"/>
        <v>3.4217541406284142E-2</v>
      </c>
      <c r="X73" s="85">
        <f t="shared" si="28"/>
        <v>3.8721084426108734E-2</v>
      </c>
      <c r="Y73" s="86">
        <f t="shared" si="28"/>
        <v>3.7044635644402274E-2</v>
      </c>
      <c r="Z73" s="85">
        <f t="shared" si="28"/>
        <v>4.7007513950162165E-2</v>
      </c>
      <c r="AA73" s="85">
        <f t="shared" si="28"/>
        <v>2.372291696384702E-2</v>
      </c>
      <c r="AB73" s="105">
        <f t="shared" si="28"/>
        <v>4.1183023442558676E-2</v>
      </c>
      <c r="AC73" s="106">
        <f t="shared" si="28"/>
        <v>2.1446580663554399E-2</v>
      </c>
      <c r="AD73" s="18"/>
      <c r="AE73" s="18"/>
    </row>
    <row r="74" spans="1:31" x14ac:dyDescent="0.15">
      <c r="A74" s="90" t="s">
        <v>19</v>
      </c>
      <c r="B74" s="85">
        <f>B10/B31</f>
        <v>8.2993330944648003E-2</v>
      </c>
      <c r="C74" s="86">
        <f t="shared" ref="C74:AC74" si="29">C10/C31</f>
        <v>2.518225065350457E-2</v>
      </c>
      <c r="D74" s="85">
        <f t="shared" si="29"/>
        <v>7.5553334892522278E-2</v>
      </c>
      <c r="E74" s="86">
        <f t="shared" si="29"/>
        <v>4.3358406887255965E-2</v>
      </c>
      <c r="F74" s="85">
        <f t="shared" si="29"/>
        <v>6.9942884490651822E-2</v>
      </c>
      <c r="G74" s="86">
        <f t="shared" si="29"/>
        <v>4.397390575458289E-2</v>
      </c>
      <c r="H74" s="85">
        <f t="shared" si="29"/>
        <v>6.0632661130881768E-2</v>
      </c>
      <c r="I74" s="86">
        <f t="shared" si="29"/>
        <v>4.7545741324921134E-2</v>
      </c>
      <c r="J74" s="85">
        <f t="shared" si="29"/>
        <v>3.7241970720950653E-2</v>
      </c>
      <c r="K74" s="86">
        <f t="shared" si="29"/>
        <v>9.4265189333982716E-2</v>
      </c>
      <c r="L74" s="85">
        <f t="shared" si="29"/>
        <v>4.3459266607810833E-2</v>
      </c>
      <c r="M74" s="86">
        <f t="shared" si="29"/>
        <v>7.8411415166584272E-2</v>
      </c>
      <c r="N74" s="85">
        <f t="shared" si="29"/>
        <v>6.2797875825286162E-2</v>
      </c>
      <c r="O74" s="86">
        <f t="shared" si="29"/>
        <v>6.655670103092784E-2</v>
      </c>
      <c r="P74" s="85">
        <f t="shared" si="29"/>
        <v>7.5801609987976845E-2</v>
      </c>
      <c r="Q74" s="86">
        <f t="shared" si="29"/>
        <v>6.5994695864991862E-2</v>
      </c>
      <c r="R74" s="85">
        <f t="shared" si="29"/>
        <v>6.6519219463030882E-2</v>
      </c>
      <c r="S74" s="86">
        <f t="shared" si="29"/>
        <v>4.6916880699274272E-2</v>
      </c>
      <c r="T74" s="85">
        <f t="shared" si="29"/>
        <v>4.3168815526539103E-2</v>
      </c>
      <c r="U74" s="86">
        <f t="shared" si="29"/>
        <v>0.10783171521035599</v>
      </c>
      <c r="V74" s="85">
        <f t="shared" si="29"/>
        <v>4.3184349220085544E-2</v>
      </c>
      <c r="W74" s="86">
        <f t="shared" si="29"/>
        <v>6.4276245830237874E-2</v>
      </c>
      <c r="X74" s="85">
        <f t="shared" si="29"/>
        <v>6.5762978242718928E-2</v>
      </c>
      <c r="Y74" s="86">
        <f t="shared" si="29"/>
        <v>7.6743559824073243E-2</v>
      </c>
      <c r="Z74" s="85">
        <f t="shared" si="29"/>
        <v>6.696581454845793E-2</v>
      </c>
      <c r="AA74" s="85">
        <f t="shared" si="29"/>
        <v>4.7695465424056553E-2</v>
      </c>
      <c r="AB74" s="105">
        <f t="shared" si="29"/>
        <v>6.3751497993604855E-2</v>
      </c>
      <c r="AC74" s="106">
        <f t="shared" si="29"/>
        <v>5.4615391468586294E-2</v>
      </c>
      <c r="AD74" s="18"/>
      <c r="AE74" s="18"/>
    </row>
    <row r="75" spans="1:31" x14ac:dyDescent="0.15">
      <c r="A75" s="91" t="s">
        <v>20</v>
      </c>
      <c r="B75" s="85">
        <f>B11/B31</f>
        <v>7.8589673944451502E-2</v>
      </c>
      <c r="C75" s="86">
        <f t="shared" ref="C75:AC75" si="30">C11/C31</f>
        <v>4.9238795711494643E-2</v>
      </c>
      <c r="D75" s="85">
        <f t="shared" si="30"/>
        <v>7.194948227840027E-2</v>
      </c>
      <c r="E75" s="86">
        <f t="shared" si="30"/>
        <v>6.4898473846688981E-2</v>
      </c>
      <c r="F75" s="85">
        <f t="shared" si="30"/>
        <v>6.8400073047398952E-2</v>
      </c>
      <c r="G75" s="86">
        <f t="shared" si="30"/>
        <v>5.4353292758482455E-2</v>
      </c>
      <c r="H75" s="85">
        <f t="shared" si="30"/>
        <v>6.6374060893633846E-2</v>
      </c>
      <c r="I75" s="86">
        <f t="shared" si="30"/>
        <v>5.6008412197686645E-2</v>
      </c>
      <c r="J75" s="85">
        <f t="shared" si="30"/>
        <v>4.9676378708373319E-2</v>
      </c>
      <c r="K75" s="86">
        <f t="shared" si="30"/>
        <v>0.11218799464263972</v>
      </c>
      <c r="L75" s="85">
        <f t="shared" si="30"/>
        <v>4.8028177987312626E-2</v>
      </c>
      <c r="M75" s="86">
        <f t="shared" si="30"/>
        <v>9.8002151976037455E-2</v>
      </c>
      <c r="N75" s="85">
        <f t="shared" si="30"/>
        <v>7.0401350908679869E-2</v>
      </c>
      <c r="O75" s="86">
        <f t="shared" si="30"/>
        <v>8.1140893470790385E-2</v>
      </c>
      <c r="P75" s="85">
        <f t="shared" si="30"/>
        <v>8.381173810225255E-2</v>
      </c>
      <c r="Q75" s="86">
        <f t="shared" si="30"/>
        <v>6.8228913505078148E-2</v>
      </c>
      <c r="R75" s="85">
        <f t="shared" si="30"/>
        <v>7.9124555558666251E-2</v>
      </c>
      <c r="S75" s="86">
        <f t="shared" si="30"/>
        <v>5.3327361415344561E-2</v>
      </c>
      <c r="T75" s="85">
        <f t="shared" si="30"/>
        <v>6.5396512550984096E-2</v>
      </c>
      <c r="U75" s="86">
        <f t="shared" si="30"/>
        <v>0.12423948220064725</v>
      </c>
      <c r="V75" s="85">
        <f t="shared" si="30"/>
        <v>4.9263355015357113E-2</v>
      </c>
      <c r="W75" s="86">
        <f t="shared" si="30"/>
        <v>7.025593963495462E-2</v>
      </c>
      <c r="X75" s="85">
        <f t="shared" si="30"/>
        <v>7.7874367663670743E-2</v>
      </c>
      <c r="Y75" s="86">
        <f t="shared" si="30"/>
        <v>9.9042148050316081E-2</v>
      </c>
      <c r="Z75" s="85">
        <f t="shared" si="30"/>
        <v>6.6774440482665537E-2</v>
      </c>
      <c r="AA75" s="85">
        <f t="shared" si="30"/>
        <v>5.3555861981519341E-2</v>
      </c>
      <c r="AB75" s="105">
        <f t="shared" si="30"/>
        <v>6.8491766171944676E-2</v>
      </c>
      <c r="AC75" s="106">
        <f t="shared" si="30"/>
        <v>6.6877739567371086E-2</v>
      </c>
      <c r="AD75" s="18"/>
      <c r="AE75" s="18"/>
    </row>
    <row r="76" spans="1:31" x14ac:dyDescent="0.15">
      <c r="A76" s="90" t="s">
        <v>21</v>
      </c>
      <c r="B76" s="85">
        <f>B12/B31</f>
        <v>8.0271385476022611E-2</v>
      </c>
      <c r="C76" s="86">
        <f t="shared" ref="C76:AC76" si="31">C12/C31</f>
        <v>6.0777278065518234E-2</v>
      </c>
      <c r="D76" s="85">
        <f t="shared" si="31"/>
        <v>8.045414921438139E-2</v>
      </c>
      <c r="E76" s="86">
        <f t="shared" si="31"/>
        <v>5.6645941127875125E-2</v>
      </c>
      <c r="F76" s="85">
        <f t="shared" si="31"/>
        <v>7.2568812538963856E-2</v>
      </c>
      <c r="G76" s="86">
        <f t="shared" si="31"/>
        <v>4.9090710302853606E-2</v>
      </c>
      <c r="H76" s="85">
        <f t="shared" si="31"/>
        <v>7.3416370106761566E-2</v>
      </c>
      <c r="I76" s="86">
        <f t="shared" si="31"/>
        <v>5.8128286014721343E-2</v>
      </c>
      <c r="J76" s="85">
        <f t="shared" si="31"/>
        <v>5.1473140453682342E-2</v>
      </c>
      <c r="K76" s="86">
        <f t="shared" si="31"/>
        <v>0.11644953123097529</v>
      </c>
      <c r="L76" s="85">
        <f t="shared" si="31"/>
        <v>4.3459266607810833E-2</v>
      </c>
      <c r="M76" s="86">
        <f t="shared" si="31"/>
        <v>0.10296526788224232</v>
      </c>
      <c r="N76" s="85">
        <f t="shared" si="31"/>
        <v>6.6539634497999933E-2</v>
      </c>
      <c r="O76" s="86">
        <f t="shared" si="31"/>
        <v>8.4980526918671251E-2</v>
      </c>
      <c r="P76" s="85">
        <f t="shared" si="31"/>
        <v>8.0141092912708711E-2</v>
      </c>
      <c r="Q76" s="86">
        <f t="shared" si="31"/>
        <v>6.3649620097725707E-2</v>
      </c>
      <c r="R76" s="85">
        <f t="shared" si="31"/>
        <v>8.655057532405723E-2</v>
      </c>
      <c r="S76" s="86">
        <f t="shared" si="31"/>
        <v>5.5335885395161349E-2</v>
      </c>
      <c r="T76" s="85">
        <f t="shared" si="31"/>
        <v>5.4583778161013931E-2</v>
      </c>
      <c r="U76" s="86">
        <f t="shared" si="31"/>
        <v>0.10469255663430421</v>
      </c>
      <c r="V76" s="85">
        <f t="shared" si="31"/>
        <v>4.6645906779119999E-2</v>
      </c>
      <c r="W76" s="86">
        <f t="shared" si="31"/>
        <v>8.4305670876487646E-2</v>
      </c>
      <c r="X76" s="85">
        <f t="shared" si="31"/>
        <v>7.2992485634300872E-2</v>
      </c>
      <c r="Y76" s="86">
        <f t="shared" si="31"/>
        <v>8.521933142703271E-2</v>
      </c>
      <c r="Z76" s="85">
        <f t="shared" si="31"/>
        <v>7.0763078906549023E-2</v>
      </c>
      <c r="AA76" s="85">
        <f t="shared" si="31"/>
        <v>5.4839681105669412E-2</v>
      </c>
      <c r="AB76" s="105">
        <f t="shared" si="31"/>
        <v>6.9832324675050614E-2</v>
      </c>
      <c r="AC76" s="106">
        <f t="shared" si="31"/>
        <v>6.8442967998289445E-2</v>
      </c>
      <c r="AD76" s="18"/>
      <c r="AE76" s="18"/>
    </row>
    <row r="77" spans="1:31" x14ac:dyDescent="0.15">
      <c r="A77" s="91" t="s">
        <v>22</v>
      </c>
      <c r="B77" s="85">
        <f>B13/B31</f>
        <v>7.5948635559819233E-2</v>
      </c>
      <c r="C77" s="86">
        <f t="shared" ref="C77:AC77" si="32">C13/C31</f>
        <v>8.175978092037256E-2</v>
      </c>
      <c r="D77" s="85">
        <f t="shared" si="32"/>
        <v>8.8214657793464157E-2</v>
      </c>
      <c r="E77" s="86">
        <f t="shared" si="32"/>
        <v>4.9106482890560459E-2</v>
      </c>
      <c r="F77" s="85">
        <f t="shared" si="32"/>
        <v>7.8368524127681818E-2</v>
      </c>
      <c r="G77" s="86">
        <f t="shared" si="32"/>
        <v>4.0606436094609864E-2</v>
      </c>
      <c r="H77" s="85">
        <f t="shared" si="32"/>
        <v>6.8153420324238836E-2</v>
      </c>
      <c r="I77" s="86">
        <f t="shared" si="32"/>
        <v>6.361724500525763E-2</v>
      </c>
      <c r="J77" s="85">
        <f t="shared" si="32"/>
        <v>6.1028646099189413E-2</v>
      </c>
      <c r="K77" s="86">
        <f t="shared" si="32"/>
        <v>0.11946913429928163</v>
      </c>
      <c r="L77" s="85">
        <f t="shared" si="32"/>
        <v>4.5206738689213911E-2</v>
      </c>
      <c r="M77" s="86">
        <f t="shared" si="32"/>
        <v>0.10976047149601109</v>
      </c>
      <c r="N77" s="85">
        <f t="shared" si="32"/>
        <v>6.5815274311050415E-2</v>
      </c>
      <c r="O77" s="86">
        <f t="shared" si="32"/>
        <v>8.9681557846506305E-2</v>
      </c>
      <c r="P77" s="85">
        <f t="shared" si="32"/>
        <v>7.4822240447165803E-2</v>
      </c>
      <c r="Q77" s="86">
        <f t="shared" si="32"/>
        <v>6.2327850119812053E-2</v>
      </c>
      <c r="R77" s="85">
        <f t="shared" si="32"/>
        <v>8.5829670483496184E-2</v>
      </c>
      <c r="S77" s="86">
        <f t="shared" si="32"/>
        <v>5.6959500598358193E-2</v>
      </c>
      <c r="T77" s="85">
        <f t="shared" si="32"/>
        <v>5.0422928471708962E-2</v>
      </c>
      <c r="U77" s="86">
        <f t="shared" si="32"/>
        <v>7.7961165048543696E-2</v>
      </c>
      <c r="V77" s="85">
        <f t="shared" si="32"/>
        <v>5.0596905878263827E-2</v>
      </c>
      <c r="W77" s="86">
        <f t="shared" si="32"/>
        <v>9.816603300849247E-2</v>
      </c>
      <c r="X77" s="85">
        <f t="shared" si="32"/>
        <v>6.730514218358627E-2</v>
      </c>
      <c r="Y77" s="86">
        <f t="shared" si="32"/>
        <v>7.0845140856809471E-2</v>
      </c>
      <c r="Z77" s="85">
        <f t="shared" si="32"/>
        <v>6.6114703571644409E-2</v>
      </c>
      <c r="AA77" s="85">
        <f t="shared" si="32"/>
        <v>5.6713898530740332E-2</v>
      </c>
      <c r="AB77" s="105">
        <f t="shared" si="32"/>
        <v>6.8836624013878717E-2</v>
      </c>
      <c r="AC77" s="106">
        <f t="shared" si="32"/>
        <v>7.1509947079576641E-2</v>
      </c>
      <c r="AD77" s="18"/>
      <c r="AE77" s="18"/>
    </row>
    <row r="78" spans="1:31" x14ac:dyDescent="0.15">
      <c r="A78" s="90" t="s">
        <v>23</v>
      </c>
      <c r="B78" s="85">
        <f>B14/B31</f>
        <v>6.3777898496284055E-2</v>
      </c>
      <c r="C78" s="86">
        <f t="shared" ref="C78:AC78" si="33">C14/C31</f>
        <v>6.0084536160586233E-2</v>
      </c>
      <c r="D78" s="85">
        <f t="shared" si="33"/>
        <v>7.2215253120149689E-2</v>
      </c>
      <c r="E78" s="86">
        <f t="shared" si="33"/>
        <v>5.0132614461498325E-2</v>
      </c>
      <c r="F78" s="85">
        <f t="shared" si="33"/>
        <v>6.7644410299683252E-2</v>
      </c>
      <c r="G78" s="86">
        <f t="shared" si="33"/>
        <v>3.872590108968986E-2</v>
      </c>
      <c r="H78" s="85">
        <f t="shared" si="33"/>
        <v>5.6975088967971529E-2</v>
      </c>
      <c r="I78" s="86">
        <f t="shared" si="33"/>
        <v>6.1636172450052575E-2</v>
      </c>
      <c r="J78" s="85">
        <f t="shared" si="33"/>
        <v>5.9640239295996079E-2</v>
      </c>
      <c r="K78" s="86">
        <f t="shared" si="33"/>
        <v>9.616461707049799E-2</v>
      </c>
      <c r="L78" s="85">
        <f t="shared" si="33"/>
        <v>4.2767558908922122E-2</v>
      </c>
      <c r="M78" s="86">
        <f t="shared" si="33"/>
        <v>9.2195694109207943E-2</v>
      </c>
      <c r="N78" s="85">
        <f t="shared" si="33"/>
        <v>5.5194400741892469E-2</v>
      </c>
      <c r="O78" s="86">
        <f t="shared" si="33"/>
        <v>8.0398625429553269E-2</v>
      </c>
      <c r="P78" s="85">
        <f t="shared" si="33"/>
        <v>5.9996337317164444E-2</v>
      </c>
      <c r="Q78" s="86">
        <f t="shared" si="33"/>
        <v>5.4857717857538776E-2</v>
      </c>
      <c r="R78" s="85">
        <f t="shared" si="33"/>
        <v>7.853663316442229E-2</v>
      </c>
      <c r="S78" s="86">
        <f t="shared" si="33"/>
        <v>5.5601822368098762E-2</v>
      </c>
      <c r="T78" s="85">
        <f t="shared" si="33"/>
        <v>6.9064630040239799E-2</v>
      </c>
      <c r="U78" s="86">
        <f t="shared" si="33"/>
        <v>6.9288025889967644E-2</v>
      </c>
      <c r="V78" s="85">
        <f t="shared" si="33"/>
        <v>4.5922384502436568E-2</v>
      </c>
      <c r="W78" s="86">
        <f t="shared" si="33"/>
        <v>8.2237177526256755E-2</v>
      </c>
      <c r="X78" s="85">
        <f t="shared" si="33"/>
        <v>5.708953391287265E-2</v>
      </c>
      <c r="Y78" s="86">
        <f t="shared" si="33"/>
        <v>5.4624488696834089E-2</v>
      </c>
      <c r="Z78" s="85">
        <f t="shared" si="33"/>
        <v>6.3249128744384681E-2</v>
      </c>
      <c r="AA78" s="85">
        <f t="shared" si="33"/>
        <v>5.8128477010127903E-2</v>
      </c>
      <c r="AB78" s="105">
        <f t="shared" si="33"/>
        <v>6.0356786258109155E-2</v>
      </c>
      <c r="AC78" s="106">
        <f t="shared" si="33"/>
        <v>6.3801294501265107E-2</v>
      </c>
      <c r="AD78" s="18"/>
      <c r="AE78" s="18"/>
    </row>
    <row r="79" spans="1:31" x14ac:dyDescent="0.15">
      <c r="A79" s="91" t="s">
        <v>24</v>
      </c>
      <c r="B79" s="85">
        <f>B15/B31</f>
        <v>5.305193078976872E-2</v>
      </c>
      <c r="C79" s="86">
        <f t="shared" ref="C79:AC79" si="34">C15/C31</f>
        <v>5.2756625697477445E-2</v>
      </c>
      <c r="D79" s="85">
        <f t="shared" si="34"/>
        <v>6.5974953755873533E-2</v>
      </c>
      <c r="E79" s="86">
        <f t="shared" si="34"/>
        <v>5.0515239793034482E-2</v>
      </c>
      <c r="F79" s="85">
        <f t="shared" si="34"/>
        <v>6.7405117096239947E-2</v>
      </c>
      <c r="G79" s="86">
        <f t="shared" si="34"/>
        <v>3.7960567076059624E-2</v>
      </c>
      <c r="H79" s="85">
        <f t="shared" si="34"/>
        <v>5.4483985765124553E-2</v>
      </c>
      <c r="I79" s="86">
        <f t="shared" si="34"/>
        <v>5.8935856992639327E-2</v>
      </c>
      <c r="J79" s="85">
        <f t="shared" si="34"/>
        <v>6.1375747799987751E-2</v>
      </c>
      <c r="K79" s="86">
        <f t="shared" si="34"/>
        <v>6.9962254961646167E-2</v>
      </c>
      <c r="L79" s="85">
        <f t="shared" si="34"/>
        <v>4.4933696176494682E-2</v>
      </c>
      <c r="M79" s="86">
        <f t="shared" si="34"/>
        <v>7.77037834065199E-2</v>
      </c>
      <c r="N79" s="85">
        <f t="shared" si="34"/>
        <v>5.1784832728161923E-2</v>
      </c>
      <c r="O79" s="86">
        <f t="shared" si="34"/>
        <v>6.2927835051546394E-2</v>
      </c>
      <c r="P79" s="85">
        <f t="shared" si="34"/>
        <v>5.2296741008511755E-2</v>
      </c>
      <c r="Q79" s="86">
        <f t="shared" si="34"/>
        <v>4.9903212327423743E-2</v>
      </c>
      <c r="R79" s="85">
        <f t="shared" si="34"/>
        <v>6.7618074414177332E-2</v>
      </c>
      <c r="S79" s="86">
        <f t="shared" si="34"/>
        <v>5.4531076134956016E-2</v>
      </c>
      <c r="T79" s="85">
        <f t="shared" si="34"/>
        <v>4.9136349949358081E-2</v>
      </c>
      <c r="U79" s="86">
        <f t="shared" si="34"/>
        <v>6.0776699029126212E-2</v>
      </c>
      <c r="V79" s="85">
        <f t="shared" si="34"/>
        <v>4.7624789859338761E-2</v>
      </c>
      <c r="W79" s="86">
        <f t="shared" si="34"/>
        <v>6.8697286194991922E-2</v>
      </c>
      <c r="X79" s="85">
        <f t="shared" si="34"/>
        <v>5.0861941947841459E-2</v>
      </c>
      <c r="Y79" s="86">
        <f t="shared" si="34"/>
        <v>5.0841806967827974E-2</v>
      </c>
      <c r="Z79" s="85">
        <f t="shared" si="34"/>
        <v>5.999073346628795E-2</v>
      </c>
      <c r="AA79" s="85">
        <f t="shared" si="34"/>
        <v>6.2455422947078121E-2</v>
      </c>
      <c r="AB79" s="105">
        <f t="shared" si="34"/>
        <v>5.601246597236028E-2</v>
      </c>
      <c r="AC79" s="106">
        <f t="shared" si="34"/>
        <v>5.7954656819072733E-2</v>
      </c>
      <c r="AD79" s="18"/>
      <c r="AE79" s="18"/>
    </row>
    <row r="80" spans="1:31" x14ac:dyDescent="0.15">
      <c r="A80" s="90" t="s">
        <v>25</v>
      </c>
      <c r="B80" s="85">
        <f>B16/B31</f>
        <v>4.8867878731839252E-2</v>
      </c>
      <c r="C80" s="86">
        <f t="shared" ref="C80:AC80" si="35">C16/C31</f>
        <v>5.4071752907621784E-2</v>
      </c>
      <c r="D80" s="85">
        <f t="shared" si="35"/>
        <v>5.5758722599026214E-2</v>
      </c>
      <c r="E80" s="86">
        <f t="shared" si="35"/>
        <v>5.7298143397539025E-2</v>
      </c>
      <c r="F80" s="85">
        <f t="shared" si="35"/>
        <v>5.8897613994874087E-2</v>
      </c>
      <c r="G80" s="86">
        <f t="shared" si="35"/>
        <v>3.9804657604140092E-2</v>
      </c>
      <c r="H80" s="85">
        <f t="shared" si="35"/>
        <v>5.3424278370897589E-2</v>
      </c>
      <c r="I80" s="86">
        <f t="shared" si="35"/>
        <v>5.7127234490010517E-2</v>
      </c>
      <c r="J80" s="85">
        <f t="shared" si="35"/>
        <v>6.0661126651285299E-2</v>
      </c>
      <c r="K80" s="86">
        <f t="shared" si="35"/>
        <v>5.4791184707171557E-2</v>
      </c>
      <c r="L80" s="85">
        <f t="shared" si="35"/>
        <v>4.8201104912034803E-2</v>
      </c>
      <c r="M80" s="86">
        <f t="shared" si="35"/>
        <v>6.40164403214393E-2</v>
      </c>
      <c r="N80" s="85">
        <f t="shared" si="35"/>
        <v>5.1424959514263437E-2</v>
      </c>
      <c r="O80" s="86">
        <f t="shared" si="35"/>
        <v>5.2265750286368845E-2</v>
      </c>
      <c r="P80" s="85">
        <f t="shared" si="35"/>
        <v>5.0576872546599677E-2</v>
      </c>
      <c r="Q80" s="86">
        <f t="shared" si="35"/>
        <v>4.9007819761740304E-2</v>
      </c>
      <c r="R80" s="85">
        <f t="shared" si="35"/>
        <v>6.0856966880371788E-2</v>
      </c>
      <c r="S80" s="86">
        <f t="shared" si="35"/>
        <v>5.5524840612774774E-2</v>
      </c>
      <c r="T80" s="85">
        <f t="shared" si="35"/>
        <v>4.5468232460102377E-2</v>
      </c>
      <c r="U80" s="86">
        <f t="shared" si="35"/>
        <v>5.5404530744336572E-2</v>
      </c>
      <c r="V80" s="85">
        <f t="shared" si="35"/>
        <v>5.1419735134099892E-2</v>
      </c>
      <c r="W80" s="86">
        <f t="shared" si="35"/>
        <v>5.8158166907019769E-2</v>
      </c>
      <c r="X80" s="85">
        <f t="shared" si="35"/>
        <v>4.9702863317125881E-2</v>
      </c>
      <c r="Y80" s="86">
        <f t="shared" si="35"/>
        <v>4.8367035531562956E-2</v>
      </c>
      <c r="Z80" s="85">
        <f t="shared" si="35"/>
        <v>6.1436111278983102E-2</v>
      </c>
      <c r="AA80" s="85">
        <f t="shared" si="35"/>
        <v>6.4908151458957411E-2</v>
      </c>
      <c r="AB80" s="105">
        <f t="shared" si="35"/>
        <v>5.3974417212460199E-2</v>
      </c>
      <c r="AC80" s="106">
        <f t="shared" si="35"/>
        <v>5.535652239763373E-2</v>
      </c>
      <c r="AD80" s="18"/>
      <c r="AE80" s="18"/>
    </row>
    <row r="81" spans="1:31" x14ac:dyDescent="0.15">
      <c r="A81" s="91" t="s">
        <v>26</v>
      </c>
      <c r="B81" s="85">
        <f>B17/B31</f>
        <v>4.3984558305112172E-2</v>
      </c>
      <c r="C81" s="86">
        <f t="shared" ref="C81:AC81" si="36">C17/C31</f>
        <v>5.6296103867989368E-2</v>
      </c>
      <c r="D81" s="85">
        <f t="shared" si="36"/>
        <v>5.1176833287266389E-2</v>
      </c>
      <c r="E81" s="86">
        <f t="shared" si="36"/>
        <v>6.1707030740466975E-2</v>
      </c>
      <c r="F81" s="85">
        <f t="shared" si="36"/>
        <v>5.6290577515254944E-2</v>
      </c>
      <c r="G81" s="86">
        <f t="shared" si="36"/>
        <v>3.9804657604140092E-2</v>
      </c>
      <c r="H81" s="85">
        <f t="shared" si="36"/>
        <v>5.5310399367338871E-2</v>
      </c>
      <c r="I81" s="86">
        <f t="shared" si="36"/>
        <v>5.6273396424815984E-2</v>
      </c>
      <c r="J81" s="85">
        <f t="shared" si="36"/>
        <v>5.770055332094657E-2</v>
      </c>
      <c r="K81" s="86">
        <f t="shared" si="36"/>
        <v>4.9628637525873612E-2</v>
      </c>
      <c r="L81" s="85">
        <f t="shared" si="36"/>
        <v>4.7327368871333264E-2</v>
      </c>
      <c r="M81" s="86">
        <f t="shared" si="36"/>
        <v>5.7201849536161919E-2</v>
      </c>
      <c r="N81" s="85">
        <f t="shared" si="36"/>
        <v>5.0400704982398507E-2</v>
      </c>
      <c r="O81" s="86">
        <f t="shared" si="36"/>
        <v>4.9640320733104239E-2</v>
      </c>
      <c r="P81" s="85">
        <f t="shared" si="36"/>
        <v>5.0592797254580345E-2</v>
      </c>
      <c r="Q81" s="86">
        <f t="shared" si="36"/>
        <v>4.6406917547136023E-2</v>
      </c>
      <c r="R81" s="85">
        <f t="shared" si="36"/>
        <v>5.5754640387468857E-2</v>
      </c>
      <c r="S81" s="86">
        <f t="shared" si="36"/>
        <v>5.5636814075064212E-2</v>
      </c>
      <c r="T81" s="85">
        <f t="shared" si="36"/>
        <v>4.4209027948865345E-2</v>
      </c>
      <c r="U81" s="86">
        <f t="shared" si="36"/>
        <v>4.8834951456310678E-2</v>
      </c>
      <c r="V81" s="85">
        <f t="shared" si="36"/>
        <v>4.8504365960404888E-2</v>
      </c>
      <c r="W81" s="86">
        <f t="shared" si="36"/>
        <v>5.8041632070387039E-2</v>
      </c>
      <c r="X81" s="85">
        <f t="shared" si="36"/>
        <v>4.7227542851529886E-2</v>
      </c>
      <c r="Y81" s="86">
        <f t="shared" si="36"/>
        <v>4.5930732045084438E-2</v>
      </c>
      <c r="Z81" s="85">
        <f t="shared" si="36"/>
        <v>6.1587196067766567E-2</v>
      </c>
      <c r="AA81" s="85">
        <f t="shared" si="36"/>
        <v>5.9800611795286326E-2</v>
      </c>
      <c r="AB81" s="105">
        <f t="shared" si="36"/>
        <v>5.2262900515454187E-2</v>
      </c>
      <c r="AC81" s="106">
        <f t="shared" si="36"/>
        <v>5.3819691921171732E-2</v>
      </c>
      <c r="AD81" s="18"/>
      <c r="AE81" s="18"/>
    </row>
    <row r="82" spans="1:31" x14ac:dyDescent="0.15">
      <c r="A82" s="90" t="s">
        <v>27</v>
      </c>
      <c r="B82" s="85">
        <f>B18/B31</f>
        <v>4.3874755833978665E-2</v>
      </c>
      <c r="C82" s="86">
        <f t="shared" ref="C82:AC82" si="37">C18/C31</f>
        <v>6.0901755126560701E-2</v>
      </c>
      <c r="D82" s="85">
        <f t="shared" si="37"/>
        <v>4.7509195671124528E-2</v>
      </c>
      <c r="E82" s="86">
        <f t="shared" si="37"/>
        <v>6.7011609200400016E-2</v>
      </c>
      <c r="F82" s="85">
        <f t="shared" si="37"/>
        <v>5.2657099136655311E-2</v>
      </c>
      <c r="G82" s="86">
        <f t="shared" si="37"/>
        <v>4.6240752214001965E-2</v>
      </c>
      <c r="H82" s="85">
        <f t="shared" si="37"/>
        <v>5.4891261368129697E-2</v>
      </c>
      <c r="I82" s="86">
        <f t="shared" si="37"/>
        <v>5.9667718191377499E-2</v>
      </c>
      <c r="J82" s="85">
        <f t="shared" si="37"/>
        <v>6.258039487922902E-2</v>
      </c>
      <c r="K82" s="86">
        <f t="shared" si="37"/>
        <v>4.298064044807013E-2</v>
      </c>
      <c r="L82" s="85">
        <f t="shared" si="37"/>
        <v>5.9869121622236579E-2</v>
      </c>
      <c r="M82" s="86">
        <f t="shared" si="37"/>
        <v>5.2073942672133847E-2</v>
      </c>
      <c r="N82" s="85">
        <f t="shared" si="37"/>
        <v>6.1109239975454803E-2</v>
      </c>
      <c r="O82" s="86">
        <f t="shared" si="37"/>
        <v>4.7065292096219929E-2</v>
      </c>
      <c r="P82" s="85">
        <f t="shared" si="37"/>
        <v>5.9415085475870086E-2</v>
      </c>
      <c r="Q82" s="86">
        <f t="shared" si="37"/>
        <v>4.5460359691984954E-2</v>
      </c>
      <c r="R82" s="85">
        <f t="shared" si="37"/>
        <v>5.7679386321005624E-2</v>
      </c>
      <c r="S82" s="86">
        <f t="shared" si="37"/>
        <v>5.721843922990251E-2</v>
      </c>
      <c r="T82" s="85">
        <f t="shared" si="37"/>
        <v>5.2804467438613778E-2</v>
      </c>
      <c r="U82" s="86">
        <f t="shared" si="37"/>
        <v>4.7378640776699031E-2</v>
      </c>
      <c r="V82" s="85">
        <f t="shared" si="37"/>
        <v>5.7044766167530875E-2</v>
      </c>
      <c r="W82" s="86">
        <f t="shared" si="37"/>
        <v>5.7327856196011592E-2</v>
      </c>
      <c r="X82" s="85">
        <f t="shared" si="37"/>
        <v>5.0125239428318848E-2</v>
      </c>
      <c r="Y82" s="86">
        <f t="shared" si="37"/>
        <v>4.316103966045623E-2</v>
      </c>
      <c r="Z82" s="85">
        <f t="shared" si="37"/>
        <v>6.4216071392598856E-2</v>
      </c>
      <c r="AA82" s="85">
        <f t="shared" si="37"/>
        <v>5.9939295959932165E-2</v>
      </c>
      <c r="AB82" s="105">
        <f t="shared" si="37"/>
        <v>5.5933054263187065E-2</v>
      </c>
      <c r="AC82" s="106">
        <f t="shared" si="37"/>
        <v>5.4698358041409788E-2</v>
      </c>
      <c r="AD82" s="18"/>
      <c r="AE82" s="18"/>
    </row>
    <row r="83" spans="1:31" x14ac:dyDescent="0.15">
      <c r="A83" s="91" t="s">
        <v>28</v>
      </c>
      <c r="B83" s="85">
        <f>B19/B31</f>
        <v>4.6105479721217306E-2</v>
      </c>
      <c r="C83" s="86">
        <f t="shared" ref="C83:AC83" si="38">C19/C31</f>
        <v>6.983704329095701E-2</v>
      </c>
      <c r="D83" s="85">
        <f t="shared" si="38"/>
        <v>5.3005336678502331E-2</v>
      </c>
      <c r="E83" s="86">
        <f t="shared" si="38"/>
        <v>7.9394756293751909E-2</v>
      </c>
      <c r="F83" s="85">
        <f t="shared" si="38"/>
        <v>5.6882513334298904E-2</v>
      </c>
      <c r="G83" s="86">
        <f t="shared" si="38"/>
        <v>6.0869565217391307E-2</v>
      </c>
      <c r="H83" s="85">
        <f t="shared" si="38"/>
        <v>6.1233689205219453E-2</v>
      </c>
      <c r="I83" s="86">
        <f t="shared" si="38"/>
        <v>6.5934805467928501E-2</v>
      </c>
      <c r="J83" s="85">
        <f t="shared" si="38"/>
        <v>6.7358147701982563E-2</v>
      </c>
      <c r="K83" s="86">
        <f t="shared" si="38"/>
        <v>3.3653963229027153E-2</v>
      </c>
      <c r="L83" s="85">
        <f t="shared" si="38"/>
        <v>8.7055054471981294E-2</v>
      </c>
      <c r="M83" s="86">
        <f t="shared" si="38"/>
        <v>4.3524200036835624E-2</v>
      </c>
      <c r="N83" s="85">
        <f t="shared" si="38"/>
        <v>6.80529475000346E-2</v>
      </c>
      <c r="O83" s="86">
        <f t="shared" si="38"/>
        <v>4.6290950744558995E-2</v>
      </c>
      <c r="P83" s="85">
        <f t="shared" si="38"/>
        <v>6.5641646296311043E-2</v>
      </c>
      <c r="Q83" s="86">
        <f t="shared" si="38"/>
        <v>5.0551305994013661E-2</v>
      </c>
      <c r="R83" s="85">
        <f t="shared" si="38"/>
        <v>5.4907752176712676E-2</v>
      </c>
      <c r="S83" s="86">
        <f t="shared" si="38"/>
        <v>6.3334989607463033E-2</v>
      </c>
      <c r="T83" s="85">
        <f t="shared" si="38"/>
        <v>8.3572855930579504E-2</v>
      </c>
      <c r="U83" s="86">
        <f t="shared" si="38"/>
        <v>3.6990291262135926E-2</v>
      </c>
      <c r="V83" s="85">
        <f t="shared" si="38"/>
        <v>7.3373670882484379E-2</v>
      </c>
      <c r="W83" s="86">
        <f t="shared" si="38"/>
        <v>5.6985535113402964E-2</v>
      </c>
      <c r="X83" s="85">
        <f t="shared" si="38"/>
        <v>6.1126663719856589E-2</v>
      </c>
      <c r="Y83" s="86">
        <f t="shared" si="38"/>
        <v>4.205829176657648E-2</v>
      </c>
      <c r="Z83" s="85">
        <f t="shared" si="38"/>
        <v>7.0058016558892849E-2</v>
      </c>
      <c r="AA83" s="85">
        <f t="shared" si="38"/>
        <v>6.0129491385732176E-2</v>
      </c>
      <c r="AB83" s="105">
        <f t="shared" si="38"/>
        <v>6.3705405882686139E-2</v>
      </c>
      <c r="AC83" s="106">
        <f t="shared" si="38"/>
        <v>5.8152328854994474E-2</v>
      </c>
      <c r="AD83" s="18"/>
      <c r="AE83" s="18"/>
    </row>
    <row r="84" spans="1:31" x14ac:dyDescent="0.15">
      <c r="A84" s="90" t="s">
        <v>29</v>
      </c>
      <c r="B84" s="85">
        <f>B20/B31</f>
        <v>5.3444908054878122E-2</v>
      </c>
      <c r="C84" s="86">
        <f t="shared" ref="C84:AC84" si="39">C20/C31</f>
        <v>7.8517965287136102E-2</v>
      </c>
      <c r="D84" s="85">
        <f t="shared" si="39"/>
        <v>6.5560351242744452E-2</v>
      </c>
      <c r="E84" s="86">
        <f t="shared" si="39"/>
        <v>7.7959911300491319E-2</v>
      </c>
      <c r="F84" s="85">
        <f t="shared" si="39"/>
        <v>6.4136875712369576E-2</v>
      </c>
      <c r="G84" s="86">
        <f t="shared" si="39"/>
        <v>7.3727176646379247E-2</v>
      </c>
      <c r="H84" s="85">
        <f t="shared" si="39"/>
        <v>7.0300514037168846E-2</v>
      </c>
      <c r="I84" s="86">
        <f t="shared" si="39"/>
        <v>6.7865404837013671E-2</v>
      </c>
      <c r="J84" s="85">
        <f t="shared" si="39"/>
        <v>9.4615840088204672E-2</v>
      </c>
      <c r="K84" s="86">
        <f t="shared" si="39"/>
        <v>3.1462315840740288E-2</v>
      </c>
      <c r="L84" s="85">
        <f t="shared" si="39"/>
        <v>8.5416799395665904E-2</v>
      </c>
      <c r="M84" s="86">
        <f t="shared" si="39"/>
        <v>4.121712662731071E-2</v>
      </c>
      <c r="N84" s="85">
        <f t="shared" si="39"/>
        <v>6.4592628135626065E-2</v>
      </c>
      <c r="O84" s="86">
        <f t="shared" si="39"/>
        <v>5.1715922107674686E-2</v>
      </c>
      <c r="P84" s="85">
        <f t="shared" si="39"/>
        <v>6.9137119698067531E-2</v>
      </c>
      <c r="Q84" s="86">
        <f t="shared" si="39"/>
        <v>6.016185286568259E-2</v>
      </c>
      <c r="R84" s="85">
        <f t="shared" si="39"/>
        <v>6.0598001063859569E-2</v>
      </c>
      <c r="S84" s="86">
        <f t="shared" si="39"/>
        <v>7.3216647654505876E-2</v>
      </c>
      <c r="T84" s="85">
        <f t="shared" si="39"/>
        <v>0.11702389751170239</v>
      </c>
      <c r="U84" s="86">
        <f t="shared" si="39"/>
        <v>3.8252427184466017E-2</v>
      </c>
      <c r="V84" s="85">
        <f t="shared" si="39"/>
        <v>8.0580520226703645E-2</v>
      </c>
      <c r="W84" s="86">
        <f t="shared" si="39"/>
        <v>5.9199697009424755E-2</v>
      </c>
      <c r="X84" s="85">
        <f t="shared" si="39"/>
        <v>7.6705466332694858E-2</v>
      </c>
      <c r="Y84" s="86">
        <f t="shared" si="39"/>
        <v>5.1444471514483184E-2</v>
      </c>
      <c r="Z84" s="85">
        <f t="shared" si="39"/>
        <v>7.6257529058641041E-2</v>
      </c>
      <c r="AA84" s="85">
        <f t="shared" si="39"/>
        <v>6.6956714691011679E-2</v>
      </c>
      <c r="AB84" s="105">
        <f t="shared" si="39"/>
        <v>7.0706964129231178E-2</v>
      </c>
      <c r="AC84" s="106">
        <f t="shared" si="39"/>
        <v>6.363981593670931E-2</v>
      </c>
      <c r="AD84" s="18"/>
      <c r="AE84" s="18"/>
    </row>
    <row r="85" spans="1:31" x14ac:dyDescent="0.15">
      <c r="A85" s="91" t="s">
        <v>30</v>
      </c>
      <c r="B85" s="85">
        <f>B21/B31</f>
        <v>6.833181150961061E-2</v>
      </c>
      <c r="C85" s="86">
        <f t="shared" ref="C85:AC85" si="40">C21/C31</f>
        <v>8.2252277118410155E-2</v>
      </c>
      <c r="D85" s="85">
        <f t="shared" si="40"/>
        <v>7.0301703059553924E-2</v>
      </c>
      <c r="E85" s="86">
        <f t="shared" si="40"/>
        <v>6.9524761946171576E-2</v>
      </c>
      <c r="F85" s="85">
        <f t="shared" si="40"/>
        <v>7.0213663641916613E-2</v>
      </c>
      <c r="G85" s="86">
        <f t="shared" si="40"/>
        <v>9.1971281752250444E-2</v>
      </c>
      <c r="H85" s="85">
        <f t="shared" si="40"/>
        <v>7.8525108738631874E-2</v>
      </c>
      <c r="I85" s="86">
        <f t="shared" si="40"/>
        <v>7.6315457413249216E-2</v>
      </c>
      <c r="J85" s="85">
        <f t="shared" si="40"/>
        <v>0.10061865773730527</v>
      </c>
      <c r="K85" s="86">
        <f t="shared" si="40"/>
        <v>3.4092292706684527E-2</v>
      </c>
      <c r="L85" s="85">
        <f t="shared" si="40"/>
        <v>8.2531650177932708E-2</v>
      </c>
      <c r="M85" s="86">
        <f t="shared" si="40"/>
        <v>3.7126433438993418E-2</v>
      </c>
      <c r="N85" s="85">
        <f t="shared" si="40"/>
        <v>6.759157158478013E-2</v>
      </c>
      <c r="O85" s="86">
        <f t="shared" si="40"/>
        <v>6.2029782359679264E-2</v>
      </c>
      <c r="P85" s="85">
        <f t="shared" si="40"/>
        <v>7.1127708195650965E-2</v>
      </c>
      <c r="Q85" s="86">
        <f t="shared" si="40"/>
        <v>7.4360220692948564E-2</v>
      </c>
      <c r="R85" s="85">
        <f t="shared" si="40"/>
        <v>6.1325904980542571E-2</v>
      </c>
      <c r="S85" s="86">
        <f t="shared" si="40"/>
        <v>8.090082650411852E-2</v>
      </c>
      <c r="T85" s="85">
        <f t="shared" si="40"/>
        <v>0.11603843311160385</v>
      </c>
      <c r="U85" s="86">
        <f t="shared" si="40"/>
        <v>3.6634304207119744E-2</v>
      </c>
      <c r="V85" s="85">
        <f t="shared" si="40"/>
        <v>8.330436879774715E-2</v>
      </c>
      <c r="W85" s="86">
        <f t="shared" si="40"/>
        <v>5.7692027560488864E-2</v>
      </c>
      <c r="X85" s="85">
        <f t="shared" si="40"/>
        <v>8.4563626540936104E-2</v>
      </c>
      <c r="Y85" s="86">
        <f t="shared" si="40"/>
        <v>6.792157667303525E-2</v>
      </c>
      <c r="Z85" s="85">
        <f t="shared" si="40"/>
        <v>7.0405511573094826E-2</v>
      </c>
      <c r="AA85" s="85">
        <f t="shared" si="40"/>
        <v>7.5824576418937126E-2</v>
      </c>
      <c r="AB85" s="105">
        <f t="shared" si="40"/>
        <v>7.4613131697933405E-2</v>
      </c>
      <c r="AC85" s="106">
        <f t="shared" si="40"/>
        <v>7.0431938455507645E-2</v>
      </c>
      <c r="AD85" s="18"/>
      <c r="AE85" s="18"/>
    </row>
    <row r="86" spans="1:31" x14ac:dyDescent="0.15">
      <c r="A86" s="90" t="s">
        <v>31</v>
      </c>
      <c r="B86" s="85">
        <f>B22/B31</f>
        <v>7.5954414637247308E-2</v>
      </c>
      <c r="C86" s="86">
        <f t="shared" ref="C86:AC86" si="41">C22/C31</f>
        <v>8.0677371693916325E-2</v>
      </c>
      <c r="D86" s="85">
        <f t="shared" si="41"/>
        <v>5.8894818531669252E-2</v>
      </c>
      <c r="E86" s="86">
        <f t="shared" si="41"/>
        <v>7.2542284447149871E-2</v>
      </c>
      <c r="F86" s="85">
        <f t="shared" si="41"/>
        <v>5.067978161346591E-2</v>
      </c>
      <c r="G86" s="86">
        <f t="shared" si="41"/>
        <v>0.11292685593498306</v>
      </c>
      <c r="H86" s="85">
        <f t="shared" si="41"/>
        <v>7.3305654408857251E-2</v>
      </c>
      <c r="I86" s="86">
        <f t="shared" si="41"/>
        <v>7.8111461619348052E-2</v>
      </c>
      <c r="J86" s="85">
        <f t="shared" si="41"/>
        <v>9.2084039447087415E-2</v>
      </c>
      <c r="K86" s="86">
        <f t="shared" si="41"/>
        <v>2.9660294654815535E-2</v>
      </c>
      <c r="L86" s="85">
        <f t="shared" si="41"/>
        <v>8.7555632411966539E-2</v>
      </c>
      <c r="M86" s="86">
        <f t="shared" si="41"/>
        <v>3.4024485997615379E-2</v>
      </c>
      <c r="N86" s="85">
        <f t="shared" si="41"/>
        <v>7.0636652625459651E-2</v>
      </c>
      <c r="O86" s="86">
        <f t="shared" si="41"/>
        <v>6.358304696449027E-2</v>
      </c>
      <c r="P86" s="85">
        <f t="shared" si="41"/>
        <v>6.5012620331074675E-2</v>
      </c>
      <c r="Q86" s="86">
        <f t="shared" si="41"/>
        <v>8.488321522679014E-2</v>
      </c>
      <c r="R86" s="85">
        <f t="shared" si="41"/>
        <v>6.0367031551835156E-2</v>
      </c>
      <c r="S86" s="86">
        <f t="shared" si="41"/>
        <v>8.654148966694894E-2</v>
      </c>
      <c r="T86" s="85">
        <f t="shared" si="41"/>
        <v>9.1429197120254033E-2</v>
      </c>
      <c r="U86" s="86">
        <f t="shared" si="41"/>
        <v>3.5792880258899679E-2</v>
      </c>
      <c r="V86" s="85">
        <f t="shared" si="41"/>
        <v>9.4518964086340321E-2</v>
      </c>
      <c r="W86" s="86">
        <f t="shared" si="41"/>
        <v>5.4305233870850268E-2</v>
      </c>
      <c r="X86" s="85">
        <f t="shared" si="41"/>
        <v>8.2009724473257703E-2</v>
      </c>
      <c r="Y86" s="86">
        <f t="shared" si="41"/>
        <v>7.7166707271724769E-2</v>
      </c>
      <c r="Z86" s="85">
        <f t="shared" si="41"/>
        <v>5.6692048911182291E-2</v>
      </c>
      <c r="AA86" s="85">
        <f t="shared" si="41"/>
        <v>7.92480940833373E-2</v>
      </c>
      <c r="AB86" s="105">
        <f t="shared" si="41"/>
        <v>7.0954639809589604E-2</v>
      </c>
      <c r="AC86" s="106">
        <f t="shared" si="41"/>
        <v>7.3956068921278637E-2</v>
      </c>
      <c r="AD86" s="18"/>
      <c r="AE86" s="18"/>
    </row>
    <row r="87" spans="1:31" x14ac:dyDescent="0.15">
      <c r="A87" s="91" t="s">
        <v>32</v>
      </c>
      <c r="B87" s="85">
        <f>B23/B31</f>
        <v>7.7283602445705563E-2</v>
      </c>
      <c r="C87" s="86">
        <f t="shared" ref="C87:AC87" si="42">C23/C31</f>
        <v>7.8122885919479579E-2</v>
      </c>
      <c r="D87" s="85">
        <f t="shared" si="42"/>
        <v>3.8589926222014327E-2</v>
      </c>
      <c r="E87" s="86">
        <f t="shared" si="42"/>
        <v>7.3551023957563369E-2</v>
      </c>
      <c r="F87" s="85">
        <f t="shared" si="42"/>
        <v>3.7650896404934478E-2</v>
      </c>
      <c r="G87" s="86">
        <f t="shared" si="42"/>
        <v>0.11371405663471701</v>
      </c>
      <c r="H87" s="85">
        <f t="shared" si="42"/>
        <v>7.0601028074337685E-2</v>
      </c>
      <c r="I87" s="86">
        <f t="shared" si="42"/>
        <v>8.3928496319663509E-2</v>
      </c>
      <c r="J87" s="85">
        <f t="shared" si="42"/>
        <v>7.7403679278028464E-2</v>
      </c>
      <c r="K87" s="86">
        <f t="shared" si="42"/>
        <v>3.2217216607816873E-2</v>
      </c>
      <c r="L87" s="85">
        <f t="shared" si="42"/>
        <v>9.2179152294012176E-2</v>
      </c>
      <c r="M87" s="86">
        <f t="shared" si="42"/>
        <v>3.4363761499016099E-2</v>
      </c>
      <c r="N87" s="85">
        <f t="shared" si="42"/>
        <v>7.9333588628006435E-2</v>
      </c>
      <c r="O87" s="86">
        <f t="shared" si="42"/>
        <v>6.0439862542955324E-2</v>
      </c>
      <c r="P87" s="85">
        <f t="shared" si="42"/>
        <v>5.2726708123989774E-2</v>
      </c>
      <c r="Q87" s="86">
        <f t="shared" si="42"/>
        <v>8.4832049937322518E-2</v>
      </c>
      <c r="R87" s="85">
        <f t="shared" si="42"/>
        <v>4.8216635404126656E-2</v>
      </c>
      <c r="S87" s="86">
        <f t="shared" si="42"/>
        <v>8.6751439908741623E-2</v>
      </c>
      <c r="T87" s="85">
        <f t="shared" si="42"/>
        <v>5.8115025594700394E-2</v>
      </c>
      <c r="U87" s="86">
        <f t="shared" si="42"/>
        <v>3.5598705501618123E-2</v>
      </c>
      <c r="V87" s="85">
        <f t="shared" si="42"/>
        <v>9.8725323989019481E-2</v>
      </c>
      <c r="W87" s="86">
        <f t="shared" si="42"/>
        <v>4.9621990123672598E-2</v>
      </c>
      <c r="X87" s="85">
        <f t="shared" si="42"/>
        <v>6.9564363243455621E-2</v>
      </c>
      <c r="Y87" s="86">
        <f t="shared" si="42"/>
        <v>6.7370202726095368E-2</v>
      </c>
      <c r="Z87" s="85">
        <f t="shared" si="42"/>
        <v>4.7052839386797204E-2</v>
      </c>
      <c r="AA87" s="85">
        <f t="shared" si="42"/>
        <v>7.9727545052541482E-2</v>
      </c>
      <c r="AB87" s="105">
        <f t="shared" si="42"/>
        <v>6.5488559715939323E-2</v>
      </c>
      <c r="AC87" s="106">
        <f t="shared" si="42"/>
        <v>7.3577986351163541E-2</v>
      </c>
      <c r="AD87" s="18"/>
      <c r="AE87" s="18"/>
    </row>
    <row r="88" spans="1:31" x14ac:dyDescent="0.15">
      <c r="A88" s="90" t="s">
        <v>33</v>
      </c>
      <c r="B88" s="85">
        <f>B24/B31</f>
        <v>3.3062101966042139E-2</v>
      </c>
      <c r="C88" s="86">
        <f t="shared" ref="C88:AC88" si="43">C24/C31</f>
        <v>6.2114053460191693E-2</v>
      </c>
      <c r="D88" s="85">
        <f t="shared" si="43"/>
        <v>1.8285033912359406E-2</v>
      </c>
      <c r="E88" s="86">
        <f t="shared" si="43"/>
        <v>7.3577112048349921E-2</v>
      </c>
      <c r="F88" s="85">
        <f t="shared" si="43"/>
        <v>2.4067858514744869E-2</v>
      </c>
      <c r="G88" s="86">
        <f t="shared" si="43"/>
        <v>9.9850577644957902E-2</v>
      </c>
      <c r="H88" s="85">
        <f t="shared" si="43"/>
        <v>4.1332542506919728E-2</v>
      </c>
      <c r="I88" s="86">
        <f t="shared" si="43"/>
        <v>6.3697160883280757E-2</v>
      </c>
      <c r="J88" s="85">
        <f t="shared" si="43"/>
        <v>3.4853094309573882E-2</v>
      </c>
      <c r="K88" s="86">
        <f t="shared" si="43"/>
        <v>3.3434798490198467E-2</v>
      </c>
      <c r="L88" s="85">
        <f t="shared" si="43"/>
        <v>7.4185650705814898E-2</v>
      </c>
      <c r="M88" s="86">
        <f t="shared" si="43"/>
        <v>2.8722094590009791E-2</v>
      </c>
      <c r="N88" s="85">
        <f t="shared" si="43"/>
        <v>5.7561259187147912E-2</v>
      </c>
      <c r="O88" s="86">
        <f t="shared" si="43"/>
        <v>4.8490263459335624E-2</v>
      </c>
      <c r="P88" s="85">
        <f t="shared" si="43"/>
        <v>3.6857736621254709E-2</v>
      </c>
      <c r="Q88" s="86">
        <f t="shared" si="43"/>
        <v>6.7461434163063771E-2</v>
      </c>
      <c r="R88" s="85">
        <f t="shared" si="43"/>
        <v>3.3700551527198412E-2</v>
      </c>
      <c r="S88" s="86">
        <f t="shared" si="43"/>
        <v>6.4405735840605771E-2</v>
      </c>
      <c r="T88" s="85">
        <f t="shared" si="43"/>
        <v>2.6361172702636118E-2</v>
      </c>
      <c r="U88" s="86">
        <f t="shared" si="43"/>
        <v>3.5631067961165046E-2</v>
      </c>
      <c r="V88" s="85">
        <f t="shared" si="43"/>
        <v>8.7915049972690576E-2</v>
      </c>
      <c r="W88" s="86">
        <f t="shared" si="43"/>
        <v>3.2709871957348251E-2</v>
      </c>
      <c r="X88" s="85">
        <f t="shared" si="43"/>
        <v>3.6903884877952951E-2</v>
      </c>
      <c r="Y88" s="86">
        <f t="shared" si="43"/>
        <v>5.0559708669393619E-2</v>
      </c>
      <c r="Z88" s="85">
        <f t="shared" si="43"/>
        <v>3.0740718357809071E-2</v>
      </c>
      <c r="AA88" s="85">
        <f t="shared" si="43"/>
        <v>6.385018940294486E-2</v>
      </c>
      <c r="AB88" s="105">
        <f t="shared" si="43"/>
        <v>4.2600217021649962E-2</v>
      </c>
      <c r="AC88" s="106">
        <f t="shared" si="43"/>
        <v>5.9281008338975802E-2</v>
      </c>
      <c r="AD88" s="18"/>
      <c r="AE88" s="18"/>
    </row>
    <row r="89" spans="1:31" x14ac:dyDescent="0.15">
      <c r="A89" s="91" t="s">
        <v>34</v>
      </c>
      <c r="B89" s="85">
        <f>B25/B31</f>
        <v>1.167373640472035E-3</v>
      </c>
      <c r="C89" s="86">
        <f t="shared" ref="C89:AC89" si="44">C25/C31</f>
        <v>3.9529584950182113E-2</v>
      </c>
      <c r="D89" s="85">
        <f t="shared" si="44"/>
        <v>2.6045542491442181E-3</v>
      </c>
      <c r="E89" s="86">
        <f t="shared" si="44"/>
        <v>4.1714857167702943E-2</v>
      </c>
      <c r="F89" s="85">
        <f t="shared" si="44"/>
        <v>3.78461092814277E-3</v>
      </c>
      <c r="G89" s="86">
        <f t="shared" si="44"/>
        <v>4.9979955537738256E-2</v>
      </c>
      <c r="H89" s="85">
        <f t="shared" si="44"/>
        <v>7.5405298536971137E-3</v>
      </c>
      <c r="I89" s="86">
        <f t="shared" si="44"/>
        <v>2.8088328075709778E-2</v>
      </c>
      <c r="J89" s="85">
        <f t="shared" si="44"/>
        <v>8.4733650489005035E-3</v>
      </c>
      <c r="K89" s="86">
        <f t="shared" si="44"/>
        <v>2.1429441129915988E-2</v>
      </c>
      <c r="L89" s="85">
        <f t="shared" si="44"/>
        <v>4.5370564196845452E-2</v>
      </c>
      <c r="M89" s="86">
        <f t="shared" si="44"/>
        <v>1.0953751902366204E-2</v>
      </c>
      <c r="N89" s="85">
        <f t="shared" si="44"/>
        <v>1.4514886293905686E-2</v>
      </c>
      <c r="O89" s="86">
        <f t="shared" si="44"/>
        <v>1.683848797250859E-2</v>
      </c>
      <c r="P89" s="85">
        <f t="shared" si="44"/>
        <v>1.1203032064399519E-2</v>
      </c>
      <c r="Q89" s="86">
        <f t="shared" si="44"/>
        <v>2.3911245277870159E-2</v>
      </c>
      <c r="R89" s="85">
        <f t="shared" si="44"/>
        <v>1.0330636356001007E-2</v>
      </c>
      <c r="S89" s="86">
        <f t="shared" si="44"/>
        <v>2.5942851544184027E-2</v>
      </c>
      <c r="T89" s="85">
        <f t="shared" si="44"/>
        <v>1.508308012373053E-2</v>
      </c>
      <c r="U89" s="86">
        <f t="shared" si="44"/>
        <v>3.0420711974110032E-2</v>
      </c>
      <c r="V89" s="85">
        <f t="shared" si="44"/>
        <v>1.7832696113550438E-2</v>
      </c>
      <c r="W89" s="86">
        <f t="shared" si="44"/>
        <v>1.2804265175020757E-2</v>
      </c>
      <c r="X89" s="85">
        <f t="shared" si="44"/>
        <v>1.0608516281125682E-2</v>
      </c>
      <c r="Y89" s="86">
        <f t="shared" si="44"/>
        <v>2.7709746496210906E-2</v>
      </c>
      <c r="Z89" s="85">
        <f t="shared" si="44"/>
        <v>1.9162587377369512E-2</v>
      </c>
      <c r="AA89" s="85">
        <f t="shared" si="44"/>
        <v>2.7772494571505556E-2</v>
      </c>
      <c r="AB89" s="105">
        <f t="shared" si="44"/>
        <v>1.240266512359905E-2</v>
      </c>
      <c r="AC89" s="106">
        <f t="shared" si="44"/>
        <v>2.7674085029043869E-2</v>
      </c>
      <c r="AD89" s="18"/>
      <c r="AE89" s="18"/>
    </row>
    <row r="90" spans="1:31" x14ac:dyDescent="0.15">
      <c r="A90" s="90" t="s">
        <v>35</v>
      </c>
      <c r="B90" s="85">
        <f>B26/B31</f>
        <v>0</v>
      </c>
      <c r="C90" s="86">
        <f t="shared" ref="C90:AC90" si="45">C26/C31</f>
        <v>7.5606284467968805E-3</v>
      </c>
      <c r="D90" s="85">
        <f t="shared" si="45"/>
        <v>2.7640167541938639E-4</v>
      </c>
      <c r="E90" s="86">
        <f t="shared" si="45"/>
        <v>1.0217835558067743E-2</v>
      </c>
      <c r="F90" s="85">
        <f t="shared" si="45"/>
        <v>8.8160653900164359E-5</v>
      </c>
      <c r="G90" s="86">
        <f t="shared" si="45"/>
        <v>4.0088924523488468E-3</v>
      </c>
      <c r="H90" s="85">
        <f t="shared" si="45"/>
        <v>7.8687228153420327E-4</v>
      </c>
      <c r="I90" s="86">
        <f t="shared" si="45"/>
        <v>4.1724500525762353E-3</v>
      </c>
      <c r="J90" s="85">
        <f t="shared" si="45"/>
        <v>1.3067358147701982E-3</v>
      </c>
      <c r="K90" s="86">
        <f t="shared" si="45"/>
        <v>3.0439547059539756E-3</v>
      </c>
      <c r="L90" s="85">
        <f t="shared" si="45"/>
        <v>3.6951753388002511E-3</v>
      </c>
      <c r="M90" s="86">
        <f t="shared" si="45"/>
        <v>9.7905216118494387E-4</v>
      </c>
      <c r="N90" s="85">
        <f t="shared" si="45"/>
        <v>1.0242545318649276E-3</v>
      </c>
      <c r="O90" s="86">
        <f t="shared" si="45"/>
        <v>1.6082474226804123E-3</v>
      </c>
      <c r="P90" s="85">
        <f t="shared" si="45"/>
        <v>1.3058260544147272E-3</v>
      </c>
      <c r="Q90" s="86">
        <f t="shared" si="45"/>
        <v>1.9016432585467352E-3</v>
      </c>
      <c r="R90" s="85">
        <f t="shared" si="45"/>
        <v>1.0008678854391221E-3</v>
      </c>
      <c r="S90" s="86">
        <f t="shared" si="45"/>
        <v>1.8965505175273459E-3</v>
      </c>
      <c r="T90" s="85">
        <f t="shared" si="45"/>
        <v>2.1351728668801838E-3</v>
      </c>
      <c r="U90" s="86">
        <f t="shared" si="45"/>
        <v>3.6569579288025888E-3</v>
      </c>
      <c r="V90" s="85">
        <f t="shared" si="45"/>
        <v>1.0072565028337956E-3</v>
      </c>
      <c r="W90" s="86">
        <f t="shared" si="45"/>
        <v>9.9782953866771546E-4</v>
      </c>
      <c r="X90" s="85">
        <f t="shared" si="45"/>
        <v>8.5457492264623543E-4</v>
      </c>
      <c r="Y90" s="86">
        <f t="shared" si="45"/>
        <v>3.9493761780809624E-3</v>
      </c>
      <c r="Z90" s="85">
        <f t="shared" si="45"/>
        <v>1.5259563667129993E-3</v>
      </c>
      <c r="AA90" s="85">
        <f t="shared" si="45"/>
        <v>4.7311112167752363E-3</v>
      </c>
      <c r="AB90" s="105">
        <f t="shared" si="45"/>
        <v>1.0262436262385172E-3</v>
      </c>
      <c r="AC90" s="106">
        <f t="shared" si="45"/>
        <v>3.8626786287017569E-3</v>
      </c>
      <c r="AD90" s="18"/>
      <c r="AE90" s="18"/>
    </row>
    <row r="91" spans="1:31" x14ac:dyDescent="0.15">
      <c r="A91" s="91" t="s">
        <v>36</v>
      </c>
      <c r="B91" s="85">
        <f>B27/B31</f>
        <v>0</v>
      </c>
      <c r="C91" s="86">
        <f t="shared" ref="C91:AC91" si="46">C27/C31</f>
        <v>3.084866295400302E-4</v>
      </c>
      <c r="D91" s="85">
        <f t="shared" si="46"/>
        <v>0</v>
      </c>
      <c r="E91" s="86">
        <f t="shared" si="46"/>
        <v>2.5218487760337406E-4</v>
      </c>
      <c r="F91" s="85">
        <f t="shared" si="46"/>
        <v>0</v>
      </c>
      <c r="G91" s="86">
        <f t="shared" si="46"/>
        <v>2.9155581471627976E-5</v>
      </c>
      <c r="H91" s="85">
        <f t="shared" si="46"/>
        <v>0</v>
      </c>
      <c r="I91" s="86">
        <f t="shared" si="46"/>
        <v>2.1030494216614092E-5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0</v>
      </c>
      <c r="AC91" s="106">
        <f t="shared" si="46"/>
        <v>5.2898150457930939E-5</v>
      </c>
      <c r="AD91" s="18"/>
      <c r="AE91" s="18"/>
    </row>
    <row r="92" spans="1:31" x14ac:dyDescent="0.15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15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4" thickBot="1" x14ac:dyDescent="0.2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5" thickTop="1" thickBot="1" x14ac:dyDescent="0.2">
      <c r="A95" s="9" t="s">
        <v>13</v>
      </c>
      <c r="B95" s="81">
        <f>SUM(B71:B94)</f>
        <v>1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</v>
      </c>
      <c r="F95" s="81">
        <f t="shared" si="50"/>
        <v>1</v>
      </c>
      <c r="G95" s="82">
        <f t="shared" si="50"/>
        <v>1</v>
      </c>
      <c r="H95" s="81">
        <f t="shared" si="50"/>
        <v>1</v>
      </c>
      <c r="I95" s="82">
        <f t="shared" si="50"/>
        <v>1</v>
      </c>
      <c r="J95" s="81">
        <f t="shared" si="50"/>
        <v>1.0000000000000002</v>
      </c>
      <c r="K95" s="81">
        <f t="shared" si="50"/>
        <v>1.0000000000000002</v>
      </c>
      <c r="L95" s="81">
        <f t="shared" si="50"/>
        <v>1</v>
      </c>
      <c r="M95" s="82">
        <f t="shared" si="50"/>
        <v>1</v>
      </c>
      <c r="N95" s="81">
        <f t="shared" si="50"/>
        <v>1</v>
      </c>
      <c r="O95" s="82">
        <f t="shared" si="50"/>
        <v>1</v>
      </c>
      <c r="P95" s="81">
        <f t="shared" si="50"/>
        <v>1</v>
      </c>
      <c r="Q95" s="82">
        <f t="shared" si="50"/>
        <v>0.99999999999999978</v>
      </c>
      <c r="R95" s="81">
        <f t="shared" si="50"/>
        <v>1.0000000000000002</v>
      </c>
      <c r="S95" s="82">
        <f t="shared" si="50"/>
        <v>1.0000000000000002</v>
      </c>
      <c r="T95" s="81">
        <f t="shared" si="50"/>
        <v>1</v>
      </c>
      <c r="U95" s="82">
        <f t="shared" si="50"/>
        <v>1</v>
      </c>
      <c r="V95" s="81">
        <f t="shared" si="50"/>
        <v>0.99999999999999989</v>
      </c>
      <c r="W95" s="82">
        <f t="shared" si="50"/>
        <v>1</v>
      </c>
      <c r="X95" s="81">
        <f t="shared" si="50"/>
        <v>1</v>
      </c>
      <c r="Y95" s="82">
        <f t="shared" si="50"/>
        <v>1</v>
      </c>
      <c r="Z95" s="81">
        <f t="shared" si="50"/>
        <v>1</v>
      </c>
      <c r="AA95" s="81">
        <f t="shared" si="50"/>
        <v>1.0000000000000002</v>
      </c>
      <c r="AB95" s="81">
        <f t="shared" si="50"/>
        <v>0.99999999999999989</v>
      </c>
      <c r="AC95" s="83">
        <f t="shared" si="50"/>
        <v>0.99999999999999989</v>
      </c>
      <c r="AD95" s="84"/>
    </row>
    <row r="96" spans="1:31" ht="14" thickTop="1" x14ac:dyDescent="0.15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zoomScale="90" zoomScaleNormal="90" zoomScalePageLayoutView="90" workbookViewId="0">
      <selection activeCell="E31" sqref="E31:E32"/>
    </sheetView>
  </sheetViews>
  <sheetFormatPr baseColWidth="10" defaultColWidth="8.83203125" defaultRowHeight="13" x14ac:dyDescent="0.15"/>
  <cols>
    <col min="1" max="1" width="12" style="280" customWidth="1"/>
    <col min="2" max="2" width="9.33203125" style="272" customWidth="1"/>
    <col min="3" max="3" width="8.5" style="272" customWidth="1"/>
    <col min="4" max="4" width="7.6640625" style="272" customWidth="1"/>
    <col min="5" max="5" width="8" style="272" customWidth="1"/>
    <col min="6" max="6" width="7.6640625" style="272" customWidth="1"/>
    <col min="7" max="7" width="8" style="272" customWidth="1"/>
    <col min="8" max="9" width="8.83203125" style="272" customWidth="1"/>
    <col min="10" max="10" width="7.6640625" style="272" customWidth="1"/>
    <col min="11" max="11" width="8" style="272" customWidth="1"/>
    <col min="12" max="12" width="7.6640625" style="272" customWidth="1"/>
    <col min="13" max="13" width="8" style="272" customWidth="1"/>
    <col min="14" max="14" width="8.83203125" style="272" customWidth="1"/>
    <col min="15" max="15" width="9.33203125" style="272" customWidth="1"/>
    <col min="16" max="18" width="8" style="272" customWidth="1"/>
    <col min="19" max="19" width="7.5" style="272" customWidth="1"/>
    <col min="20" max="20" width="8" style="272" customWidth="1"/>
    <col min="21" max="21" width="7.6640625" style="272" customWidth="1"/>
    <col min="22" max="22" width="9.33203125" style="272" customWidth="1"/>
    <col min="23" max="23" width="8.5" style="272" customWidth="1"/>
    <col min="24" max="25" width="8" style="272" customWidth="1"/>
    <col min="26" max="26" width="9.33203125" style="272" customWidth="1"/>
    <col min="27" max="27" width="8.83203125" style="272" customWidth="1"/>
    <col min="28" max="28" width="9.83203125" style="280" customWidth="1"/>
    <col min="29" max="29" width="10.33203125" style="280" customWidth="1"/>
    <col min="30" max="16384" width="8.83203125" style="272"/>
  </cols>
  <sheetData>
    <row r="2" spans="1:29" ht="16" x14ac:dyDescent="0.2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6" x14ac:dyDescent="0.2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4" thickBot="1" x14ac:dyDescent="0.2"/>
    <row r="5" spans="1:29" ht="15" thickTop="1" thickBot="1" x14ac:dyDescent="0.2">
      <c r="A5" s="292" t="s">
        <v>0</v>
      </c>
      <c r="B5" s="307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309" t="s">
        <v>11</v>
      </c>
      <c r="W5" s="310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2">
      <c r="A6" s="293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15">
      <c r="A8" s="137" t="s">
        <v>17</v>
      </c>
      <c r="B8" s="189">
        <f>Monthly!B8-(Saturdays!B8+'Sundays &amp; Holidays'!B8)</f>
        <v>2164</v>
      </c>
      <c r="C8" s="190">
        <f>Monthly!C8-(Saturdays!C8+'Sundays &amp; Holidays'!C8)</f>
        <v>0</v>
      </c>
      <c r="D8" s="191">
        <f>Monthly!D8-(Saturdays!D8+'Sundays &amp; Holidays'!D8)</f>
        <v>1703</v>
      </c>
      <c r="E8" s="192">
        <f>Monthly!E8-(Saturdays!E8+'Sundays &amp; Holidays'!E8)</f>
        <v>7</v>
      </c>
      <c r="F8" s="189">
        <f>Monthly!F8-(Saturdays!F8+'Sundays &amp; Holidays'!F8)</f>
        <v>3760</v>
      </c>
      <c r="G8" s="193">
        <f>Monthly!G8-(Saturdays!G8+'Sundays &amp; Holidays'!G8)</f>
        <v>61</v>
      </c>
      <c r="H8" s="191">
        <f>Monthly!H8-(Saturdays!H8+'Sundays &amp; Holidays'!H8)</f>
        <v>2815</v>
      </c>
      <c r="I8" s="192">
        <f>Monthly!I8-(Saturdays!I8+'Sundays &amp; Holidays'!I8)</f>
        <v>254</v>
      </c>
      <c r="J8" s="189">
        <f>Monthly!J8-(Saturdays!J8+'Sundays &amp; Holidays'!J8)</f>
        <v>115</v>
      </c>
      <c r="K8" s="193">
        <f>Monthly!K8-(Saturdays!K8+'Sundays &amp; Holidays'!K8)</f>
        <v>94</v>
      </c>
      <c r="L8" s="191">
        <f>Monthly!L8-(Saturdays!L8+'Sundays &amp; Holidays'!L8)</f>
        <v>150</v>
      </c>
      <c r="M8" s="189">
        <f>Monthly!M8-(Saturdays!M8+'Sundays &amp; Holidays'!M8)</f>
        <v>284</v>
      </c>
      <c r="N8" s="194">
        <f>Monthly!N8-(Saturdays!N8+'Sundays &amp; Holidays'!N8)</f>
        <v>718</v>
      </c>
      <c r="O8" s="195">
        <f>Monthly!O8-(Saturdays!O8+'Sundays &amp; Holidays'!O8)</f>
        <v>294</v>
      </c>
      <c r="P8" s="189">
        <f>Monthly!P8-(Saturdays!P8+'Sundays &amp; Holidays'!P8)</f>
        <v>367</v>
      </c>
      <c r="Q8" s="193">
        <f>Monthly!Q8-(Saturdays!Q8+'Sundays &amp; Holidays'!Q8)</f>
        <v>83</v>
      </c>
      <c r="R8" s="191">
        <f>Monthly!R8-(Saturdays!R8+'Sundays &amp; Holidays'!R8)</f>
        <v>136</v>
      </c>
      <c r="S8" s="192">
        <f>Monthly!S8-(Saturdays!S8+'Sundays &amp; Holidays'!S8)</f>
        <v>32</v>
      </c>
      <c r="T8" s="189">
        <f>Monthly!T8-(Saturdays!T8+'Sundays &amp; Holidays'!T8)</f>
        <v>9</v>
      </c>
      <c r="U8" s="193">
        <f>Monthly!U8-(Saturdays!U8+'Sundays &amp; Holidays'!U8)</f>
        <v>0</v>
      </c>
      <c r="V8" s="191">
        <f>Monthly!V8-(Saturdays!V8+'Sundays &amp; Holidays'!V8)</f>
        <v>0</v>
      </c>
      <c r="W8" s="192">
        <f>Monthly!W8-(Saturdays!W8+'Sundays &amp; Holidays'!W8)</f>
        <v>0</v>
      </c>
      <c r="X8" s="189">
        <f>Monthly!X8-(Saturdays!X8+'Sundays &amp; Holidays'!X8)</f>
        <v>0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11937</v>
      </c>
      <c r="AC8" s="173">
        <f>+C8+E8+G8+I8+K8+M8+O8+Q8+S8+U8+W8+Y8+AA8</f>
        <v>1109</v>
      </c>
    </row>
    <row r="9" spans="1:29" x14ac:dyDescent="0.15">
      <c r="A9" s="146" t="s">
        <v>18</v>
      </c>
      <c r="B9" s="196">
        <f>Monthly!B9-(Saturdays!B9+'Sundays &amp; Holidays'!B9)</f>
        <v>8913</v>
      </c>
      <c r="C9" s="197">
        <f>Monthly!C9-(Saturdays!C9+'Sundays &amp; Holidays'!C9)</f>
        <v>1</v>
      </c>
      <c r="D9" s="198">
        <f>Monthly!D9-(Saturdays!D9+'Sundays &amp; Holidays'!D9)</f>
        <v>4795</v>
      </c>
      <c r="E9" s="199">
        <f>Monthly!E9-(Saturdays!E9+'Sundays &amp; Holidays'!E9)</f>
        <v>50</v>
      </c>
      <c r="F9" s="196">
        <f>Monthly!F9-(Saturdays!F9+'Sundays &amp; Holidays'!F9)</f>
        <v>9438</v>
      </c>
      <c r="G9" s="200">
        <f>Monthly!G9-(Saturdays!G9+'Sundays &amp; Holidays'!G9)</f>
        <v>208</v>
      </c>
      <c r="H9" s="198">
        <f>Monthly!H9-(Saturdays!H9+'Sundays &amp; Holidays'!H9)</f>
        <v>8255</v>
      </c>
      <c r="I9" s="199">
        <f>Monthly!I9-(Saturdays!I9+'Sundays &amp; Holidays'!I9)</f>
        <v>2088</v>
      </c>
      <c r="J9" s="196">
        <f>Monthly!J9-(Saturdays!J9+'Sundays &amp; Holidays'!J9)</f>
        <v>785</v>
      </c>
      <c r="K9" s="200">
        <f>Monthly!K9-(Saturdays!K9+'Sundays &amp; Holidays'!K9)</f>
        <v>729</v>
      </c>
      <c r="L9" s="198">
        <f>Monthly!L9-(Saturdays!L9+'Sundays &amp; Holidays'!L9)</f>
        <v>1552</v>
      </c>
      <c r="M9" s="196">
        <f>Monthly!M9-(Saturdays!M9+'Sundays &amp; Holidays'!M9)</f>
        <v>2798</v>
      </c>
      <c r="N9" s="201">
        <f>Monthly!N9-(Saturdays!N9+'Sundays &amp; Holidays'!N9)</f>
        <v>6540</v>
      </c>
      <c r="O9" s="202">
        <f>Monthly!O9-(Saturdays!O9+'Sundays &amp; Holidays'!O9)</f>
        <v>5744</v>
      </c>
      <c r="P9" s="196">
        <f>Monthly!P9-(Saturdays!P9+'Sundays &amp; Holidays'!P9)</f>
        <v>3660</v>
      </c>
      <c r="Q9" s="200">
        <f>Monthly!Q9-(Saturdays!Q9+'Sundays &amp; Holidays'!Q9)</f>
        <v>4306</v>
      </c>
      <c r="R9" s="198">
        <f>Monthly!R9-(Saturdays!R9+'Sundays &amp; Holidays'!R9)</f>
        <v>3440</v>
      </c>
      <c r="S9" s="199">
        <f>Monthly!S9-(Saturdays!S9+'Sundays &amp; Holidays'!S9)</f>
        <v>3017</v>
      </c>
      <c r="T9" s="196">
        <f>Monthly!T9-(Saturdays!T9+'Sundays &amp; Holidays'!T9)</f>
        <v>469</v>
      </c>
      <c r="U9" s="200">
        <f>Monthly!U9-(Saturdays!U9+'Sundays &amp; Holidays'!U9)</f>
        <v>1365</v>
      </c>
      <c r="V9" s="198">
        <f>Monthly!V9-(Saturdays!V9+'Sundays &amp; Holidays'!V9)</f>
        <v>2590</v>
      </c>
      <c r="W9" s="199">
        <f>Monthly!W9-(Saturdays!W9+'Sundays &amp; Holidays'!W9)</f>
        <v>3928</v>
      </c>
      <c r="X9" s="196">
        <f>Monthly!X9-(Saturdays!X9+'Sundays &amp; Holidays'!X9)</f>
        <v>3061</v>
      </c>
      <c r="Y9" s="200">
        <f>Monthly!Y9-(Saturdays!Y9+'Sundays &amp; Holidays'!Y9)</f>
        <v>2402</v>
      </c>
      <c r="Z9" s="198">
        <f>Monthly!Z9-(Saturdays!Z9+'Sundays &amp; Holidays'!Z9)</f>
        <v>7778</v>
      </c>
      <c r="AA9" s="196">
        <f>Monthly!AA9-(Saturdays!AA9+'Sundays &amp; Holidays'!AA9)</f>
        <v>4902</v>
      </c>
      <c r="AB9" s="172">
        <f t="shared" ref="AB9:AC30" si="0">+B9+D9+F9+H9+J9+L9+N9+P9+R9+T9+V9+X9+Z9</f>
        <v>61276</v>
      </c>
      <c r="AC9" s="173">
        <f t="shared" si="0"/>
        <v>31538</v>
      </c>
    </row>
    <row r="10" spans="1:29" x14ac:dyDescent="0.15">
      <c r="A10" s="137" t="s">
        <v>19</v>
      </c>
      <c r="B10" s="189">
        <f>Monthly!B10-(Saturdays!B10+'Sundays &amp; Holidays'!B10)</f>
        <v>12343</v>
      </c>
      <c r="C10" s="190">
        <f>Monthly!C10-(Saturdays!C10+'Sundays &amp; Holidays'!C10)</f>
        <v>3481</v>
      </c>
      <c r="D10" s="191">
        <f>Monthly!D10-(Saturdays!D10+'Sundays &amp; Holidays'!D10)</f>
        <v>5655</v>
      </c>
      <c r="E10" s="192">
        <f>Monthly!E10-(Saturdays!E10+'Sundays &amp; Holidays'!E10)</f>
        <v>3894</v>
      </c>
      <c r="F10" s="189">
        <f>Monthly!F10-(Saturdays!F10+'Sundays &amp; Holidays'!F10)</f>
        <v>8611</v>
      </c>
      <c r="G10" s="193">
        <f>Monthly!G10-(Saturdays!G10+'Sundays &amp; Holidays'!G10)</f>
        <v>4670</v>
      </c>
      <c r="H10" s="191">
        <f>Monthly!H10-(Saturdays!H10+'Sundays &amp; Holidays'!H10)</f>
        <v>12529</v>
      </c>
      <c r="I10" s="192">
        <f>Monthly!I10-(Saturdays!I10+'Sundays &amp; Holidays'!I10)</f>
        <v>8796</v>
      </c>
      <c r="J10" s="189">
        <f>Monthly!J10-(Saturdays!J10+'Sundays &amp; Holidays'!J10)</f>
        <v>1541</v>
      </c>
      <c r="K10" s="193">
        <f>Monthly!K10-(Saturdays!K10+'Sundays &amp; Holidays'!K10)</f>
        <v>3310</v>
      </c>
      <c r="L10" s="191">
        <f>Monthly!L10-(Saturdays!L10+'Sundays &amp; Holidays'!L10)</f>
        <v>3843</v>
      </c>
      <c r="M10" s="189">
        <f>Monthly!M10-(Saturdays!M10+'Sundays &amp; Holidays'!M10)</f>
        <v>6717</v>
      </c>
      <c r="N10" s="194">
        <f>Monthly!N10-(Saturdays!N10+'Sundays &amp; Holidays'!N10)</f>
        <v>11100</v>
      </c>
      <c r="O10" s="195">
        <f>Monthly!O10-(Saturdays!O10+'Sundays &amp; Holidays'!O10)</f>
        <v>12010</v>
      </c>
      <c r="P10" s="189">
        <f>Monthly!P10-(Saturdays!P10+'Sundays &amp; Holidays'!P10)</f>
        <v>7671</v>
      </c>
      <c r="Q10" s="193">
        <f>Monthly!Q10-(Saturdays!Q10+'Sundays &amp; Holidays'!Q10)</f>
        <v>6509</v>
      </c>
      <c r="R10" s="191">
        <f>Monthly!R10-(Saturdays!R10+'Sundays &amp; Holidays'!R10)</f>
        <v>7668</v>
      </c>
      <c r="S10" s="192">
        <f>Monthly!S10-(Saturdays!S10+'Sundays &amp; Holidays'!S10)</f>
        <v>5223</v>
      </c>
      <c r="T10" s="189">
        <f>Monthly!T10-(Saturdays!T10+'Sundays &amp; Holidays'!T10)</f>
        <v>1269</v>
      </c>
      <c r="U10" s="193">
        <f>Monthly!U10-(Saturdays!U10+'Sundays &amp; Holidays'!U10)</f>
        <v>2899</v>
      </c>
      <c r="V10" s="191">
        <f>Monthly!V10-(Saturdays!V10+'Sundays &amp; Holidays'!V10)</f>
        <v>5016</v>
      </c>
      <c r="W10" s="192">
        <f>Monthly!W10-(Saturdays!W10+'Sundays &amp; Holidays'!W10)</f>
        <v>7366</v>
      </c>
      <c r="X10" s="189">
        <f>Monthly!X10-(Saturdays!X10+'Sundays &amp; Holidays'!X10)</f>
        <v>5305</v>
      </c>
      <c r="Y10" s="193">
        <f>Monthly!Y10-(Saturdays!Y10+'Sundays &amp; Holidays'!Y10)</f>
        <v>5079</v>
      </c>
      <c r="Z10" s="191">
        <f>Monthly!Z10-(Saturdays!Z10+'Sundays &amp; Holidays'!Z10)</f>
        <v>10997</v>
      </c>
      <c r="AA10" s="189">
        <f>Monthly!AA10-(Saturdays!AA10+'Sundays &amp; Holidays'!AA10)</f>
        <v>9743</v>
      </c>
      <c r="AB10" s="172">
        <f t="shared" si="0"/>
        <v>93548</v>
      </c>
      <c r="AC10" s="173">
        <f t="shared" si="0"/>
        <v>79697</v>
      </c>
    </row>
    <row r="11" spans="1:29" x14ac:dyDescent="0.15">
      <c r="A11" s="146" t="s">
        <v>20</v>
      </c>
      <c r="B11" s="196">
        <f>Monthly!B11-(Saturdays!B11+'Sundays &amp; Holidays'!B11)</f>
        <v>11161</v>
      </c>
      <c r="C11" s="197">
        <f>Monthly!C11-(Saturdays!C11+'Sundays &amp; Holidays'!C11)</f>
        <v>7053</v>
      </c>
      <c r="D11" s="198">
        <f>Monthly!D11-(Saturdays!D11+'Sundays &amp; Holidays'!D11)</f>
        <v>5187</v>
      </c>
      <c r="E11" s="199">
        <f>Monthly!E11-(Saturdays!E11+'Sundays &amp; Holidays'!E11)</f>
        <v>5962</v>
      </c>
      <c r="F11" s="196">
        <f>Monthly!F11-(Saturdays!F11+'Sundays &amp; Holidays'!F11)</f>
        <v>8137</v>
      </c>
      <c r="G11" s="200">
        <f>Monthly!G11-(Saturdays!G11+'Sundays &amp; Holidays'!G11)</f>
        <v>5867</v>
      </c>
      <c r="H11" s="198">
        <f>Monthly!H11-(Saturdays!H11+'Sundays &amp; Holidays'!H11)</f>
        <v>13182</v>
      </c>
      <c r="I11" s="199">
        <f>Monthly!I11-(Saturdays!I11+'Sundays &amp; Holidays'!I11)</f>
        <v>10328</v>
      </c>
      <c r="J11" s="196">
        <f>Monthly!J11-(Saturdays!J11+'Sundays &amp; Holidays'!J11)</f>
        <v>2096</v>
      </c>
      <c r="K11" s="200">
        <f>Monthly!K11-(Saturdays!K11+'Sundays &amp; Holidays'!K11)</f>
        <v>3930</v>
      </c>
      <c r="L11" s="198">
        <f>Monthly!L11-(Saturdays!L11+'Sundays &amp; Holidays'!L11)</f>
        <v>4285</v>
      </c>
      <c r="M11" s="196">
        <f>Monthly!M11-(Saturdays!M11+'Sundays &amp; Holidays'!M11)</f>
        <v>8216</v>
      </c>
      <c r="N11" s="201">
        <f>Monthly!N11-(Saturdays!N11+'Sundays &amp; Holidays'!N11)</f>
        <v>12187</v>
      </c>
      <c r="O11" s="202">
        <f>Monthly!O11-(Saturdays!O11+'Sundays &amp; Holidays'!O11)</f>
        <v>14327</v>
      </c>
      <c r="P11" s="196">
        <f>Monthly!P11-(Saturdays!P11+'Sundays &amp; Holidays'!P11)</f>
        <v>8536</v>
      </c>
      <c r="Q11" s="200">
        <f>Monthly!Q11-(Saturdays!Q11+'Sundays &amp; Holidays'!Q11)</f>
        <v>6563</v>
      </c>
      <c r="R11" s="198">
        <f>Monthly!R11-(Saturdays!R11+'Sundays &amp; Holidays'!R11)</f>
        <v>8864</v>
      </c>
      <c r="S11" s="199">
        <f>Monthly!S11-(Saturdays!S11+'Sundays &amp; Holidays'!S11)</f>
        <v>5920</v>
      </c>
      <c r="T11" s="196">
        <f>Monthly!T11-(Saturdays!T11+'Sundays &amp; Holidays'!T11)</f>
        <v>1975</v>
      </c>
      <c r="U11" s="200">
        <f>Monthly!U11-(Saturdays!U11+'Sundays &amp; Holidays'!U11)</f>
        <v>3453</v>
      </c>
      <c r="V11" s="198">
        <f>Monthly!V11-(Saturdays!V11+'Sundays &amp; Holidays'!V11)</f>
        <v>5577</v>
      </c>
      <c r="W11" s="199">
        <f>Monthly!W11-(Saturdays!W11+'Sundays &amp; Holidays'!W11)</f>
        <v>7770</v>
      </c>
      <c r="X11" s="196">
        <f>Monthly!X11-(Saturdays!X11+'Sundays &amp; Holidays'!X11)</f>
        <v>6351</v>
      </c>
      <c r="Y11" s="200">
        <f>Monthly!Y11-(Saturdays!Y11+'Sundays &amp; Holidays'!Y11)</f>
        <v>6591</v>
      </c>
      <c r="Z11" s="198">
        <f>Monthly!Z11-(Saturdays!Z11+'Sundays &amp; Holidays'!Z11)</f>
        <v>10632</v>
      </c>
      <c r="AA11" s="196">
        <f>Monthly!AA11-(Saturdays!AA11+'Sundays &amp; Holidays'!AA11)</f>
        <v>10544</v>
      </c>
      <c r="AB11" s="172">
        <f t="shared" si="0"/>
        <v>98170</v>
      </c>
      <c r="AC11" s="173">
        <f t="shared" si="0"/>
        <v>96524</v>
      </c>
    </row>
    <row r="12" spans="1:29" x14ac:dyDescent="0.15">
      <c r="A12" s="137" t="s">
        <v>21</v>
      </c>
      <c r="B12" s="189">
        <f>Monthly!B12-(Saturdays!B12+'Sundays &amp; Holidays'!B12)</f>
        <v>10611</v>
      </c>
      <c r="C12" s="190">
        <f>Monthly!C12-(Saturdays!C12+'Sundays &amp; Holidays'!C12)</f>
        <v>8213</v>
      </c>
      <c r="D12" s="191">
        <f>Monthly!D12-(Saturdays!D12+'Sundays &amp; Holidays'!D12)</f>
        <v>5494</v>
      </c>
      <c r="E12" s="192">
        <f>Monthly!E12-(Saturdays!E12+'Sundays &amp; Holidays'!E12)</f>
        <v>5042</v>
      </c>
      <c r="F12" s="189">
        <f>Monthly!F12-(Saturdays!F12+'Sundays &amp; Holidays'!F12)</f>
        <v>8267</v>
      </c>
      <c r="G12" s="193">
        <f>Monthly!G12-(Saturdays!G12+'Sundays &amp; Holidays'!G12)</f>
        <v>5313</v>
      </c>
      <c r="H12" s="191">
        <f>Monthly!H12-(Saturdays!H12+'Sundays &amp; Holidays'!H12)</f>
        <v>13761</v>
      </c>
      <c r="I12" s="192">
        <f>Monthly!I12-(Saturdays!I12+'Sundays &amp; Holidays'!I12)</f>
        <v>10176</v>
      </c>
      <c r="J12" s="189">
        <f>Monthly!J12-(Saturdays!J12+'Sundays &amp; Holidays'!J12)</f>
        <v>2027</v>
      </c>
      <c r="K12" s="193">
        <f>Monthly!K12-(Saturdays!K12+'Sundays &amp; Holidays'!K12)</f>
        <v>3825</v>
      </c>
      <c r="L12" s="191">
        <f>Monthly!L12-(Saturdays!L12+'Sundays &amp; Holidays'!L12)</f>
        <v>3955</v>
      </c>
      <c r="M12" s="189">
        <f>Monthly!M12-(Saturdays!M12+'Sundays &amp; Holidays'!M12)</f>
        <v>8140</v>
      </c>
      <c r="N12" s="194">
        <f>Monthly!N12-(Saturdays!N12+'Sundays &amp; Holidays'!N12)</f>
        <v>11072</v>
      </c>
      <c r="O12" s="195">
        <f>Monthly!O12-(Saturdays!O12+'Sundays &amp; Holidays'!O12)</f>
        <v>14436</v>
      </c>
      <c r="P12" s="189">
        <f>Monthly!P12-(Saturdays!P12+'Sundays &amp; Holidays'!P12)</f>
        <v>7714</v>
      </c>
      <c r="Q12" s="193">
        <f>Monthly!Q12-(Saturdays!Q12+'Sundays &amp; Holidays'!Q12)</f>
        <v>6071</v>
      </c>
      <c r="R12" s="191">
        <f>Monthly!R12-(Saturdays!R12+'Sundays &amp; Holidays'!R12)</f>
        <v>9217</v>
      </c>
      <c r="S12" s="192">
        <f>Monthly!S12-(Saturdays!S12+'Sundays &amp; Holidays'!S12)</f>
        <v>5981</v>
      </c>
      <c r="T12" s="189">
        <f>Monthly!T12-(Saturdays!T12+'Sundays &amp; Holidays'!T12)</f>
        <v>1641</v>
      </c>
      <c r="U12" s="193">
        <f>Monthly!U12-(Saturdays!U12+'Sundays &amp; Holidays'!U12)</f>
        <v>2914</v>
      </c>
      <c r="V12" s="191">
        <f>Monthly!V12-(Saturdays!V12+'Sundays &amp; Holidays'!V12)</f>
        <v>5129</v>
      </c>
      <c r="W12" s="192">
        <f>Monthly!W12-(Saturdays!W12+'Sundays &amp; Holidays'!W12)</f>
        <v>8697</v>
      </c>
      <c r="X12" s="189">
        <f>Monthly!X12-(Saturdays!X12+'Sundays &amp; Holidays'!X12)</f>
        <v>5823</v>
      </c>
      <c r="Y12" s="193">
        <f>Monthly!Y12-(Saturdays!Y12+'Sundays &amp; Holidays'!Y12)</f>
        <v>5416</v>
      </c>
      <c r="Z12" s="191">
        <f>Monthly!Z12-(Saturdays!Z12+'Sundays &amp; Holidays'!Z12)</f>
        <v>10685</v>
      </c>
      <c r="AA12" s="189">
        <f>Monthly!AA12-(Saturdays!AA12+'Sundays &amp; Holidays'!AA12)</f>
        <v>10463</v>
      </c>
      <c r="AB12" s="172">
        <f t="shared" si="0"/>
        <v>95396</v>
      </c>
      <c r="AC12" s="173">
        <f t="shared" si="0"/>
        <v>94687</v>
      </c>
    </row>
    <row r="13" spans="1:29" x14ac:dyDescent="0.15">
      <c r="A13" s="146" t="s">
        <v>22</v>
      </c>
      <c r="B13" s="196">
        <f>Monthly!B13-(Saturdays!B13+'Sundays &amp; Holidays'!B13)</f>
        <v>10242</v>
      </c>
      <c r="C13" s="197">
        <f>Monthly!C13-(Saturdays!C13+'Sundays &amp; Holidays'!C13)</f>
        <v>11068</v>
      </c>
      <c r="D13" s="198">
        <f>Monthly!D13-(Saturdays!D13+'Sundays &amp; Holidays'!D13)</f>
        <v>6137</v>
      </c>
      <c r="E13" s="199">
        <f>Monthly!E13-(Saturdays!E13+'Sundays &amp; Holidays'!E13)</f>
        <v>4336</v>
      </c>
      <c r="F13" s="196">
        <f>Monthly!F13-(Saturdays!F13+'Sundays &amp; Holidays'!F13)</f>
        <v>9214</v>
      </c>
      <c r="G13" s="200">
        <f>Monthly!G13-(Saturdays!G13+'Sundays &amp; Holidays'!G13)</f>
        <v>4426</v>
      </c>
      <c r="H13" s="198">
        <f>Monthly!H13-(Saturdays!H13+'Sundays &amp; Holidays'!H13)</f>
        <v>12843</v>
      </c>
      <c r="I13" s="199">
        <f>Monthly!I13-(Saturdays!I13+'Sundays &amp; Holidays'!I13)</f>
        <v>10958</v>
      </c>
      <c r="J13" s="196">
        <f>Monthly!J13-(Saturdays!J13+'Sundays &amp; Holidays'!J13)</f>
        <v>2497</v>
      </c>
      <c r="K13" s="200">
        <f>Monthly!K13-(Saturdays!K13+'Sundays &amp; Holidays'!K13)</f>
        <v>4009</v>
      </c>
      <c r="L13" s="198">
        <f>Monthly!L13-(Saturdays!L13+'Sundays &amp; Holidays'!L13)</f>
        <v>4146</v>
      </c>
      <c r="M13" s="196">
        <f>Monthly!M13-(Saturdays!M13+'Sundays &amp; Holidays'!M13)</f>
        <v>8538</v>
      </c>
      <c r="N13" s="201">
        <f>Monthly!N13-(Saturdays!N13+'Sundays &amp; Holidays'!N13)</f>
        <v>11117</v>
      </c>
      <c r="O13" s="202">
        <f>Monthly!O13-(Saturdays!O13+'Sundays &amp; Holidays'!O13)</f>
        <v>14904</v>
      </c>
      <c r="P13" s="196">
        <f>Monthly!P13-(Saturdays!P13+'Sundays &amp; Holidays'!P13)</f>
        <v>7012</v>
      </c>
      <c r="Q13" s="200">
        <f>Monthly!Q13-(Saturdays!Q13+'Sundays &amp; Holidays'!Q13)</f>
        <v>5707</v>
      </c>
      <c r="R13" s="198">
        <f>Monthly!R13-(Saturdays!R13+'Sundays &amp; Holidays'!R13)</f>
        <v>9170</v>
      </c>
      <c r="S13" s="199">
        <f>Monthly!S13-(Saturdays!S13+'Sundays &amp; Holidays'!S13)</f>
        <v>6137</v>
      </c>
      <c r="T13" s="196">
        <f>Monthly!T13-(Saturdays!T13+'Sundays &amp; Holidays'!T13)</f>
        <v>1589</v>
      </c>
      <c r="U13" s="200">
        <f>Monthly!U13-(Saturdays!U13+'Sundays &amp; Holidays'!U13)</f>
        <v>2153</v>
      </c>
      <c r="V13" s="198">
        <f>Monthly!V13-(Saturdays!V13+'Sundays &amp; Holidays'!V13)</f>
        <v>5718</v>
      </c>
      <c r="W13" s="199">
        <f>Monthly!W13-(Saturdays!W13+'Sundays &amp; Holidays'!W13)</f>
        <v>10038</v>
      </c>
      <c r="X13" s="196">
        <f>Monthly!X13-(Saturdays!X13+'Sundays &amp; Holidays'!X13)</f>
        <v>5360</v>
      </c>
      <c r="Y13" s="200">
        <f>Monthly!Y13-(Saturdays!Y13+'Sundays &amp; Holidays'!Y13)</f>
        <v>4567</v>
      </c>
      <c r="Z13" s="198">
        <f>Monthly!Z13-(Saturdays!Z13+'Sundays &amp; Holidays'!Z13)</f>
        <v>9850</v>
      </c>
      <c r="AA13" s="196">
        <f>Monthly!AA13-(Saturdays!AA13+'Sundays &amp; Holidays'!AA13)</f>
        <v>10803</v>
      </c>
      <c r="AB13" s="172">
        <f t="shared" si="0"/>
        <v>94895</v>
      </c>
      <c r="AC13" s="173">
        <f t="shared" si="0"/>
        <v>97644</v>
      </c>
    </row>
    <row r="14" spans="1:29" x14ac:dyDescent="0.15">
      <c r="A14" s="137" t="s">
        <v>23</v>
      </c>
      <c r="B14" s="189">
        <f>Monthly!B14-(Saturdays!B14+'Sundays &amp; Holidays'!B14)</f>
        <v>8884</v>
      </c>
      <c r="C14" s="190">
        <f>Monthly!C14-(Saturdays!C14+'Sundays &amp; Holidays'!C14)</f>
        <v>8203</v>
      </c>
      <c r="D14" s="191">
        <f>Monthly!D14-(Saturdays!D14+'Sundays &amp; Holidays'!D14)</f>
        <v>5448</v>
      </c>
      <c r="E14" s="192">
        <f>Monthly!E14-(Saturdays!E14+'Sundays &amp; Holidays'!E14)</f>
        <v>4479</v>
      </c>
      <c r="F14" s="189">
        <f>Monthly!F14-(Saturdays!F14+'Sundays &amp; Holidays'!F14)</f>
        <v>8185</v>
      </c>
      <c r="G14" s="193">
        <f>Monthly!G14-(Saturdays!G14+'Sundays &amp; Holidays'!G14)</f>
        <v>4305</v>
      </c>
      <c r="H14" s="191">
        <f>Monthly!H14-(Saturdays!H14+'Sundays &amp; Holidays'!H14)</f>
        <v>10946</v>
      </c>
      <c r="I14" s="192">
        <f>Monthly!I14-(Saturdays!I14+'Sundays &amp; Holidays'!I14)</f>
        <v>11130</v>
      </c>
      <c r="J14" s="189">
        <f>Monthly!J14-(Saturdays!J14+'Sundays &amp; Holidays'!J14)</f>
        <v>2469</v>
      </c>
      <c r="K14" s="193">
        <f>Monthly!K14-(Saturdays!K14+'Sundays &amp; Holidays'!K14)</f>
        <v>3346</v>
      </c>
      <c r="L14" s="191">
        <f>Monthly!L14-(Saturdays!L14+'Sundays &amp; Holidays'!L14)</f>
        <v>3954</v>
      </c>
      <c r="M14" s="189">
        <f>Monthly!M14-(Saturdays!M14+'Sundays &amp; Holidays'!M14)</f>
        <v>7423</v>
      </c>
      <c r="N14" s="194">
        <f>Monthly!N14-(Saturdays!N14+'Sundays &amp; Holidays'!N14)</f>
        <v>9444</v>
      </c>
      <c r="O14" s="195">
        <f>Monthly!O14-(Saturdays!O14+'Sundays &amp; Holidays'!O14)</f>
        <v>13568</v>
      </c>
      <c r="P14" s="189">
        <f>Monthly!P14-(Saturdays!P14+'Sundays &amp; Holidays'!P14)</f>
        <v>5675</v>
      </c>
      <c r="Q14" s="193">
        <f>Monthly!Q14-(Saturdays!Q14+'Sundays &amp; Holidays'!Q14)</f>
        <v>5219</v>
      </c>
      <c r="R14" s="191">
        <f>Monthly!R14-(Saturdays!R14+'Sundays &amp; Holidays'!R14)</f>
        <v>8528</v>
      </c>
      <c r="S14" s="192">
        <f>Monthly!S14-(Saturdays!S14+'Sundays &amp; Holidays'!S14)</f>
        <v>6204</v>
      </c>
      <c r="T14" s="189">
        <f>Monthly!T14-(Saturdays!T14+'Sundays &amp; Holidays'!T14)</f>
        <v>2220</v>
      </c>
      <c r="U14" s="193">
        <f>Monthly!U14-(Saturdays!U14+'Sundays &amp; Holidays'!U14)</f>
        <v>1871</v>
      </c>
      <c r="V14" s="191">
        <f>Monthly!V14-(Saturdays!V14+'Sundays &amp; Holidays'!V14)</f>
        <v>5177</v>
      </c>
      <c r="W14" s="192">
        <f>Monthly!W14-(Saturdays!W14+'Sundays &amp; Holidays'!W14)</f>
        <v>8591</v>
      </c>
      <c r="X14" s="189">
        <f>Monthly!X14-(Saturdays!X14+'Sundays &amp; Holidays'!X14)</f>
        <v>4589</v>
      </c>
      <c r="Y14" s="193">
        <f>Monthly!Y14-(Saturdays!Y14+'Sundays &amp; Holidays'!Y14)</f>
        <v>3537</v>
      </c>
      <c r="Z14" s="191">
        <f>Monthly!Z14-(Saturdays!Z14+'Sundays &amp; Holidays'!Z14)</f>
        <v>9698</v>
      </c>
      <c r="AA14" s="189">
        <f>Monthly!AA14-(Saturdays!AA14+'Sundays &amp; Holidays'!AA14)</f>
        <v>11284</v>
      </c>
      <c r="AB14" s="172">
        <f t="shared" si="0"/>
        <v>85217</v>
      </c>
      <c r="AC14" s="173">
        <f t="shared" si="0"/>
        <v>89160</v>
      </c>
    </row>
    <row r="15" spans="1:29" x14ac:dyDescent="0.15">
      <c r="A15" s="146" t="s">
        <v>24</v>
      </c>
      <c r="B15" s="203">
        <f>Monthly!B15-(Saturdays!B15+'Sundays &amp; Holidays'!B15)</f>
        <v>7213</v>
      </c>
      <c r="C15" s="197">
        <f>Monthly!C15-(Saturdays!C15+'Sundays &amp; Holidays'!C15)</f>
        <v>7136</v>
      </c>
      <c r="D15" s="198">
        <f>Monthly!D15-(Saturdays!D15+'Sundays &amp; Holidays'!D15)</f>
        <v>5059</v>
      </c>
      <c r="E15" s="199">
        <f>Monthly!E15-(Saturdays!E15+'Sundays &amp; Holidays'!E15)</f>
        <v>4540</v>
      </c>
      <c r="F15" s="196">
        <f>Monthly!F15-(Saturdays!F15+'Sundays &amp; Holidays'!F15)</f>
        <v>8651</v>
      </c>
      <c r="G15" s="200">
        <f>Monthly!G15-(Saturdays!G15+'Sundays &amp; Holidays'!G15)</f>
        <v>4267</v>
      </c>
      <c r="H15" s="198">
        <f>Monthly!H15-(Saturdays!H15+'Sundays &amp; Holidays'!H15)</f>
        <v>10579</v>
      </c>
      <c r="I15" s="199">
        <f>Monthly!I15-(Saturdays!I15+'Sundays &amp; Holidays'!I15)</f>
        <v>10923</v>
      </c>
      <c r="J15" s="196">
        <f>Monthly!J15-(Saturdays!J15+'Sundays &amp; Holidays'!J15)</f>
        <v>2609</v>
      </c>
      <c r="K15" s="200">
        <f>Monthly!K15-(Saturdays!K15+'Sundays &amp; Holidays'!K15)</f>
        <v>2502</v>
      </c>
      <c r="L15" s="198">
        <f>Monthly!L15-(Saturdays!L15+'Sundays &amp; Holidays'!L15)</f>
        <v>4109</v>
      </c>
      <c r="M15" s="196">
        <f>Monthly!M15-(Saturdays!M15+'Sundays &amp; Holidays'!M15)</f>
        <v>6315</v>
      </c>
      <c r="N15" s="201">
        <f>Monthly!N15-(Saturdays!N15+'Sundays &amp; Holidays'!N15)</f>
        <v>9041</v>
      </c>
      <c r="O15" s="204">
        <f>Monthly!O15-(Saturdays!O15+'Sundays &amp; Holidays'!O15)</f>
        <v>10974</v>
      </c>
      <c r="P15" s="196">
        <f>Monthly!P15-(Saturdays!P15+'Sundays &amp; Holidays'!P15)</f>
        <v>4960</v>
      </c>
      <c r="Q15" s="200">
        <f>Monthly!Q15-(Saturdays!Q15+'Sundays &amp; Holidays'!Q15)</f>
        <v>4763</v>
      </c>
      <c r="R15" s="198">
        <f>Monthly!R15-(Saturdays!R15+'Sundays &amp; Holidays'!R15)</f>
        <v>7302</v>
      </c>
      <c r="S15" s="199">
        <f>Monthly!S15-(Saturdays!S15+'Sundays &amp; Holidays'!S15)</f>
        <v>6312</v>
      </c>
      <c r="T15" s="196">
        <f>Monthly!T15-(Saturdays!T15+'Sundays &amp; Holidays'!T15)</f>
        <v>1576</v>
      </c>
      <c r="U15" s="200">
        <f>Monthly!U15-(Saturdays!U15+'Sundays &amp; Holidays'!U15)</f>
        <v>1713</v>
      </c>
      <c r="V15" s="198">
        <f>Monthly!V15-(Saturdays!V15+'Sundays &amp; Holidays'!V15)</f>
        <v>5346</v>
      </c>
      <c r="W15" s="205">
        <f>Monthly!W15-(Saturdays!W15+'Sundays &amp; Holidays'!W15)</f>
        <v>7391</v>
      </c>
      <c r="X15" s="196">
        <f>Monthly!X15-(Saturdays!X15+'Sundays &amp; Holidays'!X15)</f>
        <v>4154</v>
      </c>
      <c r="Y15" s="200">
        <f>Monthly!Y15-(Saturdays!Y15+'Sundays &amp; Holidays'!Y15)</f>
        <v>3330</v>
      </c>
      <c r="Z15" s="198">
        <f>Monthly!Z15-(Saturdays!Z15+'Sundays &amp; Holidays'!Z15)</f>
        <v>9261</v>
      </c>
      <c r="AA15" s="196">
        <f>Monthly!AA15-(Saturdays!AA15+'Sundays &amp; Holidays'!AA15)</f>
        <v>12310</v>
      </c>
      <c r="AB15" s="172">
        <f t="shared" si="0"/>
        <v>79860</v>
      </c>
      <c r="AC15" s="173">
        <f t="shared" si="0"/>
        <v>82476</v>
      </c>
    </row>
    <row r="16" spans="1:29" x14ac:dyDescent="0.15">
      <c r="A16" s="137" t="s">
        <v>25</v>
      </c>
      <c r="B16" s="206">
        <f>Monthly!B16-(Saturdays!B16+'Sundays &amp; Holidays'!B16)</f>
        <v>6586</v>
      </c>
      <c r="C16" s="190">
        <f>Monthly!C16-(Saturdays!C16+'Sundays &amp; Holidays'!C16)</f>
        <v>7458</v>
      </c>
      <c r="D16" s="191">
        <f>Monthly!D16-(Saturdays!D16+'Sundays &amp; Holidays'!D16)</f>
        <v>4194</v>
      </c>
      <c r="E16" s="192">
        <f>Monthly!E16-(Saturdays!E16+'Sundays &amp; Holidays'!E16)</f>
        <v>5144</v>
      </c>
      <c r="F16" s="189">
        <f>Monthly!F16-(Saturdays!F16+'Sundays &amp; Holidays'!F16)</f>
        <v>7496</v>
      </c>
      <c r="G16" s="193">
        <f>Monthly!G16-(Saturdays!G16+'Sundays &amp; Holidays'!G16)</f>
        <v>4332</v>
      </c>
      <c r="H16" s="191">
        <f>Monthly!H16-(Saturdays!H16+'Sundays &amp; Holidays'!H16)</f>
        <v>10383</v>
      </c>
      <c r="I16" s="192">
        <f>Monthly!I16-(Saturdays!I16+'Sundays &amp; Holidays'!I16)</f>
        <v>10532</v>
      </c>
      <c r="J16" s="189">
        <f>Monthly!J16-(Saturdays!J16+'Sundays &amp; Holidays'!J16)</f>
        <v>2563</v>
      </c>
      <c r="K16" s="190">
        <f>Monthly!K16-(Saturdays!K16+'Sundays &amp; Holidays'!K16)</f>
        <v>2002</v>
      </c>
      <c r="L16" s="191">
        <f>Monthly!L16-(Saturdays!L16+'Sundays &amp; Holidays'!L16)</f>
        <v>4433</v>
      </c>
      <c r="M16" s="189">
        <f>Monthly!M16-(Saturdays!M16+'Sundays &amp; Holidays'!M16)</f>
        <v>5295</v>
      </c>
      <c r="N16" s="194">
        <f>Monthly!N16-(Saturdays!N16+'Sundays &amp; Holidays'!N16)</f>
        <v>8873</v>
      </c>
      <c r="O16" s="207">
        <f>Monthly!O16-(Saturdays!O16+'Sundays &amp; Holidays'!O16)</f>
        <v>9205</v>
      </c>
      <c r="P16" s="189">
        <f>Monthly!P16-(Saturdays!P16+'Sundays &amp; Holidays'!P16)</f>
        <v>4794</v>
      </c>
      <c r="Q16" s="190">
        <f>Monthly!Q16-(Saturdays!Q16+'Sundays &amp; Holidays'!Q16)</f>
        <v>4675</v>
      </c>
      <c r="R16" s="191">
        <f>Monthly!R16-(Saturdays!R16+'Sundays &amp; Holidays'!R16)</f>
        <v>6638</v>
      </c>
      <c r="S16" s="192">
        <f>Monthly!S16-(Saturdays!S16+'Sundays &amp; Holidays'!S16)</f>
        <v>6471</v>
      </c>
      <c r="T16" s="198">
        <f>Monthly!T16-(Saturdays!T16+'Sundays &amp; Holidays'!T16)</f>
        <v>1460</v>
      </c>
      <c r="U16" s="189">
        <f>Monthly!U16-(Saturdays!U16+'Sundays &amp; Holidays'!U16)</f>
        <v>1572</v>
      </c>
      <c r="V16" s="191">
        <f>Monthly!V16-(Saturdays!V16+'Sundays &amp; Holidays'!V16)</f>
        <v>5751</v>
      </c>
      <c r="W16" s="208">
        <f>Monthly!W16-(Saturdays!W16+'Sundays &amp; Holidays'!W16)</f>
        <v>6279</v>
      </c>
      <c r="X16" s="189">
        <f>Monthly!X16-(Saturdays!X16+'Sundays &amp; Holidays'!X16)</f>
        <v>3981</v>
      </c>
      <c r="Y16" s="193">
        <f>Monthly!Y16-(Saturdays!Y16+'Sundays &amp; Holidays'!Y16)</f>
        <v>3135</v>
      </c>
      <c r="Z16" s="191">
        <f>Monthly!Z16-(Saturdays!Z16+'Sundays &amp; Holidays'!Z16)</f>
        <v>9400</v>
      </c>
      <c r="AA16" s="189">
        <f>Monthly!AA16-(Saturdays!AA16+'Sundays &amp; Holidays'!AA16)</f>
        <v>12966</v>
      </c>
      <c r="AB16" s="172">
        <f t="shared" si="0"/>
        <v>76552</v>
      </c>
      <c r="AC16" s="173">
        <f t="shared" si="0"/>
        <v>79066</v>
      </c>
    </row>
    <row r="17" spans="1:29" x14ac:dyDescent="0.15">
      <c r="A17" s="146" t="s">
        <v>26</v>
      </c>
      <c r="B17" s="203">
        <f>Monthly!B17-(Saturdays!B17+'Sundays &amp; Holidays'!B17)</f>
        <v>5743</v>
      </c>
      <c r="C17" s="197">
        <f>Monthly!C17-(Saturdays!C17+'Sundays &amp; Holidays'!C17)</f>
        <v>7733</v>
      </c>
      <c r="D17" s="198">
        <f>Monthly!D17-(Saturdays!D17+'Sundays &amp; Holidays'!D17)</f>
        <v>3767</v>
      </c>
      <c r="E17" s="199">
        <f>Monthly!E17-(Saturdays!E17+'Sundays &amp; Holidays'!E17)</f>
        <v>5598</v>
      </c>
      <c r="F17" s="196">
        <f>Monthly!F17-(Saturdays!F17+'Sundays &amp; Holidays'!F17)</f>
        <v>7017</v>
      </c>
      <c r="G17" s="200">
        <f>Monthly!G17-(Saturdays!G17+'Sundays &amp; Holidays'!G17)</f>
        <v>4248</v>
      </c>
      <c r="H17" s="198">
        <f>Monthly!H17-(Saturdays!H17+'Sundays &amp; Holidays'!H17)</f>
        <v>10576</v>
      </c>
      <c r="I17" s="199">
        <f>Monthly!I17-(Saturdays!I17+'Sundays &amp; Holidays'!I17)</f>
        <v>10317</v>
      </c>
      <c r="J17" s="196">
        <f>Monthly!J17-(Saturdays!J17+'Sundays &amp; Holidays'!J17)</f>
        <v>2470</v>
      </c>
      <c r="K17" s="197">
        <f>Monthly!K17-(Saturdays!K17+'Sundays &amp; Holidays'!K17)</f>
        <v>1732</v>
      </c>
      <c r="L17" s="198">
        <f>Monthly!L17-(Saturdays!L17+'Sundays &amp; Holidays'!L17)</f>
        <v>4201</v>
      </c>
      <c r="M17" s="196">
        <f>Monthly!M17-(Saturdays!M17+'Sundays &amp; Holidays'!M17)</f>
        <v>4809</v>
      </c>
      <c r="N17" s="201">
        <f>Monthly!N17-(Saturdays!N17+'Sundays &amp; Holidays'!N17)</f>
        <v>8455</v>
      </c>
      <c r="O17" s="204">
        <f>Monthly!O17-(Saturdays!O17+'Sundays &amp; Holidays'!O17)</f>
        <v>8682</v>
      </c>
      <c r="P17" s="196">
        <f>Monthly!P17-(Saturdays!P17+'Sundays &amp; Holidays'!P17)</f>
        <v>4843</v>
      </c>
      <c r="Q17" s="197">
        <f>Monthly!Q17-(Saturdays!Q17+'Sundays &amp; Holidays'!Q17)</f>
        <v>4274</v>
      </c>
      <c r="R17" s="198">
        <f>Monthly!R17-(Saturdays!R17+'Sundays &amp; Holidays'!R17)</f>
        <v>5986</v>
      </c>
      <c r="S17" s="199">
        <f>Monthly!S17-(Saturdays!S17+'Sundays &amp; Holidays'!S17)</f>
        <v>6117</v>
      </c>
      <c r="T17" s="196">
        <f>Monthly!T17-(Saturdays!T17+'Sundays &amp; Holidays'!T17)</f>
        <v>1412</v>
      </c>
      <c r="U17" s="200">
        <f>Monthly!U17-(Saturdays!U17+'Sundays &amp; Holidays'!U17)</f>
        <v>1353</v>
      </c>
      <c r="V17" s="198">
        <f>Monthly!V17-(Saturdays!V17+'Sundays &amp; Holidays'!V17)</f>
        <v>5317</v>
      </c>
      <c r="W17" s="205">
        <f>Monthly!W17-(Saturdays!W17+'Sundays &amp; Holidays'!W17)</f>
        <v>6238</v>
      </c>
      <c r="X17" s="196">
        <f>Monthly!X17-(Saturdays!X17+'Sundays &amp; Holidays'!X17)</f>
        <v>3789</v>
      </c>
      <c r="Y17" s="200">
        <f>Monthly!Y17-(Saturdays!Y17+'Sundays &amp; Holidays'!Y17)</f>
        <v>2905</v>
      </c>
      <c r="Z17" s="198">
        <f>Monthly!Z17-(Saturdays!Z17+'Sundays &amp; Holidays'!Z17)</f>
        <v>9256</v>
      </c>
      <c r="AA17" s="196">
        <f>Monthly!AA17-(Saturdays!AA17+'Sundays &amp; Holidays'!AA17)</f>
        <v>11616</v>
      </c>
      <c r="AB17" s="172">
        <f t="shared" si="0"/>
        <v>72832</v>
      </c>
      <c r="AC17" s="173">
        <f t="shared" si="0"/>
        <v>75622</v>
      </c>
    </row>
    <row r="18" spans="1:29" x14ac:dyDescent="0.15">
      <c r="A18" s="137" t="s">
        <v>27</v>
      </c>
      <c r="B18" s="206">
        <f>Monthly!B18-(Saturdays!B18+'Sundays &amp; Holidays'!B18)</f>
        <v>5495</v>
      </c>
      <c r="C18" s="190">
        <f>Monthly!C18-(Saturdays!C18+'Sundays &amp; Holidays'!C18)</f>
        <v>8635</v>
      </c>
      <c r="D18" s="191">
        <f>Monthly!D18-(Saturdays!D18+'Sundays &amp; Holidays'!D18)</f>
        <v>3491</v>
      </c>
      <c r="E18" s="192">
        <f>Monthly!E18-(Saturdays!E18+'Sundays &amp; Holidays'!E18)</f>
        <v>6153</v>
      </c>
      <c r="F18" s="189">
        <f>Monthly!F18-(Saturdays!F18+'Sundays &amp; Holidays'!F18)</f>
        <v>6541</v>
      </c>
      <c r="G18" s="193">
        <f>Monthly!G18-(Saturdays!G18+'Sundays &amp; Holidays'!G18)</f>
        <v>4944</v>
      </c>
      <c r="H18" s="191">
        <f>Monthly!H18-(Saturdays!H18+'Sundays &amp; Holidays'!H18)</f>
        <v>10553</v>
      </c>
      <c r="I18" s="192">
        <f>Monthly!I18-(Saturdays!I18+'Sundays &amp; Holidays'!I18)</f>
        <v>10799</v>
      </c>
      <c r="J18" s="189">
        <f>Monthly!J18-(Saturdays!J18+'Sundays &amp; Holidays'!J18)</f>
        <v>2691</v>
      </c>
      <c r="K18" s="190">
        <f>Monthly!K18-(Saturdays!K18+'Sundays &amp; Holidays'!K18)</f>
        <v>1438</v>
      </c>
      <c r="L18" s="191">
        <f>Monthly!L18-(Saturdays!L18+'Sundays &amp; Holidays'!L18)</f>
        <v>5456</v>
      </c>
      <c r="M18" s="189">
        <f>Monthly!M18-(Saturdays!M18+'Sundays &amp; Holidays'!M18)</f>
        <v>4269</v>
      </c>
      <c r="N18" s="194">
        <f>Monthly!N18-(Saturdays!N18+'Sundays &amp; Holidays'!N18)</f>
        <v>10378</v>
      </c>
      <c r="O18" s="207">
        <f>Monthly!O18-(Saturdays!O18+'Sundays &amp; Holidays'!O18)</f>
        <v>8012</v>
      </c>
      <c r="P18" s="189">
        <f>Monthly!P18-(Saturdays!P18+'Sundays &amp; Holidays'!P18)</f>
        <v>5634</v>
      </c>
      <c r="Q18" s="190">
        <f>Monthly!Q18-(Saturdays!Q18+'Sundays &amp; Holidays'!Q18)</f>
        <v>4205</v>
      </c>
      <c r="R18" s="191">
        <f>Monthly!R18-(Saturdays!R18+'Sundays &amp; Holidays'!R18)</f>
        <v>6162</v>
      </c>
      <c r="S18" s="192">
        <f>Monthly!S18-(Saturdays!S18+'Sundays &amp; Holidays'!S18)</f>
        <v>6429</v>
      </c>
      <c r="T18" s="189">
        <f>Monthly!T18-(Saturdays!T18+'Sundays &amp; Holidays'!T18)</f>
        <v>1669</v>
      </c>
      <c r="U18" s="193">
        <f>Monthly!U18-(Saturdays!U18+'Sundays &amp; Holidays'!U18)</f>
        <v>1319</v>
      </c>
      <c r="V18" s="191">
        <f>Monthly!V18-(Saturdays!V18+'Sundays &amp; Holidays'!V18)</f>
        <v>6404</v>
      </c>
      <c r="W18" s="208">
        <f>Monthly!W18-(Saturdays!W18+'Sundays &amp; Holidays'!W18)</f>
        <v>6009</v>
      </c>
      <c r="X18" s="189">
        <f>Monthly!X18-(Saturdays!X18+'Sundays &amp; Holidays'!X18)</f>
        <v>4069</v>
      </c>
      <c r="Y18" s="193">
        <f>Monthly!Y18-(Saturdays!Y18+'Sundays &amp; Holidays'!Y18)</f>
        <v>2712</v>
      </c>
      <c r="Z18" s="191">
        <f>Monthly!Z18-(Saturdays!Z18+'Sundays &amp; Holidays'!Z18)</f>
        <v>9678</v>
      </c>
      <c r="AA18" s="189">
        <f>Monthly!AA18-(Saturdays!AA18+'Sundays &amp; Holidays'!AA18)</f>
        <v>11524</v>
      </c>
      <c r="AB18" s="172">
        <f t="shared" si="0"/>
        <v>78221</v>
      </c>
      <c r="AC18" s="173">
        <f t="shared" si="0"/>
        <v>76448</v>
      </c>
    </row>
    <row r="19" spans="1:29" x14ac:dyDescent="0.15">
      <c r="A19" s="146" t="s">
        <v>28</v>
      </c>
      <c r="B19" s="203">
        <f>Monthly!B19-(Saturdays!B19+'Sundays &amp; Holidays'!B19)</f>
        <v>5644</v>
      </c>
      <c r="C19" s="197">
        <f>Monthly!C19-(Saturdays!C19+'Sundays &amp; Holidays'!C19)</f>
        <v>10088</v>
      </c>
      <c r="D19" s="198">
        <f>Monthly!D19-(Saturdays!D19+'Sundays &amp; Holidays'!D19)</f>
        <v>3818</v>
      </c>
      <c r="E19" s="199">
        <f>Monthly!E19-(Saturdays!E19+'Sundays &amp; Holidays'!E19)</f>
        <v>7179</v>
      </c>
      <c r="F19" s="196">
        <f>Monthly!F19-(Saturdays!F19+'Sundays &amp; Holidays'!F19)</f>
        <v>6861</v>
      </c>
      <c r="G19" s="200">
        <f>Monthly!G19-(Saturdays!G19+'Sundays &amp; Holidays'!G19)</f>
        <v>6469</v>
      </c>
      <c r="H19" s="198">
        <f>Monthly!H19-(Saturdays!H19+'Sundays &amp; Holidays'!H19)</f>
        <v>11696</v>
      </c>
      <c r="I19" s="199">
        <f>Monthly!I19-(Saturdays!I19+'Sundays &amp; Holidays'!I19)</f>
        <v>12083</v>
      </c>
      <c r="J19" s="196">
        <f>Monthly!J19-(Saturdays!J19+'Sundays &amp; Holidays'!J19)</f>
        <v>2804</v>
      </c>
      <c r="K19" s="197">
        <f>Monthly!K19-(Saturdays!K19+'Sundays &amp; Holidays'!K19)</f>
        <v>1134</v>
      </c>
      <c r="L19" s="198">
        <f>Monthly!L19-(Saturdays!L19+'Sundays &amp; Holidays'!L19)</f>
        <v>7806</v>
      </c>
      <c r="M19" s="196">
        <f>Monthly!M19-(Saturdays!M19+'Sundays &amp; Holidays'!M19)</f>
        <v>3526</v>
      </c>
      <c r="N19" s="201">
        <f>Monthly!N19-(Saturdays!N19+'Sundays &amp; Holidays'!N19)</f>
        <v>11568</v>
      </c>
      <c r="O19" s="204">
        <f>Monthly!O19-(Saturdays!O19+'Sundays &amp; Holidays'!O19)</f>
        <v>7916</v>
      </c>
      <c r="P19" s="196">
        <f>Monthly!P19-(Saturdays!P19+'Sundays &amp; Holidays'!P19)</f>
        <v>6140</v>
      </c>
      <c r="Q19" s="197">
        <f>Monthly!Q19-(Saturdays!Q19+'Sundays &amp; Holidays'!Q19)</f>
        <v>4545</v>
      </c>
      <c r="R19" s="198">
        <f>Monthly!R19-(Saturdays!R19+'Sundays &amp; Holidays'!R19)</f>
        <v>5921</v>
      </c>
      <c r="S19" s="199">
        <f>Monthly!S19-(Saturdays!S19+'Sundays &amp; Holidays'!S19)</f>
        <v>6884</v>
      </c>
      <c r="T19" s="196">
        <f>Monthly!T19-(Saturdays!T19+'Sundays &amp; Holidays'!T19)</f>
        <v>2640</v>
      </c>
      <c r="U19" s="200">
        <f>Monthly!U19-(Saturdays!U19+'Sundays &amp; Holidays'!U19)</f>
        <v>971</v>
      </c>
      <c r="V19" s="198">
        <f>Monthly!V19-(Saturdays!V19+'Sundays &amp; Holidays'!V19)</f>
        <v>8303</v>
      </c>
      <c r="W19" s="205">
        <f>Monthly!W19-(Saturdays!W19+'Sundays &amp; Holidays'!W19)</f>
        <v>5905</v>
      </c>
      <c r="X19" s="196">
        <f>Monthly!X19-(Saturdays!X19+'Sundays &amp; Holidays'!X19)</f>
        <v>4905</v>
      </c>
      <c r="Y19" s="200">
        <f>Monthly!Y19-(Saturdays!Y19+'Sundays &amp; Holidays'!Y19)</f>
        <v>2558</v>
      </c>
      <c r="Z19" s="198">
        <f>Monthly!Z19-(Saturdays!Z19+'Sundays &amp; Holidays'!Z19)</f>
        <v>10439</v>
      </c>
      <c r="AA19" s="196">
        <f>Monthly!AA19-(Saturdays!AA19+'Sundays &amp; Holidays'!AA19)</f>
        <v>11702</v>
      </c>
      <c r="AB19" s="172">
        <f t="shared" si="0"/>
        <v>88545</v>
      </c>
      <c r="AC19" s="173">
        <f t="shared" si="0"/>
        <v>80960</v>
      </c>
    </row>
    <row r="20" spans="1:29" x14ac:dyDescent="0.15">
      <c r="A20" s="137" t="s">
        <v>29</v>
      </c>
      <c r="B20" s="206">
        <f>Monthly!B20-(Saturdays!B20+'Sundays &amp; Holidays'!B20)</f>
        <v>6544</v>
      </c>
      <c r="C20" s="190">
        <f>Monthly!C20-(Saturdays!C20+'Sundays &amp; Holidays'!C20)</f>
        <v>11299</v>
      </c>
      <c r="D20" s="191">
        <f>Monthly!D20-(Saturdays!D20+'Sundays &amp; Holidays'!D20)</f>
        <v>4984</v>
      </c>
      <c r="E20" s="192">
        <f>Monthly!E20-(Saturdays!E20+'Sundays &amp; Holidays'!E20)</f>
        <v>7018</v>
      </c>
      <c r="F20" s="189">
        <f>Monthly!F20-(Saturdays!F20+'Sundays &amp; Holidays'!F20)</f>
        <v>7708</v>
      </c>
      <c r="G20" s="193">
        <f>Monthly!G20-(Saturdays!G20+'Sundays &amp; Holidays'!G20)</f>
        <v>7622</v>
      </c>
      <c r="H20" s="191">
        <f>Monthly!H20-(Saturdays!H20+'Sundays &amp; Holidays'!H20)</f>
        <v>13355</v>
      </c>
      <c r="I20" s="192">
        <f>Monthly!I20-(Saturdays!I20+'Sundays &amp; Holidays'!I20)</f>
        <v>12114</v>
      </c>
      <c r="J20" s="189">
        <f>Monthly!J20-(Saturdays!J20+'Sundays &amp; Holidays'!J20)</f>
        <v>3963</v>
      </c>
      <c r="K20" s="190">
        <f>Monthly!K20-(Saturdays!K20+'Sundays &amp; Holidays'!K20)</f>
        <v>1001</v>
      </c>
      <c r="L20" s="191">
        <f>Monthly!L20-(Saturdays!L20+'Sundays &amp; Holidays'!L20)</f>
        <v>7529</v>
      </c>
      <c r="M20" s="189">
        <f>Monthly!M20-(Saturdays!M20+'Sundays &amp; Holidays'!M20)</f>
        <v>3205</v>
      </c>
      <c r="N20" s="194">
        <f>Monthly!N20-(Saturdays!N20+'Sundays &amp; Holidays'!N20)</f>
        <v>10796</v>
      </c>
      <c r="O20" s="207">
        <f>Monthly!O20-(Saturdays!O20+'Sundays &amp; Holidays'!O20)</f>
        <v>8578</v>
      </c>
      <c r="P20" s="189">
        <f>Monthly!P20-(Saturdays!P20+'Sundays &amp; Holidays'!P20)</f>
        <v>6586</v>
      </c>
      <c r="Q20" s="190">
        <f>Monthly!Q20-(Saturdays!Q20+'Sundays &amp; Holidays'!Q20)</f>
        <v>5385</v>
      </c>
      <c r="R20" s="191">
        <f>Monthly!R20-(Saturdays!R20+'Sundays &amp; Holidays'!R20)</f>
        <v>6351</v>
      </c>
      <c r="S20" s="192">
        <f>Monthly!S20-(Saturdays!S20+'Sundays &amp; Holidays'!S20)</f>
        <v>7952</v>
      </c>
      <c r="T20" s="189">
        <f>Monthly!T20-(Saturdays!T20+'Sundays &amp; Holidays'!T20)</f>
        <v>3724</v>
      </c>
      <c r="U20" s="193">
        <f>Monthly!U20-(Saturdays!U20+'Sundays &amp; Holidays'!U20)</f>
        <v>972</v>
      </c>
      <c r="V20" s="191">
        <f>Monthly!V20-(Saturdays!V20+'Sundays &amp; Holidays'!V20)</f>
        <v>8969</v>
      </c>
      <c r="W20" s="208">
        <f>Monthly!W20-(Saturdays!W20+'Sundays &amp; Holidays'!W20)</f>
        <v>5988</v>
      </c>
      <c r="X20" s="189">
        <f>Monthly!X20-(Saturdays!X20+'Sundays &amp; Holidays'!X20)</f>
        <v>6259</v>
      </c>
      <c r="Y20" s="193">
        <f>Monthly!Y20-(Saturdays!Y20+'Sundays &amp; Holidays'!Y20)</f>
        <v>3030</v>
      </c>
      <c r="Z20" s="191">
        <f>Monthly!Z20-(Saturdays!Z20+'Sundays &amp; Holidays'!Z20)</f>
        <v>11280</v>
      </c>
      <c r="AA20" s="189">
        <f>Monthly!AA20-(Saturdays!AA20+'Sundays &amp; Holidays'!AA20)</f>
        <v>12894</v>
      </c>
      <c r="AB20" s="172">
        <f t="shared" si="0"/>
        <v>98048</v>
      </c>
      <c r="AC20" s="173">
        <f t="shared" si="0"/>
        <v>87058</v>
      </c>
    </row>
    <row r="21" spans="1:29" x14ac:dyDescent="0.15">
      <c r="A21" s="146" t="s">
        <v>30</v>
      </c>
      <c r="B21" s="203">
        <f>Monthly!B21-(Saturdays!B21+'Sundays &amp; Holidays'!B21)</f>
        <v>8734</v>
      </c>
      <c r="C21" s="197">
        <f>Monthly!C21-(Saturdays!C21+'Sundays &amp; Holidays'!C21)</f>
        <v>12115</v>
      </c>
      <c r="D21" s="198">
        <f>Monthly!D21-(Saturdays!D21+'Sundays &amp; Holidays'!D21)</f>
        <v>5321</v>
      </c>
      <c r="E21" s="199">
        <f>Monthly!E21-(Saturdays!E21+'Sundays &amp; Holidays'!E21)</f>
        <v>6115</v>
      </c>
      <c r="F21" s="196">
        <f>Monthly!F21-(Saturdays!F21+'Sundays &amp; Holidays'!F21)</f>
        <v>8546</v>
      </c>
      <c r="G21" s="200">
        <f>Monthly!G21-(Saturdays!G21+'Sundays &amp; Holidays'!G21)</f>
        <v>9530</v>
      </c>
      <c r="H21" s="198">
        <f>Monthly!H21-(Saturdays!H21+'Sundays &amp; Holidays'!H21)</f>
        <v>15081</v>
      </c>
      <c r="I21" s="199">
        <f>Monthly!I21-(Saturdays!I21+'Sundays &amp; Holidays'!I21)</f>
        <v>14003</v>
      </c>
      <c r="J21" s="196">
        <f>Monthly!J21-(Saturdays!J21+'Sundays &amp; Holidays'!J21)</f>
        <v>4149</v>
      </c>
      <c r="K21" s="197">
        <f>Monthly!K21-(Saturdays!K21+'Sundays &amp; Holidays'!K21)</f>
        <v>1098</v>
      </c>
      <c r="L21" s="198">
        <f>Monthly!L21-(Saturdays!L21+'Sundays &amp; Holidays'!L21)</f>
        <v>7217</v>
      </c>
      <c r="M21" s="196">
        <f>Monthly!M21-(Saturdays!M21+'Sundays &amp; Holidays'!M21)</f>
        <v>2856</v>
      </c>
      <c r="N21" s="201">
        <f>Monthly!N21-(Saturdays!N21+'Sundays &amp; Holidays'!N21)</f>
        <v>11438</v>
      </c>
      <c r="O21" s="204">
        <f>Monthly!O21-(Saturdays!O21+'Sundays &amp; Holidays'!O21)</f>
        <v>10352</v>
      </c>
      <c r="P21" s="196">
        <f>Monthly!P21-(Saturdays!P21+'Sundays &amp; Holidays'!P21)</f>
        <v>7128</v>
      </c>
      <c r="Q21" s="197">
        <f>Monthly!Q21-(Saturdays!Q21+'Sundays &amp; Holidays'!Q21)</f>
        <v>6727</v>
      </c>
      <c r="R21" s="198">
        <f>Monthly!R21-(Saturdays!R21+'Sundays &amp; Holidays'!R21)</f>
        <v>6517</v>
      </c>
      <c r="S21" s="199">
        <f>Monthly!S21-(Saturdays!S21+'Sundays &amp; Holidays'!S21)</f>
        <v>8785</v>
      </c>
      <c r="T21" s="196">
        <f>Monthly!T21-(Saturdays!T21+'Sundays &amp; Holidays'!T21)</f>
        <v>3629</v>
      </c>
      <c r="U21" s="200">
        <f>Monthly!U21-(Saturdays!U21+'Sundays &amp; Holidays'!U21)</f>
        <v>926</v>
      </c>
      <c r="V21" s="198">
        <f>Monthly!V21-(Saturdays!V21+'Sundays &amp; Holidays'!V21)</f>
        <v>9140</v>
      </c>
      <c r="W21" s="205">
        <f>Monthly!W21-(Saturdays!W21+'Sundays &amp; Holidays'!W21)</f>
        <v>5811</v>
      </c>
      <c r="X21" s="196">
        <f>Monthly!X21-(Saturdays!X21+'Sundays &amp; Holidays'!X21)</f>
        <v>6992</v>
      </c>
      <c r="Y21" s="200">
        <f>Monthly!Y21-(Saturdays!Y21+'Sundays &amp; Holidays'!Y21)</f>
        <v>4160</v>
      </c>
      <c r="Z21" s="198">
        <f>Monthly!Z21-(Saturdays!Z21+'Sundays &amp; Holidays'!Z21)</f>
        <v>10320</v>
      </c>
      <c r="AA21" s="196">
        <f>Monthly!AA21-(Saturdays!AA21+'Sundays &amp; Holidays'!AA21)</f>
        <v>14971</v>
      </c>
      <c r="AB21" s="172">
        <f t="shared" si="0"/>
        <v>104212</v>
      </c>
      <c r="AC21" s="173">
        <f t="shared" si="0"/>
        <v>97449</v>
      </c>
    </row>
    <row r="22" spans="1:29" x14ac:dyDescent="0.15">
      <c r="A22" s="137" t="s">
        <v>31</v>
      </c>
      <c r="B22" s="206">
        <f>Monthly!B22-(Saturdays!B22+'Sundays &amp; Holidays'!B22)</f>
        <v>9649</v>
      </c>
      <c r="C22" s="190">
        <f>Monthly!C22-(Saturdays!C22+'Sundays &amp; Holidays'!C22)</f>
        <v>11782</v>
      </c>
      <c r="D22" s="191">
        <f>Monthly!D22-(Saturdays!D22+'Sundays &amp; Holidays'!D22)</f>
        <v>4441</v>
      </c>
      <c r="E22" s="192">
        <f>Monthly!E22-(Saturdays!E22+'Sundays &amp; Holidays'!E22)</f>
        <v>6369</v>
      </c>
      <c r="F22" s="189">
        <f>Monthly!F22-(Saturdays!F22+'Sundays &amp; Holidays'!F22)</f>
        <v>5970</v>
      </c>
      <c r="G22" s="193">
        <f>Monthly!G22-(Saturdays!G22+'Sundays &amp; Holidays'!G22)</f>
        <v>11725</v>
      </c>
      <c r="H22" s="191">
        <f>Monthly!H22-(Saturdays!H22+'Sundays &amp; Holidays'!H22)</f>
        <v>14104</v>
      </c>
      <c r="I22" s="192">
        <f>Monthly!I22-(Saturdays!I22+'Sundays &amp; Holidays'!I22)</f>
        <v>14150</v>
      </c>
      <c r="J22" s="189">
        <f>Monthly!J22-(Saturdays!J22+'Sundays &amp; Holidays'!J22)</f>
        <v>3518</v>
      </c>
      <c r="K22" s="190">
        <f>Monthly!K22-(Saturdays!K22+'Sundays &amp; Holidays'!K22)</f>
        <v>946</v>
      </c>
      <c r="L22" s="191">
        <f>Monthly!L22-(Saturdays!L22+'Sundays &amp; Holidays'!L22)</f>
        <v>7360</v>
      </c>
      <c r="M22" s="189">
        <f>Monthly!M22-(Saturdays!M22+'Sundays &amp; Holidays'!M22)</f>
        <v>2712</v>
      </c>
      <c r="N22" s="194">
        <f>Monthly!N22-(Saturdays!N22+'Sundays &amp; Holidays'!N22)</f>
        <v>11533</v>
      </c>
      <c r="O22" s="207">
        <f>Monthly!O22-(Saturdays!O22+'Sundays &amp; Holidays'!O22)</f>
        <v>10930</v>
      </c>
      <c r="P22" s="189">
        <f>Monthly!P22-(Saturdays!P22+'Sundays &amp; Holidays'!P22)</f>
        <v>6431</v>
      </c>
      <c r="Q22" s="190">
        <f>Monthly!Q22-(Saturdays!Q22+'Sundays &amp; Holidays'!Q22)</f>
        <v>7732</v>
      </c>
      <c r="R22" s="191">
        <f>Monthly!R22-(Saturdays!R22+'Sundays &amp; Holidays'!R22)</f>
        <v>6500</v>
      </c>
      <c r="S22" s="192">
        <f>Monthly!S22-(Saturdays!S22+'Sundays &amp; Holidays'!S22)</f>
        <v>9399</v>
      </c>
      <c r="T22" s="189">
        <f>Monthly!T22-(Saturdays!T22+'Sundays &amp; Holidays'!T22)</f>
        <v>2954</v>
      </c>
      <c r="U22" s="193">
        <f>Monthly!U22-(Saturdays!U22+'Sundays &amp; Holidays'!U22)</f>
        <v>905</v>
      </c>
      <c r="V22" s="191">
        <f>Monthly!V22-(Saturdays!V22+'Sundays &amp; Holidays'!V22)</f>
        <v>10007</v>
      </c>
      <c r="W22" s="208">
        <f>Monthly!W22-(Saturdays!W22+'Sundays &amp; Holidays'!W22)</f>
        <v>5547</v>
      </c>
      <c r="X22" s="189">
        <f>Monthly!X22-(Saturdays!X22+'Sundays &amp; Holidays'!X22)</f>
        <v>6647</v>
      </c>
      <c r="Y22" s="193">
        <f>Monthly!Y22-(Saturdays!Y22+'Sundays &amp; Holidays'!Y22)</f>
        <v>4806</v>
      </c>
      <c r="Z22" s="191">
        <f>Monthly!Z22-(Saturdays!Z22+'Sundays &amp; Holidays'!Z22)</f>
        <v>8107</v>
      </c>
      <c r="AA22" s="189">
        <f>Monthly!AA22-(Saturdays!AA22+'Sundays &amp; Holidays'!AA22)</f>
        <v>15879</v>
      </c>
      <c r="AB22" s="172">
        <f t="shared" si="0"/>
        <v>97221</v>
      </c>
      <c r="AC22" s="173">
        <f t="shared" si="0"/>
        <v>102882</v>
      </c>
    </row>
    <row r="23" spans="1:29" x14ac:dyDescent="0.15">
      <c r="A23" s="146" t="s">
        <v>32</v>
      </c>
      <c r="B23" s="203">
        <f>Monthly!B23-(Saturdays!B23+'Sundays &amp; Holidays'!B23)</f>
        <v>9940</v>
      </c>
      <c r="C23" s="197">
        <f>Monthly!C23-(Saturdays!C23+'Sundays &amp; Holidays'!C23)</f>
        <v>11079</v>
      </c>
      <c r="D23" s="198">
        <f>Monthly!D23-(Saturdays!D23+'Sundays &amp; Holidays'!D23)</f>
        <v>2805</v>
      </c>
      <c r="E23" s="199">
        <f>Monthly!E23-(Saturdays!E23+'Sundays &amp; Holidays'!E23)</f>
        <v>6337</v>
      </c>
      <c r="F23" s="196">
        <f>Monthly!F23-(Saturdays!F23+'Sundays &amp; Holidays'!F23)</f>
        <v>4438</v>
      </c>
      <c r="G23" s="200">
        <f>Monthly!G23-(Saturdays!G23+'Sundays &amp; Holidays'!G23)</f>
        <v>11600</v>
      </c>
      <c r="H23" s="198">
        <f>Monthly!H23-(Saturdays!H23+'Sundays &amp; Holidays'!H23)</f>
        <v>13213</v>
      </c>
      <c r="I23" s="199">
        <f>Monthly!I23-(Saturdays!I23+'Sundays &amp; Holidays'!I23)</f>
        <v>14803</v>
      </c>
      <c r="J23" s="196">
        <f>Monthly!J23-(Saturdays!J23+'Sundays &amp; Holidays'!J23)</f>
        <v>2884</v>
      </c>
      <c r="K23" s="197">
        <f>Monthly!K23-(Saturdays!K23+'Sundays &amp; Holidays'!K23)</f>
        <v>958</v>
      </c>
      <c r="L23" s="198">
        <f>Monthly!L23-(Saturdays!L23+'Sundays &amp; Holidays'!L23)</f>
        <v>7519</v>
      </c>
      <c r="M23" s="196">
        <f>Monthly!M23-(Saturdays!M23+'Sundays &amp; Holidays'!M23)</f>
        <v>2909</v>
      </c>
      <c r="N23" s="201">
        <f>Monthly!N23-(Saturdays!N23+'Sundays &amp; Holidays'!N23)</f>
        <v>12581</v>
      </c>
      <c r="O23" s="204">
        <f>Monthly!O23-(Saturdays!O23+'Sundays &amp; Holidays'!O23)</f>
        <v>10143</v>
      </c>
      <c r="P23" s="196">
        <f>Monthly!P23-(Saturdays!P23+'Sundays &amp; Holidays'!P23)</f>
        <v>5151</v>
      </c>
      <c r="Q23" s="197">
        <f>Monthly!Q23-(Saturdays!Q23+'Sundays &amp; Holidays'!Q23)</f>
        <v>7639</v>
      </c>
      <c r="R23" s="198">
        <f>Monthly!R23-(Saturdays!R23+'Sundays &amp; Holidays'!R23)</f>
        <v>5081</v>
      </c>
      <c r="S23" s="199">
        <f>Monthly!S23-(Saturdays!S23+'Sundays &amp; Holidays'!S23)</f>
        <v>9197</v>
      </c>
      <c r="T23" s="196">
        <f>Monthly!T23-(Saturdays!T23+'Sundays &amp; Holidays'!T23)</f>
        <v>1811</v>
      </c>
      <c r="U23" s="200">
        <f>Monthly!U23-(Saturdays!U23+'Sundays &amp; Holidays'!U23)</f>
        <v>926</v>
      </c>
      <c r="V23" s="198">
        <f>Monthly!V23-(Saturdays!V23+'Sundays &amp; Holidays'!V23)</f>
        <v>10223</v>
      </c>
      <c r="W23" s="205">
        <f>Monthly!W23-(Saturdays!W23+'Sundays &amp; Holidays'!W23)</f>
        <v>5047</v>
      </c>
      <c r="X23" s="196">
        <f>Monthly!X23-(Saturdays!X23+'Sundays &amp; Holidays'!X23)</f>
        <v>5781</v>
      </c>
      <c r="Y23" s="200">
        <f>Monthly!Y23-(Saturdays!Y23+'Sundays &amp; Holidays'!Y23)</f>
        <v>4107</v>
      </c>
      <c r="Z23" s="198">
        <f>Monthly!Z23-(Saturdays!Z23+'Sundays &amp; Holidays'!Z23)</f>
        <v>6721</v>
      </c>
      <c r="AA23" s="196">
        <f>Monthly!AA23-(Saturdays!AA23+'Sundays &amp; Holidays'!AA23)</f>
        <v>15123</v>
      </c>
      <c r="AB23" s="172">
        <f t="shared" si="0"/>
        <v>88148</v>
      </c>
      <c r="AC23" s="173">
        <f t="shared" si="0"/>
        <v>99868</v>
      </c>
    </row>
    <row r="24" spans="1:29" x14ac:dyDescent="0.15">
      <c r="A24" s="137" t="s">
        <v>33</v>
      </c>
      <c r="B24" s="206">
        <f>Monthly!B24-(Saturdays!B24+'Sundays &amp; Holidays'!B24)</f>
        <v>4297</v>
      </c>
      <c r="C24" s="190">
        <f>Monthly!C24-(Saturdays!C24+'Sundays &amp; Holidays'!C24)</f>
        <v>8685</v>
      </c>
      <c r="D24" s="191">
        <f>Monthly!D24-(Saturdays!D24+'Sundays &amp; Holidays'!D24)</f>
        <v>1296</v>
      </c>
      <c r="E24" s="192">
        <f>Monthly!E24-(Saturdays!E24+'Sundays &amp; Holidays'!E24)</f>
        <v>6386</v>
      </c>
      <c r="F24" s="189">
        <f>Monthly!F24-(Saturdays!F24+'Sundays &amp; Holidays'!F24)</f>
        <v>2887</v>
      </c>
      <c r="G24" s="193">
        <f>Monthly!G24-(Saturdays!G24+'Sundays &amp; Holidays'!G24)</f>
        <v>10144</v>
      </c>
      <c r="H24" s="191">
        <f>Monthly!H24-(Saturdays!H24+'Sundays &amp; Holidays'!H24)</f>
        <v>7598</v>
      </c>
      <c r="I24" s="192">
        <f>Monthly!I24-(Saturdays!I24+'Sundays &amp; Holidays'!I24)</f>
        <v>11640</v>
      </c>
      <c r="J24" s="189">
        <f>Monthly!J24-(Saturdays!J24+'Sundays &amp; Holidays'!J24)</f>
        <v>1137</v>
      </c>
      <c r="K24" s="190">
        <f>Monthly!K24-(Saturdays!K24+'Sundays &amp; Holidays'!K24)</f>
        <v>1030</v>
      </c>
      <c r="L24" s="191">
        <f>Monthly!L24-(Saturdays!L24+'Sundays &amp; Holidays'!L24)</f>
        <v>6278</v>
      </c>
      <c r="M24" s="189">
        <f>Monthly!M24-(Saturdays!M24+'Sundays &amp; Holidays'!M24)</f>
        <v>2459</v>
      </c>
      <c r="N24" s="194">
        <f>Monthly!N24-(Saturdays!N24+'Sundays &amp; Holidays'!N24)</f>
        <v>9450</v>
      </c>
      <c r="O24" s="207">
        <f>Monthly!O24-(Saturdays!O24+'Sundays &amp; Holidays'!O24)</f>
        <v>8105</v>
      </c>
      <c r="P24" s="189">
        <f>Monthly!P24-(Saturdays!P24+'Sundays &amp; Holidays'!P24)</f>
        <v>3453</v>
      </c>
      <c r="Q24" s="190">
        <f>Monthly!Q24-(Saturdays!Q24+'Sundays &amp; Holidays'!Q24)</f>
        <v>6012</v>
      </c>
      <c r="R24" s="191">
        <f>Monthly!R24-(Saturdays!R24+'Sundays &amp; Holidays'!R24)</f>
        <v>3351</v>
      </c>
      <c r="S24" s="192">
        <f>Monthly!S24-(Saturdays!S24+'Sundays &amp; Holidays'!S24)</f>
        <v>6702</v>
      </c>
      <c r="T24" s="189">
        <f>Monthly!T24-(Saturdays!T24+'Sundays &amp; Holidays'!T24)</f>
        <v>793</v>
      </c>
      <c r="U24" s="193">
        <f>Monthly!U24-(Saturdays!U24+'Sundays &amp; Holidays'!U24)</f>
        <v>929</v>
      </c>
      <c r="V24" s="191">
        <f>Monthly!V24-(Saturdays!V24+'Sundays &amp; Holidays'!V24)</f>
        <v>8657</v>
      </c>
      <c r="W24" s="208">
        <f>Monthly!W24-(Saturdays!W24+'Sundays &amp; Holidays'!W24)</f>
        <v>3374</v>
      </c>
      <c r="X24" s="189">
        <f>Monthly!X24-(Saturdays!X24+'Sundays &amp; Holidays'!X24)</f>
        <v>2946</v>
      </c>
      <c r="Y24" s="193">
        <f>Monthly!Y24-(Saturdays!Y24+'Sundays &amp; Holidays'!Y24)</f>
        <v>3126</v>
      </c>
      <c r="Z24" s="191">
        <f>Monthly!Z24-(Saturdays!Z24+'Sundays &amp; Holidays'!Z24)</f>
        <v>4476</v>
      </c>
      <c r="AA24" s="189">
        <f>Monthly!AA24-(Saturdays!AA24+'Sundays &amp; Holidays'!AA24)</f>
        <v>11845</v>
      </c>
      <c r="AB24" s="172">
        <f t="shared" si="0"/>
        <v>56619</v>
      </c>
      <c r="AC24" s="173">
        <f t="shared" si="0"/>
        <v>80437</v>
      </c>
    </row>
    <row r="25" spans="1:29" x14ac:dyDescent="0.15">
      <c r="A25" s="146" t="s">
        <v>34</v>
      </c>
      <c r="B25" s="203">
        <f>Monthly!B25-(Saturdays!B25+'Sundays &amp; Holidays'!B25)</f>
        <v>143</v>
      </c>
      <c r="C25" s="197">
        <f>Monthly!C25-(Saturdays!C25+'Sundays &amp; Holidays'!C25)</f>
        <v>5124</v>
      </c>
      <c r="D25" s="198">
        <f>Monthly!D25-(Saturdays!D25+'Sundays &amp; Holidays'!D25)</f>
        <v>189</v>
      </c>
      <c r="E25" s="199">
        <f>Monthly!E25-(Saturdays!E25+'Sundays &amp; Holidays'!E25)</f>
        <v>3341</v>
      </c>
      <c r="F25" s="196">
        <f>Monthly!F25-(Saturdays!F25+'Sundays &amp; Holidays'!F25)</f>
        <v>461</v>
      </c>
      <c r="G25" s="200">
        <f>Monthly!G25-(Saturdays!G25+'Sundays &amp; Holidays'!G25)</f>
        <v>4815</v>
      </c>
      <c r="H25" s="198">
        <f>Monthly!H25-(Saturdays!H25+'Sundays &amp; Holidays'!H25)</f>
        <v>1383</v>
      </c>
      <c r="I25" s="199">
        <f>Monthly!I25-(Saturdays!I25+'Sundays &amp; Holidays'!I25)</f>
        <v>4816</v>
      </c>
      <c r="J25" s="196">
        <f>Monthly!J25-(Saturdays!J25+'Sundays &amp; Holidays'!J25)</f>
        <v>250</v>
      </c>
      <c r="K25" s="197">
        <f>Monthly!K25-(Saturdays!K25+'Sundays &amp; Holidays'!K25)</f>
        <v>617</v>
      </c>
      <c r="L25" s="198">
        <f>Monthly!L25-(Saturdays!L25+'Sundays &amp; Holidays'!L25)</f>
        <v>2808</v>
      </c>
      <c r="M25" s="196">
        <f>Monthly!M25-(Saturdays!M25+'Sundays &amp; Holidays'!M25)</f>
        <v>920</v>
      </c>
      <c r="N25" s="201">
        <f>Monthly!N25-(Saturdays!N25+'Sundays &amp; Holidays'!N25)</f>
        <v>2056</v>
      </c>
      <c r="O25" s="204">
        <f>Monthly!O25-(Saturdays!O25+'Sundays &amp; Holidays'!O25)</f>
        <v>2819</v>
      </c>
      <c r="P25" s="196">
        <f>Monthly!P25-(Saturdays!P25+'Sundays &amp; Holidays'!P25)</f>
        <v>1053</v>
      </c>
      <c r="Q25" s="197">
        <f>Monthly!Q25-(Saturdays!Q25+'Sundays &amp; Holidays'!Q25)</f>
        <v>2095</v>
      </c>
      <c r="R25" s="198">
        <f>Monthly!R25-(Saturdays!R25+'Sundays &amp; Holidays'!R25)</f>
        <v>1091</v>
      </c>
      <c r="S25" s="199">
        <f>Monthly!S25-(Saturdays!S25+'Sundays &amp; Holidays'!S25)</f>
        <v>2620</v>
      </c>
      <c r="T25" s="196">
        <f>Monthly!T25-(Saturdays!T25+'Sundays &amp; Holidays'!T25)</f>
        <v>441</v>
      </c>
      <c r="U25" s="200">
        <f>Monthly!U25-(Saturdays!U25+'Sundays &amp; Holidays'!U25)</f>
        <v>722</v>
      </c>
      <c r="V25" s="198">
        <f>Monthly!V25-(Saturdays!V25+'Sundays &amp; Holidays'!V25)</f>
        <v>1855</v>
      </c>
      <c r="W25" s="205">
        <f>Monthly!W25-(Saturdays!W25+'Sundays &amp; Holidays'!W25)</f>
        <v>1280</v>
      </c>
      <c r="X25" s="196">
        <f>Monthly!X25-(Saturdays!X25+'Sundays &amp; Holidays'!X25)</f>
        <v>827</v>
      </c>
      <c r="Y25" s="200">
        <f>Monthly!Y25-(Saturdays!Y25+'Sundays &amp; Holidays'!Y25)</f>
        <v>1683</v>
      </c>
      <c r="Z25" s="198">
        <f>Monthly!Z25-(Saturdays!Z25+'Sundays &amp; Holidays'!Z25)</f>
        <v>2738</v>
      </c>
      <c r="AA25" s="196">
        <f>Monthly!AA25-(Saturdays!AA25+'Sundays &amp; Holidays'!AA25)</f>
        <v>5164</v>
      </c>
      <c r="AB25" s="172">
        <f t="shared" si="0"/>
        <v>15295</v>
      </c>
      <c r="AC25" s="173">
        <f t="shared" si="0"/>
        <v>36016</v>
      </c>
    </row>
    <row r="26" spans="1:29" x14ac:dyDescent="0.15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925</v>
      </c>
      <c r="D26" s="191">
        <f>Monthly!D26-(Saturdays!D26+'Sundays &amp; Holidays'!D26)</f>
        <v>18</v>
      </c>
      <c r="E26" s="192">
        <f>Monthly!E26-(Saturdays!E26+'Sundays &amp; Holidays'!E26)</f>
        <v>805</v>
      </c>
      <c r="F26" s="189">
        <f>Monthly!F26-(Saturdays!F26+'Sundays &amp; Holidays'!F26)</f>
        <v>7</v>
      </c>
      <c r="G26" s="193">
        <f>Monthly!G26-(Saturdays!G26+'Sundays &amp; Holidays'!G26)</f>
        <v>323</v>
      </c>
      <c r="H26" s="191">
        <f>Monthly!H26-(Saturdays!H26+'Sundays &amp; Holidays'!H26)</f>
        <v>158</v>
      </c>
      <c r="I26" s="192">
        <f>Monthly!I26-(Saturdays!I26+'Sundays &amp; Holidays'!I26)</f>
        <v>658</v>
      </c>
      <c r="J26" s="189">
        <f>Monthly!J26-(Saturdays!J26+'Sundays &amp; Holidays'!J26)</f>
        <v>47</v>
      </c>
      <c r="K26" s="190">
        <f>Monthly!K26-(Saturdays!K26+'Sundays &amp; Holidays'!K26)</f>
        <v>90</v>
      </c>
      <c r="L26" s="191">
        <f>Monthly!L26-(Saturdays!L26+'Sundays &amp; Holidays'!L26)</f>
        <v>244</v>
      </c>
      <c r="M26" s="189">
        <f>Monthly!M26-(Saturdays!M26+'Sundays &amp; Holidays'!M26)</f>
        <v>84</v>
      </c>
      <c r="N26" s="194">
        <f>Monthly!N26-(Saturdays!N26+'Sundays &amp; Holidays'!N26)</f>
        <v>152</v>
      </c>
      <c r="O26" s="207">
        <f>Monthly!O26-(Saturdays!O26+'Sundays &amp; Holidays'!O26)</f>
        <v>267</v>
      </c>
      <c r="P26" s="189">
        <f>Monthly!P26-(Saturdays!P26+'Sundays &amp; Holidays'!P26)</f>
        <v>121</v>
      </c>
      <c r="Q26" s="190">
        <f>Monthly!Q26-(Saturdays!Q26+'Sundays &amp; Holidays'!Q26)</f>
        <v>179</v>
      </c>
      <c r="R26" s="191">
        <f>Monthly!R26-(Saturdays!R26+'Sundays &amp; Holidays'!R26)</f>
        <v>102</v>
      </c>
      <c r="S26" s="192">
        <f>Monthly!S26-(Saturdays!S26+'Sundays &amp; Holidays'!S26)</f>
        <v>177</v>
      </c>
      <c r="T26" s="189">
        <f>Monthly!T26-(Saturdays!T26+'Sundays &amp; Holidays'!T26)</f>
        <v>68</v>
      </c>
      <c r="U26" s="193">
        <f>Monthly!U26-(Saturdays!U26+'Sundays &amp; Holidays'!U26)</f>
        <v>98</v>
      </c>
      <c r="V26" s="191">
        <f>Monthly!V26-(Saturdays!V26+'Sundays &amp; Holidays'!V26)</f>
        <v>111</v>
      </c>
      <c r="W26" s="208">
        <f>Monthly!W26-(Saturdays!W26+'Sundays &amp; Holidays'!W26)</f>
        <v>107</v>
      </c>
      <c r="X26" s="189">
        <f>Monthly!X26-(Saturdays!X26+'Sundays &amp; Holidays'!X26)</f>
        <v>66</v>
      </c>
      <c r="Y26" s="193">
        <f>Monthly!Y26-(Saturdays!Y26+'Sundays &amp; Holidays'!Y26)</f>
        <v>268</v>
      </c>
      <c r="Z26" s="191">
        <f>Monthly!Z26-(Saturdays!Z26+'Sundays &amp; Holidays'!Z26)</f>
        <v>246</v>
      </c>
      <c r="AA26" s="189">
        <f>Monthly!AA26-(Saturdays!AA26+'Sundays &amp; Holidays'!AA26)</f>
        <v>890</v>
      </c>
      <c r="AB26" s="172">
        <f t="shared" si="0"/>
        <v>1340</v>
      </c>
      <c r="AC26" s="173">
        <f t="shared" si="0"/>
        <v>4871</v>
      </c>
    </row>
    <row r="27" spans="1:29" x14ac:dyDescent="0.15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43</v>
      </c>
      <c r="D27" s="198">
        <f>Monthly!D27-(Saturdays!D27+'Sundays &amp; Holidays'!D27)</f>
        <v>0</v>
      </c>
      <c r="E27" s="199">
        <f>Monthly!E27-(Saturdays!E27+'Sundays &amp; Holidays'!E27)</f>
        <v>23</v>
      </c>
      <c r="F27" s="196">
        <f>Monthly!F27-(Saturdays!F27+'Sundays &amp; Holidays'!F27)</f>
        <v>0</v>
      </c>
      <c r="G27" s="200">
        <f>Monthly!G27-(Saturdays!G27+'Sundays &amp; Holidays'!G27)</f>
        <v>3</v>
      </c>
      <c r="H27" s="198">
        <f>Monthly!H27-(Saturdays!H27+'Sundays &amp; Holidays'!H27)</f>
        <v>0</v>
      </c>
      <c r="I27" s="199">
        <f>Monthly!I27-(Saturdays!I27+'Sundays &amp; Holidays'!I27)</f>
        <v>4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0</v>
      </c>
      <c r="AC27" s="173">
        <f t="shared" si="0"/>
        <v>73</v>
      </c>
    </row>
    <row r="28" spans="1:29" x14ac:dyDescent="0.15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15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4" thickBot="1" x14ac:dyDescent="0.2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5" thickTop="1" thickBot="1" x14ac:dyDescent="0.2">
      <c r="A31" s="281" t="s">
        <v>13</v>
      </c>
      <c r="B31" s="20">
        <f t="shared" ref="B31:AA31" si="1">SUM(B7:B30)</f>
        <v>134306</v>
      </c>
      <c r="C31" s="21">
        <f t="shared" si="1"/>
        <v>140121</v>
      </c>
      <c r="D31" s="282">
        <f t="shared" si="1"/>
        <v>73802</v>
      </c>
      <c r="E31" s="283">
        <f t="shared" si="1"/>
        <v>88778</v>
      </c>
      <c r="F31" s="20">
        <f t="shared" si="1"/>
        <v>122195</v>
      </c>
      <c r="G31" s="21">
        <f t="shared" si="1"/>
        <v>104872</v>
      </c>
      <c r="H31" s="282">
        <f t="shared" si="1"/>
        <v>193010</v>
      </c>
      <c r="I31" s="283">
        <f t="shared" si="1"/>
        <v>180572</v>
      </c>
      <c r="J31" s="20">
        <f t="shared" si="1"/>
        <v>40615</v>
      </c>
      <c r="K31" s="21">
        <f t="shared" si="1"/>
        <v>33791</v>
      </c>
      <c r="L31" s="282">
        <f t="shared" si="1"/>
        <v>86845</v>
      </c>
      <c r="M31" s="283">
        <f t="shared" si="1"/>
        <v>81475</v>
      </c>
      <c r="N31" s="20">
        <f t="shared" si="1"/>
        <v>168499</v>
      </c>
      <c r="O31" s="21">
        <f t="shared" si="1"/>
        <v>171266</v>
      </c>
      <c r="P31" s="282">
        <f t="shared" si="1"/>
        <v>96929</v>
      </c>
      <c r="Q31" s="283">
        <f t="shared" si="1"/>
        <v>92689</v>
      </c>
      <c r="R31" s="20">
        <f t="shared" si="1"/>
        <v>108025</v>
      </c>
      <c r="S31" s="21">
        <f t="shared" si="1"/>
        <v>109559</v>
      </c>
      <c r="T31" s="282">
        <f t="shared" si="1"/>
        <v>31349</v>
      </c>
      <c r="U31" s="283">
        <f t="shared" si="1"/>
        <v>27061</v>
      </c>
      <c r="V31" s="20">
        <f t="shared" si="1"/>
        <v>109290</v>
      </c>
      <c r="W31" s="21">
        <f t="shared" si="1"/>
        <v>105366</v>
      </c>
      <c r="X31" s="282">
        <f t="shared" si="1"/>
        <v>80905</v>
      </c>
      <c r="Y31" s="283">
        <f t="shared" si="1"/>
        <v>63412</v>
      </c>
      <c r="Z31" s="20">
        <f t="shared" si="1"/>
        <v>151562</v>
      </c>
      <c r="AA31" s="21">
        <f t="shared" si="1"/>
        <v>194623</v>
      </c>
      <c r="AB31" s="282">
        <f>SUM(AB7:AB30)</f>
        <v>1397332</v>
      </c>
      <c r="AC31" s="21">
        <f>SUM(AC7:AC30)</f>
        <v>1393585</v>
      </c>
    </row>
    <row r="32" spans="1:29" ht="17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15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4" thickBot="1" x14ac:dyDescent="0.2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2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4" thickTop="1" x14ac:dyDescent="0.15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15">
      <c r="A40" s="137" t="s">
        <v>17</v>
      </c>
      <c r="B40" s="189">
        <f t="shared" ref="B40:AA40" si="3">+B8/$B$65</f>
        <v>98.36363636363636</v>
      </c>
      <c r="C40" s="190">
        <f t="shared" si="3"/>
        <v>0</v>
      </c>
      <c r="D40" s="191">
        <f t="shared" si="3"/>
        <v>77.409090909090907</v>
      </c>
      <c r="E40" s="192">
        <f t="shared" si="3"/>
        <v>0.31818181818181818</v>
      </c>
      <c r="F40" s="189">
        <f t="shared" si="3"/>
        <v>170.90909090909091</v>
      </c>
      <c r="G40" s="193">
        <f t="shared" si="3"/>
        <v>2.7727272727272729</v>
      </c>
      <c r="H40" s="191">
        <f t="shared" si="3"/>
        <v>127.95454545454545</v>
      </c>
      <c r="I40" s="192">
        <f t="shared" si="3"/>
        <v>11.545454545454545</v>
      </c>
      <c r="J40" s="189">
        <f t="shared" si="3"/>
        <v>5.2272727272727275</v>
      </c>
      <c r="K40" s="193">
        <f t="shared" si="3"/>
        <v>4.2727272727272725</v>
      </c>
      <c r="L40" s="191">
        <f t="shared" si="3"/>
        <v>6.8181818181818183</v>
      </c>
      <c r="M40" s="189">
        <f t="shared" si="3"/>
        <v>12.909090909090908</v>
      </c>
      <c r="N40" s="194">
        <f t="shared" si="3"/>
        <v>32.636363636363633</v>
      </c>
      <c r="O40" s="195">
        <f t="shared" si="3"/>
        <v>13.363636363636363</v>
      </c>
      <c r="P40" s="189">
        <f t="shared" si="3"/>
        <v>16.681818181818183</v>
      </c>
      <c r="Q40" s="193">
        <f t="shared" si="3"/>
        <v>3.7727272727272729</v>
      </c>
      <c r="R40" s="191">
        <f t="shared" si="3"/>
        <v>6.1818181818181817</v>
      </c>
      <c r="S40" s="192">
        <f t="shared" si="3"/>
        <v>1.4545454545454546</v>
      </c>
      <c r="T40" s="189">
        <f t="shared" si="3"/>
        <v>0.40909090909090912</v>
      </c>
      <c r="U40" s="193">
        <f t="shared" si="3"/>
        <v>0</v>
      </c>
      <c r="V40" s="191">
        <f t="shared" si="3"/>
        <v>0</v>
      </c>
      <c r="W40" s="192">
        <f t="shared" si="3"/>
        <v>0</v>
      </c>
      <c r="X40" s="189">
        <f t="shared" si="3"/>
        <v>0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542.59090909090889</v>
      </c>
      <c r="AC40" s="173">
        <f>+C40+E40+G40+I40+K40+M40+O40+Q40+S40+U40+W40+Y40+AA40</f>
        <v>50.409090909090914</v>
      </c>
    </row>
    <row r="41" spans="1:29" x14ac:dyDescent="0.15">
      <c r="A41" s="146" t="s">
        <v>18</v>
      </c>
      <c r="B41" s="196">
        <f t="shared" ref="B41:AA41" si="4">+B9/$B$65</f>
        <v>405.13636363636363</v>
      </c>
      <c r="C41" s="197">
        <f t="shared" si="4"/>
        <v>4.5454545454545456E-2</v>
      </c>
      <c r="D41" s="198">
        <f t="shared" si="4"/>
        <v>217.95454545454547</v>
      </c>
      <c r="E41" s="199">
        <f t="shared" si="4"/>
        <v>2.2727272727272729</v>
      </c>
      <c r="F41" s="196">
        <f t="shared" si="4"/>
        <v>429</v>
      </c>
      <c r="G41" s="200">
        <f t="shared" si="4"/>
        <v>9.454545454545455</v>
      </c>
      <c r="H41" s="198">
        <f t="shared" si="4"/>
        <v>375.22727272727275</v>
      </c>
      <c r="I41" s="199">
        <f t="shared" si="4"/>
        <v>94.909090909090907</v>
      </c>
      <c r="J41" s="196">
        <f t="shared" si="4"/>
        <v>35.68181818181818</v>
      </c>
      <c r="K41" s="200">
        <f t="shared" si="4"/>
        <v>33.136363636363633</v>
      </c>
      <c r="L41" s="198">
        <f t="shared" si="4"/>
        <v>70.545454545454547</v>
      </c>
      <c r="M41" s="196">
        <f t="shared" si="4"/>
        <v>127.18181818181819</v>
      </c>
      <c r="N41" s="201">
        <f t="shared" si="4"/>
        <v>297.27272727272725</v>
      </c>
      <c r="O41" s="202">
        <f t="shared" si="4"/>
        <v>261.09090909090907</v>
      </c>
      <c r="P41" s="196">
        <f t="shared" si="4"/>
        <v>166.36363636363637</v>
      </c>
      <c r="Q41" s="200">
        <f t="shared" si="4"/>
        <v>195.72727272727272</v>
      </c>
      <c r="R41" s="198">
        <f t="shared" si="4"/>
        <v>156.36363636363637</v>
      </c>
      <c r="S41" s="199">
        <f t="shared" si="4"/>
        <v>137.13636363636363</v>
      </c>
      <c r="T41" s="196">
        <f t="shared" si="4"/>
        <v>21.318181818181817</v>
      </c>
      <c r="U41" s="200">
        <f t="shared" si="4"/>
        <v>62.045454545454547</v>
      </c>
      <c r="V41" s="198">
        <f t="shared" si="4"/>
        <v>117.72727272727273</v>
      </c>
      <c r="W41" s="199">
        <f t="shared" si="4"/>
        <v>178.54545454545453</v>
      </c>
      <c r="X41" s="196">
        <f t="shared" si="4"/>
        <v>139.13636363636363</v>
      </c>
      <c r="Y41" s="200">
        <f t="shared" si="4"/>
        <v>109.18181818181819</v>
      </c>
      <c r="Z41" s="198">
        <f t="shared" si="4"/>
        <v>353.54545454545456</v>
      </c>
      <c r="AA41" s="196">
        <f t="shared" si="4"/>
        <v>222.81818181818181</v>
      </c>
      <c r="AB41" s="172">
        <f t="shared" ref="AB41:AB62" si="5">+B41+D41+F41+H41+J41+L41+N41+P41+R41+T41+V41+X41+Z41</f>
        <v>2785.272727272727</v>
      </c>
      <c r="AC41" s="173">
        <f t="shared" ref="AC41:AC62" si="6">+C41+E41+G41+I41+K41+M41+O41+Q41+S41+U41+W41+Y41+AA41</f>
        <v>1433.5454545454545</v>
      </c>
    </row>
    <row r="42" spans="1:29" x14ac:dyDescent="0.15">
      <c r="A42" s="137" t="s">
        <v>19</v>
      </c>
      <c r="B42" s="189">
        <f t="shared" ref="B42:AA42" si="7">+B10/$B$65</f>
        <v>561.0454545454545</v>
      </c>
      <c r="C42" s="190">
        <f t="shared" si="7"/>
        <v>158.22727272727272</v>
      </c>
      <c r="D42" s="191">
        <f t="shared" si="7"/>
        <v>257.04545454545456</v>
      </c>
      <c r="E42" s="192">
        <f t="shared" si="7"/>
        <v>177</v>
      </c>
      <c r="F42" s="189">
        <f t="shared" si="7"/>
        <v>391.40909090909093</v>
      </c>
      <c r="G42" s="193">
        <f t="shared" si="7"/>
        <v>212.27272727272728</v>
      </c>
      <c r="H42" s="191">
        <f t="shared" si="7"/>
        <v>569.5</v>
      </c>
      <c r="I42" s="192">
        <f t="shared" si="7"/>
        <v>399.81818181818181</v>
      </c>
      <c r="J42" s="189">
        <f t="shared" si="7"/>
        <v>70.045454545454547</v>
      </c>
      <c r="K42" s="193">
        <f t="shared" si="7"/>
        <v>150.45454545454547</v>
      </c>
      <c r="L42" s="191">
        <f t="shared" si="7"/>
        <v>174.68181818181819</v>
      </c>
      <c r="M42" s="189">
        <f t="shared" si="7"/>
        <v>305.31818181818181</v>
      </c>
      <c r="N42" s="194">
        <f t="shared" si="7"/>
        <v>504.54545454545456</v>
      </c>
      <c r="O42" s="195">
        <f t="shared" si="7"/>
        <v>545.90909090909088</v>
      </c>
      <c r="P42" s="189">
        <f t="shared" si="7"/>
        <v>348.68181818181819</v>
      </c>
      <c r="Q42" s="193">
        <f t="shared" si="7"/>
        <v>295.86363636363637</v>
      </c>
      <c r="R42" s="191">
        <f t="shared" si="7"/>
        <v>348.54545454545456</v>
      </c>
      <c r="S42" s="192">
        <f t="shared" si="7"/>
        <v>237.40909090909091</v>
      </c>
      <c r="T42" s="189">
        <f t="shared" si="7"/>
        <v>57.68181818181818</v>
      </c>
      <c r="U42" s="193">
        <f t="shared" si="7"/>
        <v>131.77272727272728</v>
      </c>
      <c r="V42" s="191">
        <f t="shared" si="7"/>
        <v>228</v>
      </c>
      <c r="W42" s="192">
        <f t="shared" si="7"/>
        <v>334.81818181818181</v>
      </c>
      <c r="X42" s="189">
        <f t="shared" si="7"/>
        <v>241.13636363636363</v>
      </c>
      <c r="Y42" s="193">
        <f t="shared" si="7"/>
        <v>230.86363636363637</v>
      </c>
      <c r="Z42" s="191">
        <f t="shared" si="7"/>
        <v>499.86363636363637</v>
      </c>
      <c r="AA42" s="189">
        <f t="shared" si="7"/>
        <v>442.86363636363637</v>
      </c>
      <c r="AB42" s="172">
        <f t="shared" si="5"/>
        <v>4252.181818181818</v>
      </c>
      <c r="AC42" s="173">
        <f t="shared" si="6"/>
        <v>3622.5909090909099</v>
      </c>
    </row>
    <row r="43" spans="1:29" x14ac:dyDescent="0.15">
      <c r="A43" s="146" t="s">
        <v>20</v>
      </c>
      <c r="B43" s="196">
        <f t="shared" ref="B43:AA43" si="8">+B11/$B$65</f>
        <v>507.31818181818181</v>
      </c>
      <c r="C43" s="197">
        <f t="shared" si="8"/>
        <v>320.59090909090907</v>
      </c>
      <c r="D43" s="198">
        <f t="shared" si="8"/>
        <v>235.77272727272728</v>
      </c>
      <c r="E43" s="199">
        <f t="shared" si="8"/>
        <v>271</v>
      </c>
      <c r="F43" s="196">
        <f t="shared" si="8"/>
        <v>369.86363636363637</v>
      </c>
      <c r="G43" s="200">
        <f t="shared" si="8"/>
        <v>266.68181818181819</v>
      </c>
      <c r="H43" s="198">
        <f t="shared" si="8"/>
        <v>599.18181818181813</v>
      </c>
      <c r="I43" s="199">
        <f t="shared" si="8"/>
        <v>469.45454545454544</v>
      </c>
      <c r="J43" s="196">
        <f t="shared" si="8"/>
        <v>95.272727272727266</v>
      </c>
      <c r="K43" s="200">
        <f t="shared" si="8"/>
        <v>178.63636363636363</v>
      </c>
      <c r="L43" s="198">
        <f t="shared" si="8"/>
        <v>194.77272727272728</v>
      </c>
      <c r="M43" s="196">
        <f t="shared" si="8"/>
        <v>373.45454545454544</v>
      </c>
      <c r="N43" s="201">
        <f t="shared" si="8"/>
        <v>553.9545454545455</v>
      </c>
      <c r="O43" s="202">
        <f t="shared" si="8"/>
        <v>651.22727272727275</v>
      </c>
      <c r="P43" s="196">
        <f t="shared" si="8"/>
        <v>388</v>
      </c>
      <c r="Q43" s="200">
        <f t="shared" si="8"/>
        <v>298.31818181818181</v>
      </c>
      <c r="R43" s="198">
        <f t="shared" si="8"/>
        <v>402.90909090909093</v>
      </c>
      <c r="S43" s="199">
        <f t="shared" si="8"/>
        <v>269.09090909090907</v>
      </c>
      <c r="T43" s="196">
        <f t="shared" si="8"/>
        <v>89.772727272727266</v>
      </c>
      <c r="U43" s="200">
        <f t="shared" si="8"/>
        <v>156.95454545454547</v>
      </c>
      <c r="V43" s="198">
        <f t="shared" si="8"/>
        <v>253.5</v>
      </c>
      <c r="W43" s="199">
        <f t="shared" si="8"/>
        <v>353.18181818181819</v>
      </c>
      <c r="X43" s="196">
        <f t="shared" si="8"/>
        <v>288.68181818181819</v>
      </c>
      <c r="Y43" s="200">
        <f t="shared" si="8"/>
        <v>299.59090909090907</v>
      </c>
      <c r="Z43" s="198">
        <f t="shared" si="8"/>
        <v>483.27272727272725</v>
      </c>
      <c r="AA43" s="196">
        <f t="shared" si="8"/>
        <v>479.27272727272725</v>
      </c>
      <c r="AB43" s="172">
        <f t="shared" si="5"/>
        <v>4462.272727272727</v>
      </c>
      <c r="AC43" s="173">
        <f t="shared" si="6"/>
        <v>4387.454545454546</v>
      </c>
    </row>
    <row r="44" spans="1:29" x14ac:dyDescent="0.15">
      <c r="A44" s="137" t="s">
        <v>21</v>
      </c>
      <c r="B44" s="189">
        <f t="shared" ref="B44:AA44" si="9">+B12/$B$65</f>
        <v>482.31818181818181</v>
      </c>
      <c r="C44" s="190">
        <f t="shared" si="9"/>
        <v>373.31818181818181</v>
      </c>
      <c r="D44" s="191">
        <f t="shared" si="9"/>
        <v>249.72727272727272</v>
      </c>
      <c r="E44" s="192">
        <f t="shared" si="9"/>
        <v>229.18181818181819</v>
      </c>
      <c r="F44" s="189">
        <f t="shared" si="9"/>
        <v>375.77272727272725</v>
      </c>
      <c r="G44" s="193">
        <f t="shared" si="9"/>
        <v>241.5</v>
      </c>
      <c r="H44" s="191">
        <f t="shared" si="9"/>
        <v>625.5</v>
      </c>
      <c r="I44" s="192">
        <f t="shared" si="9"/>
        <v>462.54545454545456</v>
      </c>
      <c r="J44" s="189">
        <f t="shared" si="9"/>
        <v>92.13636363636364</v>
      </c>
      <c r="K44" s="193">
        <f t="shared" si="9"/>
        <v>173.86363636363637</v>
      </c>
      <c r="L44" s="191">
        <f t="shared" si="9"/>
        <v>179.77272727272728</v>
      </c>
      <c r="M44" s="189">
        <f t="shared" si="9"/>
        <v>370</v>
      </c>
      <c r="N44" s="194">
        <f t="shared" si="9"/>
        <v>503.27272727272725</v>
      </c>
      <c r="O44" s="195">
        <f t="shared" si="9"/>
        <v>656.18181818181813</v>
      </c>
      <c r="P44" s="189">
        <f t="shared" si="9"/>
        <v>350.63636363636363</v>
      </c>
      <c r="Q44" s="193">
        <f t="shared" si="9"/>
        <v>275.95454545454544</v>
      </c>
      <c r="R44" s="191">
        <f t="shared" si="9"/>
        <v>418.95454545454544</v>
      </c>
      <c r="S44" s="192">
        <f t="shared" si="9"/>
        <v>271.86363636363637</v>
      </c>
      <c r="T44" s="189">
        <f t="shared" si="9"/>
        <v>74.590909090909093</v>
      </c>
      <c r="U44" s="193">
        <f t="shared" si="9"/>
        <v>132.45454545454547</v>
      </c>
      <c r="V44" s="191">
        <f t="shared" si="9"/>
        <v>233.13636363636363</v>
      </c>
      <c r="W44" s="192">
        <f t="shared" si="9"/>
        <v>395.31818181818181</v>
      </c>
      <c r="X44" s="189">
        <f t="shared" si="9"/>
        <v>264.68181818181819</v>
      </c>
      <c r="Y44" s="193">
        <f t="shared" si="9"/>
        <v>246.18181818181819</v>
      </c>
      <c r="Z44" s="191">
        <f t="shared" si="9"/>
        <v>485.68181818181819</v>
      </c>
      <c r="AA44" s="189">
        <f t="shared" si="9"/>
        <v>475.59090909090907</v>
      </c>
      <c r="AB44" s="172">
        <f t="shared" si="5"/>
        <v>4336.181818181818</v>
      </c>
      <c r="AC44" s="173">
        <f t="shared" si="6"/>
        <v>4303.954545454546</v>
      </c>
    </row>
    <row r="45" spans="1:29" x14ac:dyDescent="0.15">
      <c r="A45" s="146" t="s">
        <v>22</v>
      </c>
      <c r="B45" s="196">
        <f t="shared" ref="B45:AA45" si="10">+B13/$B$65</f>
        <v>465.54545454545456</v>
      </c>
      <c r="C45" s="197">
        <f t="shared" si="10"/>
        <v>503.09090909090907</v>
      </c>
      <c r="D45" s="198">
        <f t="shared" si="10"/>
        <v>278.95454545454544</v>
      </c>
      <c r="E45" s="199">
        <f t="shared" si="10"/>
        <v>197.09090909090909</v>
      </c>
      <c r="F45" s="196">
        <f t="shared" si="10"/>
        <v>418.81818181818181</v>
      </c>
      <c r="G45" s="200">
        <f t="shared" si="10"/>
        <v>201.18181818181819</v>
      </c>
      <c r="H45" s="198">
        <f t="shared" si="10"/>
        <v>583.77272727272725</v>
      </c>
      <c r="I45" s="199">
        <f t="shared" si="10"/>
        <v>498.09090909090907</v>
      </c>
      <c r="J45" s="196">
        <f t="shared" si="10"/>
        <v>113.5</v>
      </c>
      <c r="K45" s="200">
        <f t="shared" si="10"/>
        <v>182.22727272727272</v>
      </c>
      <c r="L45" s="198">
        <f t="shared" si="10"/>
        <v>188.45454545454547</v>
      </c>
      <c r="M45" s="196">
        <f t="shared" si="10"/>
        <v>388.09090909090907</v>
      </c>
      <c r="N45" s="201">
        <f t="shared" si="10"/>
        <v>505.31818181818181</v>
      </c>
      <c r="O45" s="202">
        <f t="shared" si="10"/>
        <v>677.4545454545455</v>
      </c>
      <c r="P45" s="196">
        <f t="shared" si="10"/>
        <v>318.72727272727275</v>
      </c>
      <c r="Q45" s="200">
        <f t="shared" si="10"/>
        <v>259.40909090909093</v>
      </c>
      <c r="R45" s="198">
        <f t="shared" si="10"/>
        <v>416.81818181818181</v>
      </c>
      <c r="S45" s="199">
        <f t="shared" si="10"/>
        <v>278.95454545454544</v>
      </c>
      <c r="T45" s="196">
        <f t="shared" si="10"/>
        <v>72.227272727272734</v>
      </c>
      <c r="U45" s="200">
        <f t="shared" si="10"/>
        <v>97.86363636363636</v>
      </c>
      <c r="V45" s="198">
        <f t="shared" si="10"/>
        <v>259.90909090909093</v>
      </c>
      <c r="W45" s="199">
        <f t="shared" si="10"/>
        <v>456.27272727272725</v>
      </c>
      <c r="X45" s="196">
        <f t="shared" si="10"/>
        <v>243.63636363636363</v>
      </c>
      <c r="Y45" s="200">
        <f t="shared" si="10"/>
        <v>207.59090909090909</v>
      </c>
      <c r="Z45" s="198">
        <f t="shared" si="10"/>
        <v>447.72727272727275</v>
      </c>
      <c r="AA45" s="196">
        <f t="shared" si="10"/>
        <v>491.04545454545456</v>
      </c>
      <c r="AB45" s="172">
        <f t="shared" si="5"/>
        <v>4313.409090909091</v>
      </c>
      <c r="AC45" s="173">
        <f t="shared" si="6"/>
        <v>4438.3636363636369</v>
      </c>
    </row>
    <row r="46" spans="1:29" x14ac:dyDescent="0.15">
      <c r="A46" s="137" t="s">
        <v>23</v>
      </c>
      <c r="B46" s="189">
        <f t="shared" ref="B46:AA46" si="11">+B14/$B$65</f>
        <v>403.81818181818181</v>
      </c>
      <c r="C46" s="190">
        <f t="shared" si="11"/>
        <v>372.86363636363637</v>
      </c>
      <c r="D46" s="191">
        <f t="shared" si="11"/>
        <v>247.63636363636363</v>
      </c>
      <c r="E46" s="192">
        <f t="shared" si="11"/>
        <v>203.59090909090909</v>
      </c>
      <c r="F46" s="189">
        <f t="shared" si="11"/>
        <v>372.04545454545456</v>
      </c>
      <c r="G46" s="193">
        <f t="shared" si="11"/>
        <v>195.68181818181819</v>
      </c>
      <c r="H46" s="191">
        <f t="shared" si="11"/>
        <v>497.54545454545456</v>
      </c>
      <c r="I46" s="192">
        <f t="shared" si="11"/>
        <v>505.90909090909093</v>
      </c>
      <c r="J46" s="189">
        <f t="shared" si="11"/>
        <v>112.22727272727273</v>
      </c>
      <c r="K46" s="193">
        <f t="shared" si="11"/>
        <v>152.09090909090909</v>
      </c>
      <c r="L46" s="191">
        <f t="shared" si="11"/>
        <v>179.72727272727272</v>
      </c>
      <c r="M46" s="189">
        <f t="shared" si="11"/>
        <v>337.40909090909093</v>
      </c>
      <c r="N46" s="194">
        <f t="shared" si="11"/>
        <v>429.27272727272725</v>
      </c>
      <c r="O46" s="195">
        <f t="shared" si="11"/>
        <v>616.72727272727275</v>
      </c>
      <c r="P46" s="189">
        <f t="shared" si="11"/>
        <v>257.95454545454544</v>
      </c>
      <c r="Q46" s="193">
        <f t="shared" si="11"/>
        <v>237.22727272727272</v>
      </c>
      <c r="R46" s="191">
        <f t="shared" si="11"/>
        <v>387.63636363636363</v>
      </c>
      <c r="S46" s="192">
        <f t="shared" si="11"/>
        <v>282</v>
      </c>
      <c r="T46" s="189">
        <f t="shared" si="11"/>
        <v>100.90909090909091</v>
      </c>
      <c r="U46" s="193">
        <f t="shared" si="11"/>
        <v>85.045454545454547</v>
      </c>
      <c r="V46" s="191">
        <f t="shared" si="11"/>
        <v>235.31818181818181</v>
      </c>
      <c r="W46" s="192">
        <f t="shared" si="11"/>
        <v>390.5</v>
      </c>
      <c r="X46" s="189">
        <f t="shared" si="11"/>
        <v>208.59090909090909</v>
      </c>
      <c r="Y46" s="193">
        <f t="shared" si="11"/>
        <v>160.77272727272728</v>
      </c>
      <c r="Z46" s="191">
        <f t="shared" si="11"/>
        <v>440.81818181818181</v>
      </c>
      <c r="AA46" s="189">
        <f t="shared" si="11"/>
        <v>512.90909090909088</v>
      </c>
      <c r="AB46" s="172">
        <f t="shared" si="5"/>
        <v>3873.5</v>
      </c>
      <c r="AC46" s="173">
        <f t="shared" si="6"/>
        <v>4052.727272727273</v>
      </c>
    </row>
    <row r="47" spans="1:29" x14ac:dyDescent="0.15">
      <c r="A47" s="146" t="s">
        <v>24</v>
      </c>
      <c r="B47" s="203">
        <f t="shared" ref="B47:AA47" si="12">+B15/$B$65</f>
        <v>327.86363636363637</v>
      </c>
      <c r="C47" s="197">
        <f t="shared" si="12"/>
        <v>324.36363636363637</v>
      </c>
      <c r="D47" s="198">
        <f t="shared" si="12"/>
        <v>229.95454545454547</v>
      </c>
      <c r="E47" s="199">
        <f t="shared" si="12"/>
        <v>206.36363636363637</v>
      </c>
      <c r="F47" s="196">
        <f t="shared" si="12"/>
        <v>393.22727272727275</v>
      </c>
      <c r="G47" s="200">
        <f t="shared" si="12"/>
        <v>193.95454545454547</v>
      </c>
      <c r="H47" s="198">
        <f t="shared" si="12"/>
        <v>480.86363636363637</v>
      </c>
      <c r="I47" s="199">
        <f t="shared" si="12"/>
        <v>496.5</v>
      </c>
      <c r="J47" s="196">
        <f t="shared" si="12"/>
        <v>118.59090909090909</v>
      </c>
      <c r="K47" s="200">
        <f t="shared" si="12"/>
        <v>113.72727272727273</v>
      </c>
      <c r="L47" s="198">
        <f t="shared" si="12"/>
        <v>186.77272727272728</v>
      </c>
      <c r="M47" s="196">
        <f t="shared" si="12"/>
        <v>287.04545454545456</v>
      </c>
      <c r="N47" s="201">
        <f t="shared" si="12"/>
        <v>410.95454545454544</v>
      </c>
      <c r="O47" s="204">
        <f t="shared" si="12"/>
        <v>498.81818181818181</v>
      </c>
      <c r="P47" s="196">
        <f t="shared" si="12"/>
        <v>225.45454545454547</v>
      </c>
      <c r="Q47" s="200">
        <f t="shared" si="12"/>
        <v>216.5</v>
      </c>
      <c r="R47" s="198">
        <f t="shared" si="12"/>
        <v>331.90909090909093</v>
      </c>
      <c r="S47" s="199">
        <f t="shared" si="12"/>
        <v>286.90909090909093</v>
      </c>
      <c r="T47" s="196">
        <f t="shared" si="12"/>
        <v>71.63636363636364</v>
      </c>
      <c r="U47" s="200">
        <f t="shared" si="12"/>
        <v>77.86363636363636</v>
      </c>
      <c r="V47" s="198">
        <f t="shared" si="12"/>
        <v>243</v>
      </c>
      <c r="W47" s="205">
        <f t="shared" si="12"/>
        <v>335.95454545454544</v>
      </c>
      <c r="X47" s="196">
        <f t="shared" si="12"/>
        <v>188.81818181818181</v>
      </c>
      <c r="Y47" s="200">
        <f t="shared" si="12"/>
        <v>151.36363636363637</v>
      </c>
      <c r="Z47" s="198">
        <f t="shared" si="12"/>
        <v>420.95454545454544</v>
      </c>
      <c r="AA47" s="196">
        <f t="shared" si="12"/>
        <v>559.5454545454545</v>
      </c>
      <c r="AB47" s="172">
        <f t="shared" si="5"/>
        <v>3630</v>
      </c>
      <c r="AC47" s="173">
        <f t="shared" si="6"/>
        <v>3748.9090909090914</v>
      </c>
    </row>
    <row r="48" spans="1:29" x14ac:dyDescent="0.15">
      <c r="A48" s="137" t="s">
        <v>25</v>
      </c>
      <c r="B48" s="206">
        <f t="shared" ref="B48:AA48" si="13">+B16/$B$65</f>
        <v>299.36363636363637</v>
      </c>
      <c r="C48" s="190">
        <f t="shared" si="13"/>
        <v>339</v>
      </c>
      <c r="D48" s="191">
        <f t="shared" si="13"/>
        <v>190.63636363636363</v>
      </c>
      <c r="E48" s="192">
        <f t="shared" si="13"/>
        <v>233.81818181818181</v>
      </c>
      <c r="F48" s="189">
        <f t="shared" si="13"/>
        <v>340.72727272727275</v>
      </c>
      <c r="G48" s="193">
        <f t="shared" si="13"/>
        <v>196.90909090909091</v>
      </c>
      <c r="H48" s="191">
        <f t="shared" si="13"/>
        <v>471.95454545454544</v>
      </c>
      <c r="I48" s="192">
        <f t="shared" si="13"/>
        <v>478.72727272727275</v>
      </c>
      <c r="J48" s="189">
        <f t="shared" si="13"/>
        <v>116.5</v>
      </c>
      <c r="K48" s="190">
        <f t="shared" si="13"/>
        <v>91</v>
      </c>
      <c r="L48" s="191">
        <f t="shared" si="13"/>
        <v>201.5</v>
      </c>
      <c r="M48" s="189">
        <f t="shared" si="13"/>
        <v>240.68181818181819</v>
      </c>
      <c r="N48" s="194">
        <f t="shared" si="13"/>
        <v>403.31818181818181</v>
      </c>
      <c r="O48" s="207">
        <f t="shared" si="13"/>
        <v>418.40909090909093</v>
      </c>
      <c r="P48" s="189">
        <f t="shared" si="13"/>
        <v>217.90909090909091</v>
      </c>
      <c r="Q48" s="190">
        <f t="shared" si="13"/>
        <v>212.5</v>
      </c>
      <c r="R48" s="191">
        <f t="shared" si="13"/>
        <v>301.72727272727275</v>
      </c>
      <c r="S48" s="192">
        <f t="shared" si="13"/>
        <v>294.13636363636363</v>
      </c>
      <c r="T48" s="198">
        <f t="shared" si="13"/>
        <v>66.36363636363636</v>
      </c>
      <c r="U48" s="189">
        <f t="shared" si="13"/>
        <v>71.454545454545453</v>
      </c>
      <c r="V48" s="191">
        <f t="shared" si="13"/>
        <v>261.40909090909093</v>
      </c>
      <c r="W48" s="208">
        <f t="shared" si="13"/>
        <v>285.40909090909093</v>
      </c>
      <c r="X48" s="189">
        <f t="shared" si="13"/>
        <v>180.95454545454547</v>
      </c>
      <c r="Y48" s="193">
        <f t="shared" si="13"/>
        <v>142.5</v>
      </c>
      <c r="Z48" s="191">
        <f t="shared" si="13"/>
        <v>427.27272727272725</v>
      </c>
      <c r="AA48" s="189">
        <f t="shared" si="13"/>
        <v>589.36363636363637</v>
      </c>
      <c r="AB48" s="172">
        <f t="shared" si="5"/>
        <v>3479.636363636364</v>
      </c>
      <c r="AC48" s="173">
        <f t="shared" si="6"/>
        <v>3593.9090909090914</v>
      </c>
    </row>
    <row r="49" spans="1:29" x14ac:dyDescent="0.15">
      <c r="A49" s="146" t="s">
        <v>26</v>
      </c>
      <c r="B49" s="203">
        <f t="shared" ref="B49:AA49" si="14">+B17/$B$65</f>
        <v>261.04545454545456</v>
      </c>
      <c r="C49" s="197">
        <f t="shared" si="14"/>
        <v>351.5</v>
      </c>
      <c r="D49" s="198">
        <f t="shared" si="14"/>
        <v>171.22727272727272</v>
      </c>
      <c r="E49" s="199">
        <f t="shared" si="14"/>
        <v>254.45454545454547</v>
      </c>
      <c r="F49" s="196">
        <f t="shared" si="14"/>
        <v>318.95454545454544</v>
      </c>
      <c r="G49" s="200">
        <f t="shared" si="14"/>
        <v>193.09090909090909</v>
      </c>
      <c r="H49" s="198">
        <f t="shared" si="14"/>
        <v>480.72727272727275</v>
      </c>
      <c r="I49" s="199">
        <f t="shared" si="14"/>
        <v>468.95454545454544</v>
      </c>
      <c r="J49" s="196">
        <f t="shared" si="14"/>
        <v>112.27272727272727</v>
      </c>
      <c r="K49" s="197">
        <f t="shared" si="14"/>
        <v>78.727272727272734</v>
      </c>
      <c r="L49" s="198">
        <f t="shared" si="14"/>
        <v>190.95454545454547</v>
      </c>
      <c r="M49" s="196">
        <f t="shared" si="14"/>
        <v>218.59090909090909</v>
      </c>
      <c r="N49" s="201">
        <f t="shared" si="14"/>
        <v>384.31818181818181</v>
      </c>
      <c r="O49" s="204">
        <f t="shared" si="14"/>
        <v>394.63636363636363</v>
      </c>
      <c r="P49" s="196">
        <f t="shared" si="14"/>
        <v>220.13636363636363</v>
      </c>
      <c r="Q49" s="197">
        <f t="shared" si="14"/>
        <v>194.27272727272728</v>
      </c>
      <c r="R49" s="198">
        <f t="shared" si="14"/>
        <v>272.09090909090907</v>
      </c>
      <c r="S49" s="199">
        <f t="shared" si="14"/>
        <v>278.04545454545456</v>
      </c>
      <c r="T49" s="196">
        <f t="shared" si="14"/>
        <v>64.181818181818187</v>
      </c>
      <c r="U49" s="200">
        <f t="shared" si="14"/>
        <v>61.5</v>
      </c>
      <c r="V49" s="198">
        <f t="shared" si="14"/>
        <v>241.68181818181819</v>
      </c>
      <c r="W49" s="205">
        <f t="shared" si="14"/>
        <v>283.54545454545456</v>
      </c>
      <c r="X49" s="196">
        <f t="shared" si="14"/>
        <v>172.22727272727272</v>
      </c>
      <c r="Y49" s="200">
        <f t="shared" si="14"/>
        <v>132.04545454545453</v>
      </c>
      <c r="Z49" s="198">
        <f t="shared" si="14"/>
        <v>420.72727272727275</v>
      </c>
      <c r="AA49" s="196">
        <f t="shared" si="14"/>
        <v>528</v>
      </c>
      <c r="AB49" s="172">
        <f t="shared" si="5"/>
        <v>3310.545454545454</v>
      </c>
      <c r="AC49" s="173">
        <f t="shared" si="6"/>
        <v>3437.3636363636365</v>
      </c>
    </row>
    <row r="50" spans="1:29" x14ac:dyDescent="0.15">
      <c r="A50" s="137" t="s">
        <v>27</v>
      </c>
      <c r="B50" s="206">
        <f t="shared" ref="B50:AA50" si="15">+B18/$B$65</f>
        <v>249.77272727272728</v>
      </c>
      <c r="C50" s="190">
        <f t="shared" si="15"/>
        <v>392.5</v>
      </c>
      <c r="D50" s="191">
        <f t="shared" si="15"/>
        <v>158.68181818181819</v>
      </c>
      <c r="E50" s="192">
        <f t="shared" si="15"/>
        <v>279.68181818181819</v>
      </c>
      <c r="F50" s="189">
        <f t="shared" si="15"/>
        <v>297.31818181818181</v>
      </c>
      <c r="G50" s="193">
        <f t="shared" si="15"/>
        <v>224.72727272727272</v>
      </c>
      <c r="H50" s="191">
        <f t="shared" si="15"/>
        <v>479.68181818181819</v>
      </c>
      <c r="I50" s="192">
        <f t="shared" si="15"/>
        <v>490.86363636363637</v>
      </c>
      <c r="J50" s="189">
        <f t="shared" si="15"/>
        <v>122.31818181818181</v>
      </c>
      <c r="K50" s="190">
        <f t="shared" si="15"/>
        <v>65.36363636363636</v>
      </c>
      <c r="L50" s="191">
        <f t="shared" si="15"/>
        <v>248</v>
      </c>
      <c r="M50" s="189">
        <f t="shared" si="15"/>
        <v>194.04545454545453</v>
      </c>
      <c r="N50" s="194">
        <f t="shared" si="15"/>
        <v>471.72727272727275</v>
      </c>
      <c r="O50" s="207">
        <f t="shared" si="15"/>
        <v>364.18181818181819</v>
      </c>
      <c r="P50" s="189">
        <f t="shared" si="15"/>
        <v>256.09090909090907</v>
      </c>
      <c r="Q50" s="190">
        <f t="shared" si="15"/>
        <v>191.13636363636363</v>
      </c>
      <c r="R50" s="191">
        <f t="shared" si="15"/>
        <v>280.09090909090907</v>
      </c>
      <c r="S50" s="192">
        <f t="shared" si="15"/>
        <v>292.22727272727275</v>
      </c>
      <c r="T50" s="189">
        <f t="shared" si="15"/>
        <v>75.86363636363636</v>
      </c>
      <c r="U50" s="193">
        <f t="shared" si="15"/>
        <v>59.954545454545453</v>
      </c>
      <c r="V50" s="191">
        <f t="shared" si="15"/>
        <v>291.09090909090907</v>
      </c>
      <c r="W50" s="208">
        <f t="shared" si="15"/>
        <v>273.13636363636363</v>
      </c>
      <c r="X50" s="189">
        <f t="shared" si="15"/>
        <v>184.95454545454547</v>
      </c>
      <c r="Y50" s="193">
        <f t="shared" si="15"/>
        <v>123.27272727272727</v>
      </c>
      <c r="Z50" s="191">
        <f t="shared" si="15"/>
        <v>439.90909090909093</v>
      </c>
      <c r="AA50" s="189">
        <f t="shared" si="15"/>
        <v>523.81818181818187</v>
      </c>
      <c r="AB50" s="172">
        <f t="shared" si="5"/>
        <v>3555.5</v>
      </c>
      <c r="AC50" s="173">
        <f t="shared" si="6"/>
        <v>3474.9090909090914</v>
      </c>
    </row>
    <row r="51" spans="1:29" x14ac:dyDescent="0.15">
      <c r="A51" s="146" t="s">
        <v>28</v>
      </c>
      <c r="B51" s="203">
        <f t="shared" ref="B51:AA51" si="16">+B19/$B$65</f>
        <v>256.54545454545456</v>
      </c>
      <c r="C51" s="197">
        <f t="shared" si="16"/>
        <v>458.54545454545456</v>
      </c>
      <c r="D51" s="198">
        <f t="shared" si="16"/>
        <v>173.54545454545453</v>
      </c>
      <c r="E51" s="199">
        <f t="shared" si="16"/>
        <v>326.31818181818181</v>
      </c>
      <c r="F51" s="196">
        <f t="shared" si="16"/>
        <v>311.86363636363637</v>
      </c>
      <c r="G51" s="200">
        <f t="shared" si="16"/>
        <v>294.04545454545456</v>
      </c>
      <c r="H51" s="198">
        <f t="shared" si="16"/>
        <v>531.63636363636363</v>
      </c>
      <c r="I51" s="199">
        <f t="shared" si="16"/>
        <v>549.22727272727275</v>
      </c>
      <c r="J51" s="196">
        <f t="shared" si="16"/>
        <v>127.45454545454545</v>
      </c>
      <c r="K51" s="197">
        <f t="shared" si="16"/>
        <v>51.545454545454547</v>
      </c>
      <c r="L51" s="198">
        <f t="shared" si="16"/>
        <v>354.81818181818181</v>
      </c>
      <c r="M51" s="196">
        <f t="shared" si="16"/>
        <v>160.27272727272728</v>
      </c>
      <c r="N51" s="201">
        <f t="shared" si="16"/>
        <v>525.81818181818187</v>
      </c>
      <c r="O51" s="204">
        <f t="shared" si="16"/>
        <v>359.81818181818181</v>
      </c>
      <c r="P51" s="196">
        <f t="shared" si="16"/>
        <v>279.09090909090907</v>
      </c>
      <c r="Q51" s="197">
        <f t="shared" si="16"/>
        <v>206.59090909090909</v>
      </c>
      <c r="R51" s="198">
        <f t="shared" si="16"/>
        <v>269.13636363636363</v>
      </c>
      <c r="S51" s="199">
        <f t="shared" si="16"/>
        <v>312.90909090909093</v>
      </c>
      <c r="T51" s="196">
        <f t="shared" si="16"/>
        <v>120</v>
      </c>
      <c r="U51" s="200">
        <f t="shared" si="16"/>
        <v>44.136363636363633</v>
      </c>
      <c r="V51" s="198">
        <f t="shared" si="16"/>
        <v>377.40909090909093</v>
      </c>
      <c r="W51" s="205">
        <f t="shared" si="16"/>
        <v>268.40909090909093</v>
      </c>
      <c r="X51" s="196">
        <f t="shared" si="16"/>
        <v>222.95454545454547</v>
      </c>
      <c r="Y51" s="200">
        <f t="shared" si="16"/>
        <v>116.27272727272727</v>
      </c>
      <c r="Z51" s="198">
        <f t="shared" si="16"/>
        <v>474.5</v>
      </c>
      <c r="AA51" s="196">
        <f t="shared" si="16"/>
        <v>531.90909090909088</v>
      </c>
      <c r="AB51" s="172">
        <f t="shared" si="5"/>
        <v>4024.772727272727</v>
      </c>
      <c r="AC51" s="173">
        <f t="shared" si="6"/>
        <v>3680.0000000000005</v>
      </c>
    </row>
    <row r="52" spans="1:29" x14ac:dyDescent="0.15">
      <c r="A52" s="137" t="s">
        <v>29</v>
      </c>
      <c r="B52" s="206">
        <f t="shared" ref="B52:AA52" si="17">+B20/$B$65</f>
        <v>297.45454545454544</v>
      </c>
      <c r="C52" s="190">
        <f t="shared" si="17"/>
        <v>513.59090909090912</v>
      </c>
      <c r="D52" s="191">
        <f t="shared" si="17"/>
        <v>226.54545454545453</v>
      </c>
      <c r="E52" s="192">
        <f t="shared" si="17"/>
        <v>319</v>
      </c>
      <c r="F52" s="189">
        <f t="shared" si="17"/>
        <v>350.36363636363637</v>
      </c>
      <c r="G52" s="193">
        <f t="shared" si="17"/>
        <v>346.45454545454544</v>
      </c>
      <c r="H52" s="191">
        <f t="shared" si="17"/>
        <v>607.0454545454545</v>
      </c>
      <c r="I52" s="192">
        <f t="shared" si="17"/>
        <v>550.63636363636363</v>
      </c>
      <c r="J52" s="189">
        <f t="shared" si="17"/>
        <v>180.13636363636363</v>
      </c>
      <c r="K52" s="190">
        <f t="shared" si="17"/>
        <v>45.5</v>
      </c>
      <c r="L52" s="191">
        <f t="shared" si="17"/>
        <v>342.22727272727275</v>
      </c>
      <c r="M52" s="189">
        <f t="shared" si="17"/>
        <v>145.68181818181819</v>
      </c>
      <c r="N52" s="194">
        <f t="shared" si="17"/>
        <v>490.72727272727275</v>
      </c>
      <c r="O52" s="207">
        <f t="shared" si="17"/>
        <v>389.90909090909093</v>
      </c>
      <c r="P52" s="189">
        <f t="shared" si="17"/>
        <v>299.36363636363637</v>
      </c>
      <c r="Q52" s="190">
        <f t="shared" si="17"/>
        <v>244.77272727272728</v>
      </c>
      <c r="R52" s="191">
        <f t="shared" si="17"/>
        <v>288.68181818181819</v>
      </c>
      <c r="S52" s="192">
        <f t="shared" si="17"/>
        <v>361.45454545454544</v>
      </c>
      <c r="T52" s="189">
        <f t="shared" si="17"/>
        <v>169.27272727272728</v>
      </c>
      <c r="U52" s="193">
        <f t="shared" si="17"/>
        <v>44.18181818181818</v>
      </c>
      <c r="V52" s="191">
        <f t="shared" si="17"/>
        <v>407.68181818181819</v>
      </c>
      <c r="W52" s="208">
        <f t="shared" si="17"/>
        <v>272.18181818181819</v>
      </c>
      <c r="X52" s="189">
        <f t="shared" si="17"/>
        <v>284.5</v>
      </c>
      <c r="Y52" s="193">
        <f t="shared" si="17"/>
        <v>137.72727272727272</v>
      </c>
      <c r="Z52" s="191">
        <f t="shared" si="17"/>
        <v>512.72727272727275</v>
      </c>
      <c r="AA52" s="189">
        <f t="shared" si="17"/>
        <v>586.09090909090912</v>
      </c>
      <c r="AB52" s="172">
        <f t="shared" si="5"/>
        <v>4456.727272727273</v>
      </c>
      <c r="AC52" s="173">
        <f t="shared" si="6"/>
        <v>3957.1818181818176</v>
      </c>
    </row>
    <row r="53" spans="1:29" x14ac:dyDescent="0.15">
      <c r="A53" s="146" t="s">
        <v>30</v>
      </c>
      <c r="B53" s="203">
        <f t="shared" ref="B53:AA53" si="18">+B21/$B$65</f>
        <v>397</v>
      </c>
      <c r="C53" s="197">
        <f t="shared" si="18"/>
        <v>550.68181818181813</v>
      </c>
      <c r="D53" s="198">
        <f t="shared" si="18"/>
        <v>241.86363636363637</v>
      </c>
      <c r="E53" s="199">
        <f t="shared" si="18"/>
        <v>277.95454545454544</v>
      </c>
      <c r="F53" s="196">
        <f t="shared" si="18"/>
        <v>388.45454545454544</v>
      </c>
      <c r="G53" s="200">
        <f t="shared" si="18"/>
        <v>433.18181818181819</v>
      </c>
      <c r="H53" s="198">
        <f t="shared" si="18"/>
        <v>685.5</v>
      </c>
      <c r="I53" s="199">
        <f t="shared" si="18"/>
        <v>636.5</v>
      </c>
      <c r="J53" s="196">
        <f t="shared" si="18"/>
        <v>188.59090909090909</v>
      </c>
      <c r="K53" s="197">
        <f t="shared" si="18"/>
        <v>49.909090909090907</v>
      </c>
      <c r="L53" s="198">
        <f t="shared" si="18"/>
        <v>328.04545454545456</v>
      </c>
      <c r="M53" s="196">
        <f t="shared" si="18"/>
        <v>129.81818181818181</v>
      </c>
      <c r="N53" s="201">
        <f t="shared" si="18"/>
        <v>519.90909090909088</v>
      </c>
      <c r="O53" s="204">
        <f t="shared" si="18"/>
        <v>470.54545454545456</v>
      </c>
      <c r="P53" s="196">
        <f t="shared" si="18"/>
        <v>324</v>
      </c>
      <c r="Q53" s="197">
        <f t="shared" si="18"/>
        <v>305.77272727272725</v>
      </c>
      <c r="R53" s="198">
        <f t="shared" si="18"/>
        <v>296.22727272727275</v>
      </c>
      <c r="S53" s="199">
        <f t="shared" si="18"/>
        <v>399.31818181818181</v>
      </c>
      <c r="T53" s="196">
        <f t="shared" si="18"/>
        <v>164.95454545454547</v>
      </c>
      <c r="U53" s="200">
        <f t="shared" si="18"/>
        <v>42.090909090909093</v>
      </c>
      <c r="V53" s="198">
        <f t="shared" si="18"/>
        <v>415.45454545454544</v>
      </c>
      <c r="W53" s="205">
        <f t="shared" si="18"/>
        <v>264.13636363636363</v>
      </c>
      <c r="X53" s="196">
        <f t="shared" si="18"/>
        <v>317.81818181818181</v>
      </c>
      <c r="Y53" s="200">
        <f t="shared" si="18"/>
        <v>189.09090909090909</v>
      </c>
      <c r="Z53" s="198">
        <f t="shared" si="18"/>
        <v>469.09090909090907</v>
      </c>
      <c r="AA53" s="196">
        <f t="shared" si="18"/>
        <v>680.5</v>
      </c>
      <c r="AB53" s="172">
        <f t="shared" si="5"/>
        <v>4736.909090909091</v>
      </c>
      <c r="AC53" s="173">
        <f t="shared" si="6"/>
        <v>4429.5</v>
      </c>
    </row>
    <row r="54" spans="1:29" x14ac:dyDescent="0.15">
      <c r="A54" s="137" t="s">
        <v>31</v>
      </c>
      <c r="B54" s="206">
        <f t="shared" ref="B54:AA54" si="19">+B22/$B$65</f>
        <v>438.59090909090907</v>
      </c>
      <c r="C54" s="190">
        <f t="shared" si="19"/>
        <v>535.5454545454545</v>
      </c>
      <c r="D54" s="191">
        <f t="shared" si="19"/>
        <v>201.86363636363637</v>
      </c>
      <c r="E54" s="192">
        <f t="shared" si="19"/>
        <v>289.5</v>
      </c>
      <c r="F54" s="189">
        <f t="shared" si="19"/>
        <v>271.36363636363637</v>
      </c>
      <c r="G54" s="193">
        <f t="shared" si="19"/>
        <v>532.9545454545455</v>
      </c>
      <c r="H54" s="191">
        <f t="shared" si="19"/>
        <v>641.09090909090912</v>
      </c>
      <c r="I54" s="192">
        <f t="shared" si="19"/>
        <v>643.18181818181813</v>
      </c>
      <c r="J54" s="189">
        <f t="shared" si="19"/>
        <v>159.90909090909091</v>
      </c>
      <c r="K54" s="190">
        <f t="shared" si="19"/>
        <v>43</v>
      </c>
      <c r="L54" s="191">
        <f t="shared" si="19"/>
        <v>334.54545454545456</v>
      </c>
      <c r="M54" s="189">
        <f t="shared" si="19"/>
        <v>123.27272727272727</v>
      </c>
      <c r="N54" s="194">
        <f t="shared" si="19"/>
        <v>524.22727272727275</v>
      </c>
      <c r="O54" s="207">
        <f t="shared" si="19"/>
        <v>496.81818181818181</v>
      </c>
      <c r="P54" s="189">
        <f t="shared" si="19"/>
        <v>292.31818181818181</v>
      </c>
      <c r="Q54" s="190">
        <f t="shared" si="19"/>
        <v>351.45454545454544</v>
      </c>
      <c r="R54" s="191">
        <f t="shared" si="19"/>
        <v>295.45454545454544</v>
      </c>
      <c r="S54" s="192">
        <f t="shared" si="19"/>
        <v>427.22727272727275</v>
      </c>
      <c r="T54" s="189">
        <f t="shared" si="19"/>
        <v>134.27272727272728</v>
      </c>
      <c r="U54" s="193">
        <f t="shared" si="19"/>
        <v>41.136363636363633</v>
      </c>
      <c r="V54" s="191">
        <f t="shared" si="19"/>
        <v>454.86363636363637</v>
      </c>
      <c r="W54" s="208">
        <f t="shared" si="19"/>
        <v>252.13636363636363</v>
      </c>
      <c r="X54" s="189">
        <f t="shared" si="19"/>
        <v>302.13636363636363</v>
      </c>
      <c r="Y54" s="193">
        <f t="shared" si="19"/>
        <v>218.45454545454547</v>
      </c>
      <c r="Z54" s="191">
        <f t="shared" si="19"/>
        <v>368.5</v>
      </c>
      <c r="AA54" s="189">
        <f t="shared" si="19"/>
        <v>721.77272727272725</v>
      </c>
      <c r="AB54" s="172">
        <f t="shared" si="5"/>
        <v>4419.136363636364</v>
      </c>
      <c r="AC54" s="173">
        <f t="shared" si="6"/>
        <v>4676.454545454546</v>
      </c>
    </row>
    <row r="55" spans="1:29" x14ac:dyDescent="0.15">
      <c r="A55" s="146" t="s">
        <v>32</v>
      </c>
      <c r="B55" s="203">
        <f t="shared" ref="B55:AA55" si="20">+B23/$B$65</f>
        <v>451.81818181818181</v>
      </c>
      <c r="C55" s="197">
        <f t="shared" si="20"/>
        <v>503.59090909090907</v>
      </c>
      <c r="D55" s="198">
        <f t="shared" si="20"/>
        <v>127.5</v>
      </c>
      <c r="E55" s="199">
        <f t="shared" si="20"/>
        <v>288.04545454545456</v>
      </c>
      <c r="F55" s="196">
        <f t="shared" si="20"/>
        <v>201.72727272727272</v>
      </c>
      <c r="G55" s="200">
        <f t="shared" si="20"/>
        <v>527.27272727272725</v>
      </c>
      <c r="H55" s="198">
        <f t="shared" si="20"/>
        <v>600.59090909090912</v>
      </c>
      <c r="I55" s="199">
        <f t="shared" si="20"/>
        <v>672.86363636363637</v>
      </c>
      <c r="J55" s="196">
        <f t="shared" si="20"/>
        <v>131.09090909090909</v>
      </c>
      <c r="K55" s="197">
        <f t="shared" si="20"/>
        <v>43.545454545454547</v>
      </c>
      <c r="L55" s="198">
        <f t="shared" si="20"/>
        <v>341.77272727272725</v>
      </c>
      <c r="M55" s="196">
        <f t="shared" si="20"/>
        <v>132.22727272727272</v>
      </c>
      <c r="N55" s="201">
        <f t="shared" si="20"/>
        <v>571.86363636363637</v>
      </c>
      <c r="O55" s="204">
        <f t="shared" si="20"/>
        <v>461.04545454545456</v>
      </c>
      <c r="P55" s="196">
        <f t="shared" si="20"/>
        <v>234.13636363636363</v>
      </c>
      <c r="Q55" s="197">
        <f t="shared" si="20"/>
        <v>347.22727272727275</v>
      </c>
      <c r="R55" s="198">
        <f t="shared" si="20"/>
        <v>230.95454545454547</v>
      </c>
      <c r="S55" s="199">
        <f t="shared" si="20"/>
        <v>418.04545454545456</v>
      </c>
      <c r="T55" s="196">
        <f t="shared" si="20"/>
        <v>82.318181818181813</v>
      </c>
      <c r="U55" s="200">
        <f t="shared" si="20"/>
        <v>42.090909090909093</v>
      </c>
      <c r="V55" s="198">
        <f t="shared" si="20"/>
        <v>464.68181818181819</v>
      </c>
      <c r="W55" s="205">
        <f t="shared" si="20"/>
        <v>229.40909090909091</v>
      </c>
      <c r="X55" s="196">
        <f t="shared" si="20"/>
        <v>262.77272727272725</v>
      </c>
      <c r="Y55" s="200">
        <f t="shared" si="20"/>
        <v>186.68181818181819</v>
      </c>
      <c r="Z55" s="198">
        <f t="shared" si="20"/>
        <v>305.5</v>
      </c>
      <c r="AA55" s="196">
        <f t="shared" si="20"/>
        <v>687.40909090909088</v>
      </c>
      <c r="AB55" s="172">
        <f t="shared" si="5"/>
        <v>4006.7272727272721</v>
      </c>
      <c r="AC55" s="173">
        <f t="shared" si="6"/>
        <v>4539.454545454545</v>
      </c>
    </row>
    <row r="56" spans="1:29" x14ac:dyDescent="0.15">
      <c r="A56" s="137" t="s">
        <v>33</v>
      </c>
      <c r="B56" s="206">
        <f t="shared" ref="B56:AA56" si="21">+B24/$B$65</f>
        <v>195.31818181818181</v>
      </c>
      <c r="C56" s="190">
        <f t="shared" si="21"/>
        <v>394.77272727272725</v>
      </c>
      <c r="D56" s="191">
        <f t="shared" si="21"/>
        <v>58.909090909090907</v>
      </c>
      <c r="E56" s="192">
        <f t="shared" si="21"/>
        <v>290.27272727272725</v>
      </c>
      <c r="F56" s="189">
        <f t="shared" si="21"/>
        <v>131.22727272727272</v>
      </c>
      <c r="G56" s="193">
        <f t="shared" si="21"/>
        <v>461.09090909090907</v>
      </c>
      <c r="H56" s="191">
        <f t="shared" si="21"/>
        <v>345.36363636363637</v>
      </c>
      <c r="I56" s="192">
        <f t="shared" si="21"/>
        <v>529.09090909090912</v>
      </c>
      <c r="J56" s="189">
        <f t="shared" si="21"/>
        <v>51.68181818181818</v>
      </c>
      <c r="K56" s="190">
        <f t="shared" si="21"/>
        <v>46.81818181818182</v>
      </c>
      <c r="L56" s="191">
        <f t="shared" si="21"/>
        <v>285.36363636363637</v>
      </c>
      <c r="M56" s="189">
        <f t="shared" si="21"/>
        <v>111.77272727272727</v>
      </c>
      <c r="N56" s="194">
        <f t="shared" si="21"/>
        <v>429.54545454545456</v>
      </c>
      <c r="O56" s="207">
        <f t="shared" si="21"/>
        <v>368.40909090909093</v>
      </c>
      <c r="P56" s="189">
        <f t="shared" si="21"/>
        <v>156.95454545454547</v>
      </c>
      <c r="Q56" s="190">
        <f t="shared" si="21"/>
        <v>273.27272727272725</v>
      </c>
      <c r="R56" s="191">
        <f t="shared" si="21"/>
        <v>152.31818181818181</v>
      </c>
      <c r="S56" s="192">
        <f t="shared" si="21"/>
        <v>304.63636363636363</v>
      </c>
      <c r="T56" s="189">
        <f t="shared" si="21"/>
        <v>36.045454545454547</v>
      </c>
      <c r="U56" s="193">
        <f t="shared" si="21"/>
        <v>42.227272727272727</v>
      </c>
      <c r="V56" s="191">
        <f t="shared" si="21"/>
        <v>393.5</v>
      </c>
      <c r="W56" s="208">
        <f t="shared" si="21"/>
        <v>153.36363636363637</v>
      </c>
      <c r="X56" s="189">
        <f t="shared" si="21"/>
        <v>133.90909090909091</v>
      </c>
      <c r="Y56" s="193">
        <f t="shared" si="21"/>
        <v>142.09090909090909</v>
      </c>
      <c r="Z56" s="191">
        <f t="shared" si="21"/>
        <v>203.45454545454547</v>
      </c>
      <c r="AA56" s="189">
        <f t="shared" si="21"/>
        <v>538.40909090909088</v>
      </c>
      <c r="AB56" s="172">
        <f t="shared" si="5"/>
        <v>2573.590909090909</v>
      </c>
      <c r="AC56" s="173">
        <f t="shared" si="6"/>
        <v>3656.2272727272725</v>
      </c>
    </row>
    <row r="57" spans="1:29" x14ac:dyDescent="0.15">
      <c r="A57" s="146" t="s">
        <v>34</v>
      </c>
      <c r="B57" s="203">
        <f t="shared" ref="B57:AA57" si="22">+B25/$B$65</f>
        <v>6.5</v>
      </c>
      <c r="C57" s="197">
        <f t="shared" si="22"/>
        <v>232.90909090909091</v>
      </c>
      <c r="D57" s="198">
        <f t="shared" si="22"/>
        <v>8.5909090909090917</v>
      </c>
      <c r="E57" s="199">
        <f t="shared" si="22"/>
        <v>151.86363636363637</v>
      </c>
      <c r="F57" s="196">
        <f t="shared" si="22"/>
        <v>20.954545454545453</v>
      </c>
      <c r="G57" s="200">
        <f t="shared" si="22"/>
        <v>218.86363636363637</v>
      </c>
      <c r="H57" s="198">
        <f t="shared" si="22"/>
        <v>62.863636363636367</v>
      </c>
      <c r="I57" s="199">
        <f t="shared" si="22"/>
        <v>218.90909090909091</v>
      </c>
      <c r="J57" s="196">
        <f t="shared" si="22"/>
        <v>11.363636363636363</v>
      </c>
      <c r="K57" s="197">
        <f t="shared" si="22"/>
        <v>28.045454545454547</v>
      </c>
      <c r="L57" s="198">
        <f t="shared" si="22"/>
        <v>127.63636363636364</v>
      </c>
      <c r="M57" s="196">
        <f t="shared" si="22"/>
        <v>41.81818181818182</v>
      </c>
      <c r="N57" s="201">
        <f t="shared" si="22"/>
        <v>93.454545454545453</v>
      </c>
      <c r="O57" s="204">
        <f t="shared" si="22"/>
        <v>128.13636363636363</v>
      </c>
      <c r="P57" s="196">
        <f t="shared" si="22"/>
        <v>47.863636363636367</v>
      </c>
      <c r="Q57" s="197">
        <f t="shared" si="22"/>
        <v>95.227272727272734</v>
      </c>
      <c r="R57" s="198">
        <f t="shared" si="22"/>
        <v>49.590909090909093</v>
      </c>
      <c r="S57" s="199">
        <f t="shared" si="22"/>
        <v>119.09090909090909</v>
      </c>
      <c r="T57" s="196">
        <f t="shared" si="22"/>
        <v>20.045454545454547</v>
      </c>
      <c r="U57" s="200">
        <f t="shared" si="22"/>
        <v>32.81818181818182</v>
      </c>
      <c r="V57" s="198">
        <f t="shared" si="22"/>
        <v>84.318181818181813</v>
      </c>
      <c r="W57" s="205">
        <f t="shared" si="22"/>
        <v>58.18181818181818</v>
      </c>
      <c r="X57" s="196">
        <f t="shared" si="22"/>
        <v>37.590909090909093</v>
      </c>
      <c r="Y57" s="200">
        <f t="shared" si="22"/>
        <v>76.5</v>
      </c>
      <c r="Z57" s="198">
        <f t="shared" si="22"/>
        <v>124.45454545454545</v>
      </c>
      <c r="AA57" s="196">
        <f t="shared" si="22"/>
        <v>234.72727272727272</v>
      </c>
      <c r="AB57" s="172">
        <f t="shared" si="5"/>
        <v>695.22727272727286</v>
      </c>
      <c r="AC57" s="173">
        <f t="shared" si="6"/>
        <v>1637.090909090909</v>
      </c>
    </row>
    <row r="58" spans="1:29" x14ac:dyDescent="0.15">
      <c r="A58" s="137" t="s">
        <v>35</v>
      </c>
      <c r="B58" s="206">
        <f t="shared" ref="B58:AA58" si="23">+B26/$B$65</f>
        <v>0</v>
      </c>
      <c r="C58" s="190">
        <f t="shared" si="23"/>
        <v>42.045454545454547</v>
      </c>
      <c r="D58" s="191">
        <f t="shared" si="23"/>
        <v>0.81818181818181823</v>
      </c>
      <c r="E58" s="192">
        <f t="shared" si="23"/>
        <v>36.590909090909093</v>
      </c>
      <c r="F58" s="189">
        <f t="shared" si="23"/>
        <v>0.31818181818181818</v>
      </c>
      <c r="G58" s="193">
        <f t="shared" si="23"/>
        <v>14.681818181818182</v>
      </c>
      <c r="H58" s="191">
        <f t="shared" si="23"/>
        <v>7.1818181818181817</v>
      </c>
      <c r="I58" s="192">
        <f t="shared" si="23"/>
        <v>29.90909090909091</v>
      </c>
      <c r="J58" s="189">
        <f t="shared" si="23"/>
        <v>2.1363636363636362</v>
      </c>
      <c r="K58" s="190">
        <f t="shared" si="23"/>
        <v>4.0909090909090908</v>
      </c>
      <c r="L58" s="191">
        <f t="shared" si="23"/>
        <v>11.090909090909092</v>
      </c>
      <c r="M58" s="189">
        <f t="shared" si="23"/>
        <v>3.8181818181818183</v>
      </c>
      <c r="N58" s="194">
        <f t="shared" si="23"/>
        <v>6.9090909090909092</v>
      </c>
      <c r="O58" s="207">
        <f t="shared" si="23"/>
        <v>12.136363636363637</v>
      </c>
      <c r="P58" s="189">
        <f t="shared" si="23"/>
        <v>5.5</v>
      </c>
      <c r="Q58" s="190">
        <f t="shared" si="23"/>
        <v>8.1363636363636367</v>
      </c>
      <c r="R58" s="191">
        <f t="shared" si="23"/>
        <v>4.6363636363636367</v>
      </c>
      <c r="S58" s="192">
        <f t="shared" si="23"/>
        <v>8.045454545454545</v>
      </c>
      <c r="T58" s="189">
        <f t="shared" si="23"/>
        <v>3.0909090909090908</v>
      </c>
      <c r="U58" s="193">
        <f t="shared" si="23"/>
        <v>4.4545454545454541</v>
      </c>
      <c r="V58" s="191">
        <f t="shared" si="23"/>
        <v>5.0454545454545459</v>
      </c>
      <c r="W58" s="208">
        <f t="shared" si="23"/>
        <v>4.8636363636363633</v>
      </c>
      <c r="X58" s="189">
        <f t="shared" si="23"/>
        <v>3</v>
      </c>
      <c r="Y58" s="193">
        <f t="shared" si="23"/>
        <v>12.181818181818182</v>
      </c>
      <c r="Z58" s="191">
        <f t="shared" si="23"/>
        <v>11.181818181818182</v>
      </c>
      <c r="AA58" s="189">
        <f t="shared" si="23"/>
        <v>40.454545454545453</v>
      </c>
      <c r="AB58" s="172">
        <f t="shared" si="5"/>
        <v>60.909090909090914</v>
      </c>
      <c r="AC58" s="173">
        <f t="shared" si="6"/>
        <v>221.40909090909093</v>
      </c>
    </row>
    <row r="59" spans="1:29" x14ac:dyDescent="0.15">
      <c r="A59" s="146" t="s">
        <v>36</v>
      </c>
      <c r="B59" s="203">
        <f t="shared" ref="B59:AA59" si="24">+B27/$B$65</f>
        <v>0</v>
      </c>
      <c r="C59" s="197">
        <f t="shared" si="24"/>
        <v>1.9545454545454546</v>
      </c>
      <c r="D59" s="198">
        <f t="shared" si="24"/>
        <v>0</v>
      </c>
      <c r="E59" s="199">
        <f t="shared" si="24"/>
        <v>1.0454545454545454</v>
      </c>
      <c r="F59" s="196">
        <f t="shared" si="24"/>
        <v>0</v>
      </c>
      <c r="G59" s="200">
        <f t="shared" si="24"/>
        <v>0.13636363636363635</v>
      </c>
      <c r="H59" s="198">
        <f t="shared" si="24"/>
        <v>0</v>
      </c>
      <c r="I59" s="199">
        <f t="shared" si="24"/>
        <v>0.18181818181818182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</v>
      </c>
      <c r="AC59" s="173">
        <f t="shared" si="6"/>
        <v>3.3181818181818179</v>
      </c>
    </row>
    <row r="60" spans="1:29" x14ac:dyDescent="0.15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15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4" thickBot="1" x14ac:dyDescent="0.2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5" thickTop="1" thickBot="1" x14ac:dyDescent="0.2">
      <c r="A63" s="270" t="s">
        <v>47</v>
      </c>
      <c r="B63" s="20">
        <f t="shared" ref="B63:AA63" si="27">SUM(B39:B62)</f>
        <v>6104.818181818182</v>
      </c>
      <c r="C63" s="21">
        <f t="shared" si="27"/>
        <v>6369.1363636363631</v>
      </c>
      <c r="D63" s="282">
        <f t="shared" si="27"/>
        <v>3354.6363636363635</v>
      </c>
      <c r="E63" s="283">
        <f t="shared" si="27"/>
        <v>4035.3636363636369</v>
      </c>
      <c r="F63" s="20">
        <f t="shared" si="27"/>
        <v>5554.3181818181811</v>
      </c>
      <c r="G63" s="21">
        <f t="shared" si="27"/>
        <v>4766.909090909091</v>
      </c>
      <c r="H63" s="282">
        <f t="shared" si="27"/>
        <v>8773.181818181818</v>
      </c>
      <c r="I63" s="283">
        <f t="shared" si="27"/>
        <v>8207.818181818182</v>
      </c>
      <c r="J63" s="20">
        <f t="shared" si="27"/>
        <v>1846.1363636363637</v>
      </c>
      <c r="K63" s="21">
        <f t="shared" si="27"/>
        <v>1535.9545454545453</v>
      </c>
      <c r="L63" s="282">
        <f t="shared" si="27"/>
        <v>3947.5</v>
      </c>
      <c r="M63" s="283">
        <f t="shared" si="27"/>
        <v>3703.4090909090914</v>
      </c>
      <c r="N63" s="20">
        <f t="shared" si="27"/>
        <v>7659.045454545455</v>
      </c>
      <c r="O63" s="21">
        <f t="shared" si="27"/>
        <v>7784.8181818181838</v>
      </c>
      <c r="P63" s="282">
        <f t="shared" si="27"/>
        <v>4405.863636363636</v>
      </c>
      <c r="Q63" s="283">
        <f t="shared" si="27"/>
        <v>4213.136363636364</v>
      </c>
      <c r="R63" s="20">
        <f t="shared" si="27"/>
        <v>4910.2272727272721</v>
      </c>
      <c r="S63" s="21">
        <f t="shared" si="27"/>
        <v>4979.9545454545469</v>
      </c>
      <c r="T63" s="282">
        <f t="shared" si="27"/>
        <v>1424.954545454545</v>
      </c>
      <c r="U63" s="283">
        <f t="shared" si="27"/>
        <v>1230.0454545454545</v>
      </c>
      <c r="V63" s="20">
        <f t="shared" si="27"/>
        <v>4967.727272727273</v>
      </c>
      <c r="W63" s="21">
        <f t="shared" si="27"/>
        <v>4789.3636363636351</v>
      </c>
      <c r="X63" s="282">
        <f t="shared" si="27"/>
        <v>3677.5</v>
      </c>
      <c r="Y63" s="283">
        <f t="shared" si="27"/>
        <v>2882.3636363636356</v>
      </c>
      <c r="Z63" s="20">
        <f t="shared" si="27"/>
        <v>6889.181818181818</v>
      </c>
      <c r="AA63" s="21">
        <f t="shared" si="27"/>
        <v>8846.5</v>
      </c>
      <c r="AB63" s="282">
        <f>AB31/B65</f>
        <v>63515.090909090912</v>
      </c>
      <c r="AC63" s="21">
        <f>SUM(AC39:AC62)</f>
        <v>63344.772727272728</v>
      </c>
    </row>
    <row r="64" spans="1:29" ht="17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 x14ac:dyDescent="0.15">
      <c r="A65" s="272" t="s">
        <v>82</v>
      </c>
      <c r="B65" s="272">
        <f>COUNTIF('Daily Total'!$G$7:$G$37,1)</f>
        <v>22</v>
      </c>
    </row>
    <row r="67" spans="1:30" s="124" customFormat="1" x14ac:dyDescent="0.15">
      <c r="A67" s="285" t="s">
        <v>52</v>
      </c>
      <c r="B67" s="286"/>
      <c r="C67" s="286"/>
      <c r="AB67" s="285"/>
      <c r="AC67" s="285"/>
    </row>
    <row r="68" spans="1:30" s="124" customFormat="1" ht="14" thickBot="1" x14ac:dyDescent="0.2">
      <c r="A68" s="285"/>
      <c r="B68" s="286"/>
      <c r="C68" s="286"/>
      <c r="AB68" s="285"/>
      <c r="AC68" s="285"/>
    </row>
    <row r="69" spans="1:30" s="124" customFormat="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287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4" thickTop="1" x14ac:dyDescent="0.15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15">
      <c r="A72" s="253" t="s">
        <v>17</v>
      </c>
      <c r="B72" s="254">
        <f>B8/B31</f>
        <v>1.6112459607165727E-2</v>
      </c>
      <c r="C72" s="255">
        <f t="shared" ref="C72:AC72" si="29">C8/C31</f>
        <v>0</v>
      </c>
      <c r="D72" s="256">
        <f t="shared" si="29"/>
        <v>2.3075255413132434E-2</v>
      </c>
      <c r="E72" s="257">
        <f t="shared" si="29"/>
        <v>7.8848363333258243E-5</v>
      </c>
      <c r="F72" s="254">
        <f t="shared" si="29"/>
        <v>3.0770489790907976E-2</v>
      </c>
      <c r="G72" s="255">
        <f t="shared" si="29"/>
        <v>5.816614539629262E-4</v>
      </c>
      <c r="H72" s="256">
        <f t="shared" si="29"/>
        <v>1.4584736542148076E-2</v>
      </c>
      <c r="I72" s="257">
        <f t="shared" si="29"/>
        <v>1.4066411182243094E-3</v>
      </c>
      <c r="J72" s="254">
        <f t="shared" si="29"/>
        <v>2.8314662070663549E-3</v>
      </c>
      <c r="K72" s="255">
        <f t="shared" si="29"/>
        <v>2.7818058062797787E-3</v>
      </c>
      <c r="L72" s="256">
        <f t="shared" si="29"/>
        <v>1.7272151534342794E-3</v>
      </c>
      <c r="M72" s="254">
        <f t="shared" si="29"/>
        <v>3.4857318195765574E-3</v>
      </c>
      <c r="N72" s="258">
        <f t="shared" si="29"/>
        <v>4.2611528851803273E-3</v>
      </c>
      <c r="O72" s="259">
        <f t="shared" si="29"/>
        <v>1.7166279354921584E-3</v>
      </c>
      <c r="P72" s="254">
        <f t="shared" si="29"/>
        <v>3.7862765529408124E-3</v>
      </c>
      <c r="Q72" s="255">
        <f t="shared" si="29"/>
        <v>8.9546763909417509E-4</v>
      </c>
      <c r="R72" s="256">
        <f t="shared" si="29"/>
        <v>1.2589678315204813E-3</v>
      </c>
      <c r="S72" s="257">
        <f t="shared" si="29"/>
        <v>2.920800664482151E-4</v>
      </c>
      <c r="T72" s="254">
        <f t="shared" si="29"/>
        <v>2.8709049730453923E-4</v>
      </c>
      <c r="U72" s="255">
        <f t="shared" si="29"/>
        <v>0</v>
      </c>
      <c r="V72" s="256">
        <f t="shared" si="29"/>
        <v>0</v>
      </c>
      <c r="W72" s="257">
        <f t="shared" si="29"/>
        <v>0</v>
      </c>
      <c r="X72" s="254">
        <f t="shared" si="29"/>
        <v>0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8.5427085331188299E-3</v>
      </c>
      <c r="AC72" s="261">
        <f t="shared" si="29"/>
        <v>7.9578927729560811E-4</v>
      </c>
      <c r="AD72" s="286"/>
    </row>
    <row r="73" spans="1:30" s="124" customFormat="1" x14ac:dyDescent="0.15">
      <c r="A73" s="262" t="s">
        <v>18</v>
      </c>
      <c r="B73" s="263">
        <f>B9/B31</f>
        <v>6.6363379149107268E-2</v>
      </c>
      <c r="C73" s="264">
        <f t="shared" ref="C73:AC73" si="30">C9/C31</f>
        <v>7.1366890045032504E-6</v>
      </c>
      <c r="D73" s="265">
        <f t="shared" si="30"/>
        <v>6.4971138993523206E-2</v>
      </c>
      <c r="E73" s="266">
        <f t="shared" si="30"/>
        <v>5.6320259523755885E-4</v>
      </c>
      <c r="F73" s="263">
        <f t="shared" si="30"/>
        <v>7.7237202831539759E-2</v>
      </c>
      <c r="G73" s="264">
        <f t="shared" si="30"/>
        <v>1.9833702036768631E-3</v>
      </c>
      <c r="H73" s="265">
        <f t="shared" si="30"/>
        <v>4.2769804673332988E-2</v>
      </c>
      <c r="I73" s="266">
        <f t="shared" si="30"/>
        <v>1.1563254546662826E-2</v>
      </c>
      <c r="J73" s="263">
        <f t="shared" si="30"/>
        <v>1.9327834543887725E-2</v>
      </c>
      <c r="K73" s="264">
        <f t="shared" si="30"/>
        <v>2.1573791838063388E-2</v>
      </c>
      <c r="L73" s="265">
        <f t="shared" si="30"/>
        <v>1.787091945420001E-2</v>
      </c>
      <c r="M73" s="263">
        <f t="shared" si="30"/>
        <v>3.4341822644983123E-2</v>
      </c>
      <c r="N73" s="267">
        <f t="shared" si="30"/>
        <v>3.8813286725737244E-2</v>
      </c>
      <c r="O73" s="268">
        <f t="shared" si="30"/>
        <v>3.3538472317914819E-2</v>
      </c>
      <c r="P73" s="263">
        <f t="shared" si="30"/>
        <v>3.7759597230962873E-2</v>
      </c>
      <c r="Q73" s="264">
        <f t="shared" si="30"/>
        <v>4.6456429565536361E-2</v>
      </c>
      <c r="R73" s="265">
        <f t="shared" si="30"/>
        <v>3.1844480444341586E-2</v>
      </c>
      <c r="S73" s="266">
        <f t="shared" si="30"/>
        <v>2.7537673764820782E-2</v>
      </c>
      <c r="T73" s="263">
        <f t="shared" si="30"/>
        <v>1.4960604803980988E-2</v>
      </c>
      <c r="U73" s="264">
        <f t="shared" si="30"/>
        <v>5.0441594915191602E-2</v>
      </c>
      <c r="V73" s="265">
        <f t="shared" si="30"/>
        <v>2.3698417055540304E-2</v>
      </c>
      <c r="W73" s="266">
        <f t="shared" si="30"/>
        <v>3.727957785243817E-2</v>
      </c>
      <c r="X73" s="263">
        <f t="shared" si="30"/>
        <v>3.7834497249860946E-2</v>
      </c>
      <c r="Y73" s="264">
        <f t="shared" si="30"/>
        <v>3.7879265754115939E-2</v>
      </c>
      <c r="Z73" s="265">
        <f t="shared" si="30"/>
        <v>5.1318932186168037E-2</v>
      </c>
      <c r="AA73" s="263">
        <f t="shared" si="30"/>
        <v>2.5187156708097194E-2</v>
      </c>
      <c r="AB73" s="260">
        <f t="shared" si="30"/>
        <v>4.3852141080287288E-2</v>
      </c>
      <c r="AC73" s="261">
        <f t="shared" si="30"/>
        <v>2.2630840601757338E-2</v>
      </c>
      <c r="AD73" s="286"/>
    </row>
    <row r="74" spans="1:30" s="124" customFormat="1" x14ac:dyDescent="0.15">
      <c r="A74" s="253" t="s">
        <v>19</v>
      </c>
      <c r="B74" s="254">
        <f>B10/B31</f>
        <v>9.1902074367489164E-2</v>
      </c>
      <c r="C74" s="255">
        <f t="shared" ref="C74:AC74" si="31">C10/C31</f>
        <v>2.4842814424675817E-2</v>
      </c>
      <c r="D74" s="256">
        <f t="shared" si="31"/>
        <v>7.66239397306306E-2</v>
      </c>
      <c r="E74" s="257">
        <f t="shared" si="31"/>
        <v>4.386221811710108E-2</v>
      </c>
      <c r="F74" s="254">
        <f t="shared" si="31"/>
        <v>7.0469331805720362E-2</v>
      </c>
      <c r="G74" s="255">
        <f t="shared" si="31"/>
        <v>4.4530475246014188E-2</v>
      </c>
      <c r="H74" s="256">
        <f t="shared" si="31"/>
        <v>6.4913735039635254E-2</v>
      </c>
      <c r="I74" s="257">
        <f t="shared" si="31"/>
        <v>4.8711871164964671E-2</v>
      </c>
      <c r="J74" s="254">
        <f t="shared" si="31"/>
        <v>3.7941647174689154E-2</v>
      </c>
      <c r="K74" s="255">
        <f t="shared" si="31"/>
        <v>9.7955076795596466E-2</v>
      </c>
      <c r="L74" s="256">
        <f t="shared" si="31"/>
        <v>4.4251252230986242E-2</v>
      </c>
      <c r="M74" s="254">
        <f t="shared" si="31"/>
        <v>8.2442467014421608E-2</v>
      </c>
      <c r="N74" s="258">
        <f t="shared" si="31"/>
        <v>6.5875761873957703E-2</v>
      </c>
      <c r="O74" s="259">
        <f t="shared" si="31"/>
        <v>7.0124835051907558E-2</v>
      </c>
      <c r="P74" s="254">
        <f t="shared" si="31"/>
        <v>7.9140401737354149E-2</v>
      </c>
      <c r="Q74" s="255">
        <f t="shared" si="31"/>
        <v>7.0224082685108269E-2</v>
      </c>
      <c r="R74" s="256">
        <f t="shared" si="31"/>
        <v>7.0983568618375376E-2</v>
      </c>
      <c r="S74" s="257">
        <f t="shared" si="31"/>
        <v>4.7672943345594611E-2</v>
      </c>
      <c r="T74" s="254">
        <f t="shared" si="31"/>
        <v>4.0479760119940027E-2</v>
      </c>
      <c r="U74" s="255">
        <f t="shared" si="31"/>
        <v>0.10712833967702598</v>
      </c>
      <c r="V74" s="256">
        <f t="shared" si="31"/>
        <v>4.5896239363162228E-2</v>
      </c>
      <c r="W74" s="257">
        <f t="shared" si="31"/>
        <v>6.9908699200880733E-2</v>
      </c>
      <c r="X74" s="254">
        <f t="shared" si="31"/>
        <v>6.5570731104381677E-2</v>
      </c>
      <c r="Y74" s="255">
        <f t="shared" si="31"/>
        <v>8.0095250110389205E-2</v>
      </c>
      <c r="Z74" s="256">
        <f t="shared" si="31"/>
        <v>7.2557765139019015E-2</v>
      </c>
      <c r="AA74" s="254">
        <f t="shared" si="31"/>
        <v>5.006088694553059E-2</v>
      </c>
      <c r="AB74" s="260">
        <f t="shared" si="31"/>
        <v>6.6947582965250926E-2</v>
      </c>
      <c r="AC74" s="261">
        <f t="shared" si="31"/>
        <v>5.7188474330593396E-2</v>
      </c>
      <c r="AD74" s="286"/>
    </row>
    <row r="75" spans="1:30" s="124" customFormat="1" x14ac:dyDescent="0.15">
      <c r="A75" s="262" t="s">
        <v>20</v>
      </c>
      <c r="B75" s="263">
        <f>B11/B31</f>
        <v>8.3101276190192544E-2</v>
      </c>
      <c r="C75" s="264">
        <f t="shared" ref="C75:AC75" si="32">C11/C31</f>
        <v>5.0335067548761429E-2</v>
      </c>
      <c r="D75" s="265">
        <f t="shared" si="32"/>
        <v>7.0282648166716352E-2</v>
      </c>
      <c r="E75" s="266">
        <f t="shared" si="32"/>
        <v>6.7156277456126512E-2</v>
      </c>
      <c r="F75" s="263">
        <f t="shared" si="32"/>
        <v>6.6590286018249525E-2</v>
      </c>
      <c r="G75" s="264">
        <f t="shared" si="32"/>
        <v>5.5944389350827677E-2</v>
      </c>
      <c r="H75" s="265">
        <f t="shared" si="32"/>
        <v>6.8296979431117552E-2</v>
      </c>
      <c r="I75" s="266">
        <f t="shared" si="32"/>
        <v>5.7196021531577435E-2</v>
      </c>
      <c r="J75" s="263">
        <f t="shared" si="32"/>
        <v>5.1606549304444173E-2</v>
      </c>
      <c r="K75" s="264">
        <f t="shared" si="32"/>
        <v>0.11630315764552691</v>
      </c>
      <c r="L75" s="265">
        <f t="shared" si="32"/>
        <v>4.9340779549772583E-2</v>
      </c>
      <c r="M75" s="263">
        <f t="shared" si="32"/>
        <v>0.100840748695919</v>
      </c>
      <c r="N75" s="267">
        <f t="shared" si="32"/>
        <v>7.2326838734947982E-2</v>
      </c>
      <c r="O75" s="268">
        <f t="shared" si="32"/>
        <v>8.3653498067333854E-2</v>
      </c>
      <c r="P75" s="263">
        <f t="shared" si="32"/>
        <v>8.8064459552868596E-2</v>
      </c>
      <c r="Q75" s="264">
        <f t="shared" si="32"/>
        <v>7.0806676088856282E-2</v>
      </c>
      <c r="R75" s="265">
        <f t="shared" si="32"/>
        <v>8.2055079842629025E-2</v>
      </c>
      <c r="S75" s="266">
        <f t="shared" si="32"/>
        <v>5.4034812292919794E-2</v>
      </c>
      <c r="T75" s="263">
        <f t="shared" si="32"/>
        <v>6.300041468627389E-2</v>
      </c>
      <c r="U75" s="264">
        <f t="shared" si="32"/>
        <v>0.12760060603820997</v>
      </c>
      <c r="V75" s="265">
        <f t="shared" si="32"/>
        <v>5.102937139720011E-2</v>
      </c>
      <c r="W75" s="266">
        <f t="shared" si="32"/>
        <v>7.3742953134787306E-2</v>
      </c>
      <c r="X75" s="263">
        <f t="shared" si="32"/>
        <v>7.8499474692540636E-2</v>
      </c>
      <c r="Y75" s="264">
        <f t="shared" si="32"/>
        <v>0.10393931747934144</v>
      </c>
      <c r="Z75" s="265">
        <f t="shared" si="32"/>
        <v>7.0149509771578633E-2</v>
      </c>
      <c r="AA75" s="263">
        <f t="shared" si="32"/>
        <v>5.4176536175066667E-2</v>
      </c>
      <c r="AB75" s="260">
        <f t="shared" si="32"/>
        <v>7.0255315129117493E-2</v>
      </c>
      <c r="AC75" s="261">
        <f t="shared" si="32"/>
        <v>6.9263087648044439E-2</v>
      </c>
      <c r="AD75" s="286"/>
    </row>
    <row r="76" spans="1:30" s="124" customFormat="1" x14ac:dyDescent="0.15">
      <c r="A76" s="253" t="s">
        <v>21</v>
      </c>
      <c r="B76" s="254">
        <f>B12/B31</f>
        <v>7.9006150134766875E-2</v>
      </c>
      <c r="C76" s="255">
        <f t="shared" ref="C76:AC76" si="33">C12/C31</f>
        <v>5.8613626793985199E-2</v>
      </c>
      <c r="D76" s="256">
        <f t="shared" si="33"/>
        <v>7.4442427034497716E-2</v>
      </c>
      <c r="E76" s="257">
        <f t="shared" si="33"/>
        <v>5.6793349703755436E-2</v>
      </c>
      <c r="F76" s="254">
        <f t="shared" si="33"/>
        <v>6.7654159335488365E-2</v>
      </c>
      <c r="G76" s="255">
        <f t="shared" si="33"/>
        <v>5.0661759096803725E-2</v>
      </c>
      <c r="H76" s="256">
        <f t="shared" si="33"/>
        <v>7.1296823998756545E-2</v>
      </c>
      <c r="I76" s="257">
        <f t="shared" si="33"/>
        <v>5.6354252043506192E-2</v>
      </c>
      <c r="J76" s="254">
        <f t="shared" si="33"/>
        <v>4.9907669580204359E-2</v>
      </c>
      <c r="K76" s="255">
        <f t="shared" si="33"/>
        <v>0.11319582137255482</v>
      </c>
      <c r="L76" s="256">
        <f t="shared" si="33"/>
        <v>4.5540906212217167E-2</v>
      </c>
      <c r="M76" s="254">
        <f t="shared" si="33"/>
        <v>9.990794722307457E-2</v>
      </c>
      <c r="N76" s="258">
        <f t="shared" si="33"/>
        <v>6.5709588780942324E-2</v>
      </c>
      <c r="O76" s="259">
        <f t="shared" si="33"/>
        <v>8.4289934954982312E-2</v>
      </c>
      <c r="P76" s="254">
        <f t="shared" si="33"/>
        <v>7.9584025420668739E-2</v>
      </c>
      <c r="Q76" s="255">
        <f t="shared" si="33"/>
        <v>6.5498602854707683E-2</v>
      </c>
      <c r="R76" s="256">
        <f t="shared" si="33"/>
        <v>8.5322841934737326E-2</v>
      </c>
      <c r="S76" s="257">
        <f t="shared" si="33"/>
        <v>5.4591589919586708E-2</v>
      </c>
      <c r="T76" s="254">
        <f t="shared" si="33"/>
        <v>5.2346167341860983E-2</v>
      </c>
      <c r="U76" s="255">
        <f t="shared" si="33"/>
        <v>0.10768264291785226</v>
      </c>
      <c r="V76" s="256">
        <f t="shared" si="33"/>
        <v>4.6930185744349893E-2</v>
      </c>
      <c r="W76" s="257">
        <f t="shared" si="33"/>
        <v>8.2540857582142246E-2</v>
      </c>
      <c r="X76" s="254">
        <f t="shared" si="33"/>
        <v>7.1973302020888696E-2</v>
      </c>
      <c r="Y76" s="255">
        <f t="shared" si="33"/>
        <v>8.5409701633760174E-2</v>
      </c>
      <c r="Z76" s="256">
        <f t="shared" si="33"/>
        <v>7.0499201646850793E-2</v>
      </c>
      <c r="AA76" s="254">
        <f t="shared" si="33"/>
        <v>5.3760346927136056E-2</v>
      </c>
      <c r="AB76" s="260">
        <f t="shared" si="33"/>
        <v>6.8270103311167285E-2</v>
      </c>
      <c r="AC76" s="261">
        <f t="shared" si="33"/>
        <v>6.7944904688268026E-2</v>
      </c>
      <c r="AD76" s="286"/>
    </row>
    <row r="77" spans="1:30" s="124" customFormat="1" x14ac:dyDescent="0.15">
      <c r="A77" s="262" t="s">
        <v>22</v>
      </c>
      <c r="B77" s="263">
        <f>B13/B31</f>
        <v>7.6258692835763114E-2</v>
      </c>
      <c r="C77" s="264">
        <f t="shared" ref="C77:AC77" si="34">C13/C31</f>
        <v>7.8988873901841977E-2</v>
      </c>
      <c r="D77" s="265">
        <f t="shared" si="34"/>
        <v>8.3154928050730326E-2</v>
      </c>
      <c r="E77" s="266">
        <f t="shared" si="34"/>
        <v>4.8840929059001101E-2</v>
      </c>
      <c r="F77" s="263">
        <f t="shared" si="34"/>
        <v>7.540406726952821E-2</v>
      </c>
      <c r="G77" s="264">
        <f t="shared" si="34"/>
        <v>4.2203829430162487E-2</v>
      </c>
      <c r="H77" s="265">
        <f t="shared" si="34"/>
        <v>6.6540593751619082E-2</v>
      </c>
      <c r="I77" s="266">
        <f t="shared" si="34"/>
        <v>6.0684934541346387E-2</v>
      </c>
      <c r="J77" s="263">
        <f t="shared" si="34"/>
        <v>6.1479748861258156E-2</v>
      </c>
      <c r="K77" s="264">
        <f t="shared" si="34"/>
        <v>0.11864105826995354</v>
      </c>
      <c r="L77" s="265">
        <f t="shared" si="34"/>
        <v>4.7740226840923487E-2</v>
      </c>
      <c r="M77" s="263">
        <f t="shared" si="34"/>
        <v>0.10479288125191777</v>
      </c>
      <c r="N77" s="267">
        <f t="shared" si="34"/>
        <v>6.5976652680431333E-2</v>
      </c>
      <c r="O77" s="268">
        <f t="shared" si="34"/>
        <v>8.7022526362500435E-2</v>
      </c>
      <c r="P77" s="263">
        <f t="shared" si="34"/>
        <v>7.2341610869811918E-2</v>
      </c>
      <c r="Q77" s="264">
        <f t="shared" si="34"/>
        <v>6.1571491762776598E-2</v>
      </c>
      <c r="R77" s="265">
        <f t="shared" si="34"/>
        <v>8.4887757463550109E-2</v>
      </c>
      <c r="S77" s="266">
        <f t="shared" si="34"/>
        <v>5.6015480243521758E-2</v>
      </c>
      <c r="T77" s="263">
        <f t="shared" si="34"/>
        <v>5.0687422246323645E-2</v>
      </c>
      <c r="U77" s="264">
        <f t="shared" si="34"/>
        <v>7.9560991833265579E-2</v>
      </c>
      <c r="V77" s="265">
        <f t="shared" si="34"/>
        <v>5.2319516881690911E-2</v>
      </c>
      <c r="W77" s="266">
        <f t="shared" si="34"/>
        <v>9.5267923238995508E-2</v>
      </c>
      <c r="X77" s="263">
        <f t="shared" si="34"/>
        <v>6.6250540757678764E-2</v>
      </c>
      <c r="Y77" s="264">
        <f t="shared" si="34"/>
        <v>7.202106856746357E-2</v>
      </c>
      <c r="Z77" s="265">
        <f t="shared" si="34"/>
        <v>6.4989905121336483E-2</v>
      </c>
      <c r="AA77" s="263">
        <f t="shared" si="34"/>
        <v>5.5507314140671969E-2</v>
      </c>
      <c r="AB77" s="260">
        <f t="shared" si="34"/>
        <v>6.791156289271269E-2</v>
      </c>
      <c r="AC77" s="261">
        <f t="shared" si="34"/>
        <v>7.0066770236476422E-2</v>
      </c>
      <c r="AD77" s="286"/>
    </row>
    <row r="78" spans="1:30" s="124" customFormat="1" x14ac:dyDescent="0.15">
      <c r="A78" s="253" t="s">
        <v>23</v>
      </c>
      <c r="B78" s="254">
        <f>B14/B31</f>
        <v>6.614745432073027E-2</v>
      </c>
      <c r="C78" s="255">
        <f t="shared" ref="C78:AC78" si="35">C14/C31</f>
        <v>5.8542259903940165E-2</v>
      </c>
      <c r="D78" s="256">
        <f t="shared" si="35"/>
        <v>7.3819137692745451E-2</v>
      </c>
      <c r="E78" s="257">
        <f t="shared" si="35"/>
        <v>5.045168848138052E-2</v>
      </c>
      <c r="F78" s="254">
        <f t="shared" si="35"/>
        <v>6.6983100781537699E-2</v>
      </c>
      <c r="G78" s="255">
        <f t="shared" si="35"/>
        <v>4.1050041955908154E-2</v>
      </c>
      <c r="H78" s="256">
        <f t="shared" si="35"/>
        <v>5.6712087456608468E-2</v>
      </c>
      <c r="I78" s="257">
        <f t="shared" si="35"/>
        <v>6.1637463172584894E-2</v>
      </c>
      <c r="J78" s="254">
        <f t="shared" si="35"/>
        <v>6.0790348393450697E-2</v>
      </c>
      <c r="K78" s="255">
        <f t="shared" si="35"/>
        <v>9.9020449232044033E-2</v>
      </c>
      <c r="L78" s="256">
        <f t="shared" si="35"/>
        <v>4.5529391444527605E-2</v>
      </c>
      <c r="M78" s="254">
        <f t="shared" si="35"/>
        <v>9.1107701749002762E-2</v>
      </c>
      <c r="N78" s="258">
        <f t="shared" si="35"/>
        <v>5.604781037276186E-2</v>
      </c>
      <c r="O78" s="259">
        <f t="shared" si="35"/>
        <v>7.9221795335910228E-2</v>
      </c>
      <c r="P78" s="254">
        <f t="shared" si="35"/>
        <v>5.8548009367681501E-2</v>
      </c>
      <c r="Q78" s="255">
        <f t="shared" si="35"/>
        <v>5.6306573595572292E-2</v>
      </c>
      <c r="R78" s="256">
        <f t="shared" si="35"/>
        <v>7.8944688729460769E-2</v>
      </c>
      <c r="S78" s="257">
        <f t="shared" si="35"/>
        <v>5.6627022882647704E-2</v>
      </c>
      <c r="T78" s="254">
        <f t="shared" si="35"/>
        <v>7.081565600178634E-2</v>
      </c>
      <c r="U78" s="255">
        <f t="shared" si="35"/>
        <v>6.9140090905731491E-2</v>
      </c>
      <c r="V78" s="256">
        <f t="shared" si="35"/>
        <v>4.7369384207155273E-2</v>
      </c>
      <c r="W78" s="257">
        <f t="shared" si="35"/>
        <v>8.1534840460869729E-2</v>
      </c>
      <c r="X78" s="254">
        <f t="shared" si="35"/>
        <v>5.6720845436005189E-2</v>
      </c>
      <c r="Y78" s="255">
        <f t="shared" si="35"/>
        <v>5.5778086166656152E-2</v>
      </c>
      <c r="Z78" s="256">
        <f t="shared" si="35"/>
        <v>6.3987015214895554E-2</v>
      </c>
      <c r="AA78" s="254">
        <f t="shared" si="35"/>
        <v>5.7978758933938945E-2</v>
      </c>
      <c r="AB78" s="260">
        <f t="shared" si="35"/>
        <v>6.0985506665559797E-2</v>
      </c>
      <c r="AC78" s="261">
        <f t="shared" si="35"/>
        <v>6.3978874629104079E-2</v>
      </c>
      <c r="AD78" s="286"/>
    </row>
    <row r="79" spans="1:30" s="124" customFormat="1" x14ac:dyDescent="0.15">
      <c r="A79" s="262" t="s">
        <v>24</v>
      </c>
      <c r="B79" s="263">
        <f>B15/B31</f>
        <v>5.3705716795973371E-2</v>
      </c>
      <c r="C79" s="264">
        <f t="shared" ref="C79:AC79" si="36">C15/C31</f>
        <v>5.09274127361352E-2</v>
      </c>
      <c r="D79" s="265">
        <f t="shared" si="36"/>
        <v>6.8548277824449208E-2</v>
      </c>
      <c r="E79" s="266">
        <f t="shared" si="36"/>
        <v>5.1138795647570345E-2</v>
      </c>
      <c r="F79" s="263">
        <f t="shared" si="36"/>
        <v>7.0796677441793854E-2</v>
      </c>
      <c r="G79" s="264">
        <f t="shared" si="36"/>
        <v>4.0687695476390263E-2</v>
      </c>
      <c r="H79" s="265">
        <f t="shared" si="36"/>
        <v>5.4810631573493598E-2</v>
      </c>
      <c r="I79" s="266">
        <f t="shared" si="36"/>
        <v>6.0491106040803669E-2</v>
      </c>
      <c r="J79" s="263">
        <f t="shared" si="36"/>
        <v>6.4237350732487999E-2</v>
      </c>
      <c r="K79" s="264">
        <f t="shared" si="36"/>
        <v>7.4043384333106449E-2</v>
      </c>
      <c r="L79" s="265">
        <f t="shared" si="36"/>
        <v>4.7314180436409697E-2</v>
      </c>
      <c r="M79" s="263">
        <f t="shared" si="36"/>
        <v>7.7508438171218164E-2</v>
      </c>
      <c r="N79" s="267">
        <f t="shared" si="36"/>
        <v>5.3656104784004656E-2</v>
      </c>
      <c r="O79" s="268">
        <f t="shared" si="36"/>
        <v>6.4075765183982808E-2</v>
      </c>
      <c r="P79" s="263">
        <f t="shared" si="36"/>
        <v>5.1171476028845857E-2</v>
      </c>
      <c r="Q79" s="264">
        <f t="shared" si="36"/>
        <v>5.1386895963922367E-2</v>
      </c>
      <c r="R79" s="265">
        <f t="shared" si="36"/>
        <v>6.759546401295996E-2</v>
      </c>
      <c r="S79" s="266">
        <f t="shared" si="36"/>
        <v>5.7612793106910434E-2</v>
      </c>
      <c r="T79" s="263">
        <f t="shared" si="36"/>
        <v>5.0272735972439316E-2</v>
      </c>
      <c r="U79" s="264">
        <f t="shared" si="36"/>
        <v>6.3301430102361333E-2</v>
      </c>
      <c r="V79" s="265">
        <f t="shared" si="36"/>
        <v>4.8915728794949216E-2</v>
      </c>
      <c r="W79" s="266">
        <f t="shared" si="36"/>
        <v>7.0145967389860106E-2</v>
      </c>
      <c r="X79" s="263">
        <f t="shared" si="36"/>
        <v>5.134416908720104E-2</v>
      </c>
      <c r="Y79" s="264">
        <f t="shared" si="36"/>
        <v>5.2513719800668643E-2</v>
      </c>
      <c r="Z79" s="265">
        <f t="shared" si="36"/>
        <v>6.1103706733877883E-2</v>
      </c>
      <c r="AA79" s="263">
        <f t="shared" si="36"/>
        <v>6.3250489407726734E-2</v>
      </c>
      <c r="AB79" s="260">
        <f t="shared" si="36"/>
        <v>5.7151772091385583E-2</v>
      </c>
      <c r="AC79" s="261">
        <f t="shared" si="36"/>
        <v>5.9182611753140282E-2</v>
      </c>
      <c r="AD79" s="286"/>
    </row>
    <row r="80" spans="1:30" s="124" customFormat="1" x14ac:dyDescent="0.15">
      <c r="A80" s="253" t="s">
        <v>25</v>
      </c>
      <c r="B80" s="254">
        <f>B16/B31</f>
        <v>4.903727309278811E-2</v>
      </c>
      <c r="C80" s="255">
        <f t="shared" ref="C80:AC80" si="37">C16/C31</f>
        <v>5.3225426595585247E-2</v>
      </c>
      <c r="D80" s="256">
        <f t="shared" si="37"/>
        <v>5.6827728245846997E-2</v>
      </c>
      <c r="E80" s="257">
        <f t="shared" si="37"/>
        <v>5.7942282998040058E-2</v>
      </c>
      <c r="F80" s="254">
        <f t="shared" si="37"/>
        <v>6.1344572200171858E-2</v>
      </c>
      <c r="G80" s="255">
        <f t="shared" si="37"/>
        <v>4.1307498665039286E-2</v>
      </c>
      <c r="H80" s="256">
        <f t="shared" si="37"/>
        <v>5.3795140148178849E-2</v>
      </c>
      <c r="I80" s="257">
        <f t="shared" si="37"/>
        <v>5.8325764791883568E-2</v>
      </c>
      <c r="J80" s="254">
        <f t="shared" si="37"/>
        <v>6.3104764249661452E-2</v>
      </c>
      <c r="K80" s="255">
        <f t="shared" si="37"/>
        <v>5.9246544938001244E-2</v>
      </c>
      <c r="L80" s="256">
        <f t="shared" si="37"/>
        <v>5.1044965167827742E-2</v>
      </c>
      <c r="M80" s="254">
        <f t="shared" si="37"/>
        <v>6.4989260509358701E-2</v>
      </c>
      <c r="N80" s="258">
        <f t="shared" si="37"/>
        <v>5.2659066225912321E-2</v>
      </c>
      <c r="O80" s="259">
        <f t="shared" si="37"/>
        <v>5.3746803218385437E-2</v>
      </c>
      <c r="P80" s="254">
        <f t="shared" si="37"/>
        <v>4.9458882274654642E-2</v>
      </c>
      <c r="Q80" s="255">
        <f t="shared" si="37"/>
        <v>5.0437484491147815E-2</v>
      </c>
      <c r="R80" s="256">
        <f t="shared" si="37"/>
        <v>6.1448738717889376E-2</v>
      </c>
      <c r="S80" s="257">
        <f t="shared" si="37"/>
        <v>5.9064065937075E-2</v>
      </c>
      <c r="T80" s="265">
        <f t="shared" si="37"/>
        <v>4.6572458451625248E-2</v>
      </c>
      <c r="U80" s="254">
        <f t="shared" si="37"/>
        <v>5.8090979638594289E-2</v>
      </c>
      <c r="V80" s="256">
        <f t="shared" si="37"/>
        <v>5.2621465824869616E-2</v>
      </c>
      <c r="W80" s="257">
        <f t="shared" si="37"/>
        <v>5.9592278344057857E-2</v>
      </c>
      <c r="X80" s="254">
        <f t="shared" si="37"/>
        <v>4.9205858723193871E-2</v>
      </c>
      <c r="Y80" s="255">
        <f t="shared" si="37"/>
        <v>4.9438592064593452E-2</v>
      </c>
      <c r="Z80" s="256">
        <f t="shared" si="37"/>
        <v>6.2020823161478472E-2</v>
      </c>
      <c r="AA80" s="254">
        <f t="shared" si="37"/>
        <v>6.6621108502078377E-2</v>
      </c>
      <c r="AB80" s="260">
        <f t="shared" si="37"/>
        <v>5.4784403420232268E-2</v>
      </c>
      <c r="AC80" s="261">
        <f t="shared" si="37"/>
        <v>5.6735685300860733E-2</v>
      </c>
      <c r="AD80" s="286"/>
    </row>
    <row r="81" spans="1:30" s="124" customFormat="1" x14ac:dyDescent="0.15">
      <c r="A81" s="262" t="s">
        <v>26</v>
      </c>
      <c r="B81" s="263">
        <f>B17/B31</f>
        <v>4.2760561702381128E-2</v>
      </c>
      <c r="C81" s="264">
        <f t="shared" ref="C81:AC81" si="38">C17/C31</f>
        <v>5.5188016071823637E-2</v>
      </c>
      <c r="D81" s="265">
        <f t="shared" si="38"/>
        <v>5.1041977182190182E-2</v>
      </c>
      <c r="E81" s="266">
        <f t="shared" si="38"/>
        <v>6.3056162562797086E-2</v>
      </c>
      <c r="F81" s="263">
        <f t="shared" si="38"/>
        <v>5.7424608208191827E-2</v>
      </c>
      <c r="G81" s="264">
        <f t="shared" si="38"/>
        <v>4.0506522236631322E-2</v>
      </c>
      <c r="H81" s="265">
        <f t="shared" si="38"/>
        <v>5.4795088337391842E-2</v>
      </c>
      <c r="I81" s="266">
        <f t="shared" si="38"/>
        <v>5.7135104002835432E-2</v>
      </c>
      <c r="J81" s="263">
        <f t="shared" si="38"/>
        <v>6.0814969838729534E-2</v>
      </c>
      <c r="K81" s="264">
        <f t="shared" si="38"/>
        <v>5.1256251664644432E-2</v>
      </c>
      <c r="L81" s="265">
        <f t="shared" si="38"/>
        <v>4.8373539063849384E-2</v>
      </c>
      <c r="M81" s="263">
        <f t="shared" si="38"/>
        <v>5.9024240564590366E-2</v>
      </c>
      <c r="N81" s="267">
        <f t="shared" si="38"/>
        <v>5.0178339337325441E-2</v>
      </c>
      <c r="O81" s="268">
        <f t="shared" si="38"/>
        <v>5.0693073931778639E-2</v>
      </c>
      <c r="P81" s="263">
        <f t="shared" si="38"/>
        <v>4.9964406937036389E-2</v>
      </c>
      <c r="Q81" s="264">
        <f t="shared" si="38"/>
        <v>4.6111189029981986E-2</v>
      </c>
      <c r="R81" s="265">
        <f t="shared" si="38"/>
        <v>5.5413098819717656E-2</v>
      </c>
      <c r="S81" s="266">
        <f t="shared" si="38"/>
        <v>5.5832930201991621E-2</v>
      </c>
      <c r="T81" s="263">
        <f t="shared" si="38"/>
        <v>4.5041309132667712E-2</v>
      </c>
      <c r="U81" s="264">
        <f t="shared" si="38"/>
        <v>4.9998152322530576E-2</v>
      </c>
      <c r="V81" s="265">
        <f t="shared" si="38"/>
        <v>4.8650379723670964E-2</v>
      </c>
      <c r="W81" s="266">
        <f t="shared" si="38"/>
        <v>5.9203158514131694E-2</v>
      </c>
      <c r="X81" s="263">
        <f t="shared" si="38"/>
        <v>4.6832705024411343E-2</v>
      </c>
      <c r="Y81" s="264">
        <f t="shared" si="38"/>
        <v>4.581151832460733E-2</v>
      </c>
      <c r="Z81" s="265">
        <f t="shared" si="38"/>
        <v>6.1070716934323907E-2</v>
      </c>
      <c r="AA81" s="263">
        <f t="shared" si="38"/>
        <v>5.9684621036568138E-2</v>
      </c>
      <c r="AB81" s="260">
        <f t="shared" si="38"/>
        <v>5.2122187139491544E-2</v>
      </c>
      <c r="AC81" s="261">
        <f t="shared" si="38"/>
        <v>5.4264361341432352E-2</v>
      </c>
      <c r="AD81" s="286"/>
    </row>
    <row r="82" spans="1:30" s="124" customFormat="1" x14ac:dyDescent="0.15">
      <c r="A82" s="253" t="s">
        <v>27</v>
      </c>
      <c r="B82" s="254">
        <f>B18/B31</f>
        <v>4.0914032135571009E-2</v>
      </c>
      <c r="C82" s="255">
        <f t="shared" ref="C82:AC82" si="39">C18/C31</f>
        <v>6.1625309553885572E-2</v>
      </c>
      <c r="D82" s="256">
        <f t="shared" si="39"/>
        <v>4.7302241131676651E-2</v>
      </c>
      <c r="E82" s="257">
        <f t="shared" si="39"/>
        <v>6.9307711369933994E-2</v>
      </c>
      <c r="F82" s="254">
        <f t="shared" si="39"/>
        <v>5.3529195138917303E-2</v>
      </c>
      <c r="G82" s="255">
        <f t="shared" si="39"/>
        <v>4.7143184072011596E-2</v>
      </c>
      <c r="H82" s="256">
        <f t="shared" si="39"/>
        <v>5.4675923527278382E-2</v>
      </c>
      <c r="I82" s="257">
        <f t="shared" si="39"/>
        <v>5.9804399353166601E-2</v>
      </c>
      <c r="J82" s="254">
        <f t="shared" si="39"/>
        <v>6.6256309245352696E-2</v>
      </c>
      <c r="K82" s="255">
        <f t="shared" si="39"/>
        <v>4.2555710100322573E-2</v>
      </c>
      <c r="L82" s="256">
        <f t="shared" si="39"/>
        <v>6.2824572514249527E-2</v>
      </c>
      <c r="M82" s="254">
        <f t="shared" si="39"/>
        <v>5.2396440625958884E-2</v>
      </c>
      <c r="N82" s="258">
        <f t="shared" si="39"/>
        <v>6.1590869975489466E-2</v>
      </c>
      <c r="O82" s="259">
        <f t="shared" si="39"/>
        <v>4.6781030677425756E-2</v>
      </c>
      <c r="P82" s="254">
        <f t="shared" si="39"/>
        <v>5.8125019344055957E-2</v>
      </c>
      <c r="Q82" s="255">
        <f t="shared" si="39"/>
        <v>4.5366764125192846E-2</v>
      </c>
      <c r="R82" s="256">
        <f t="shared" si="39"/>
        <v>5.7042351307567692E-2</v>
      </c>
      <c r="S82" s="257">
        <f t="shared" si="39"/>
        <v>5.868071084986172E-2</v>
      </c>
      <c r="T82" s="254">
        <f t="shared" si="39"/>
        <v>5.3239337777919553E-2</v>
      </c>
      <c r="U82" s="255">
        <f t="shared" si="39"/>
        <v>4.8741731643324342E-2</v>
      </c>
      <c r="V82" s="256">
        <f t="shared" si="39"/>
        <v>5.8596394912617804E-2</v>
      </c>
      <c r="W82" s="257">
        <f t="shared" si="39"/>
        <v>5.7029781903080688E-2</v>
      </c>
      <c r="X82" s="254">
        <f t="shared" si="39"/>
        <v>5.0293554168469194E-2</v>
      </c>
      <c r="Y82" s="255">
        <f t="shared" si="39"/>
        <v>4.2767930360184191E-2</v>
      </c>
      <c r="Z82" s="256">
        <f t="shared" si="39"/>
        <v>6.3855056016679637E-2</v>
      </c>
      <c r="AA82" s="254">
        <f t="shared" si="39"/>
        <v>5.9211912261140767E-2</v>
      </c>
      <c r="AB82" s="260">
        <f t="shared" si="39"/>
        <v>5.5978822498876431E-2</v>
      </c>
      <c r="AC82" s="261">
        <f t="shared" si="39"/>
        <v>5.4857077250400947E-2</v>
      </c>
      <c r="AD82" s="286"/>
    </row>
    <row r="83" spans="1:30" s="124" customFormat="1" x14ac:dyDescent="0.15">
      <c r="A83" s="262" t="s">
        <v>28</v>
      </c>
      <c r="B83" s="263">
        <f>B19/B31</f>
        <v>4.2023439012404511E-2</v>
      </c>
      <c r="C83" s="264">
        <f t="shared" ref="C83:AC83" si="40">C19/C31</f>
        <v>7.1994918677428799E-2</v>
      </c>
      <c r="D83" s="265">
        <f t="shared" si="40"/>
        <v>5.173301536543725E-2</v>
      </c>
      <c r="E83" s="266">
        <f t="shared" si="40"/>
        <v>8.0864628624208706E-2</v>
      </c>
      <c r="F83" s="263">
        <f t="shared" si="40"/>
        <v>5.614796022750522E-2</v>
      </c>
      <c r="G83" s="264">
        <f t="shared" si="40"/>
        <v>6.1684720421084749E-2</v>
      </c>
      <c r="H83" s="265">
        <f t="shared" si="40"/>
        <v>6.059789648204756E-2</v>
      </c>
      <c r="I83" s="266">
        <f t="shared" si="40"/>
        <v>6.6915136344505244E-2</v>
      </c>
      <c r="J83" s="263">
        <f t="shared" si="40"/>
        <v>6.9038532561861377E-2</v>
      </c>
      <c r="K83" s="264">
        <f t="shared" si="40"/>
        <v>3.3559231748098606E-2</v>
      </c>
      <c r="L83" s="265">
        <f t="shared" si="40"/>
        <v>8.9884276584719897E-2</v>
      </c>
      <c r="M83" s="263">
        <f t="shared" si="40"/>
        <v>4.3277078858545565E-2</v>
      </c>
      <c r="N83" s="267">
        <f t="shared" si="40"/>
        <v>6.8653226428643493E-2</v>
      </c>
      <c r="O83" s="268">
        <f t="shared" si="40"/>
        <v>4.622049910665281E-2</v>
      </c>
      <c r="P83" s="263">
        <f t="shared" si="40"/>
        <v>6.3345335245385798E-2</v>
      </c>
      <c r="Q83" s="264">
        <f t="shared" si="40"/>
        <v>4.9034944815458142E-2</v>
      </c>
      <c r="R83" s="265">
        <f t="shared" si="40"/>
        <v>5.4811386253182132E-2</v>
      </c>
      <c r="S83" s="266">
        <f t="shared" si="40"/>
        <v>6.283372429467228E-2</v>
      </c>
      <c r="T83" s="263">
        <f t="shared" si="40"/>
        <v>8.4213212542664839E-2</v>
      </c>
      <c r="U83" s="264">
        <f t="shared" si="40"/>
        <v>3.5881896456154611E-2</v>
      </c>
      <c r="V83" s="265">
        <f t="shared" si="40"/>
        <v>7.5972184097355663E-2</v>
      </c>
      <c r="W83" s="266">
        <f t="shared" si="40"/>
        <v>5.6042746236926524E-2</v>
      </c>
      <c r="X83" s="263">
        <f t="shared" si="40"/>
        <v>6.0626660898584761E-2</v>
      </c>
      <c r="Y83" s="264">
        <f t="shared" si="40"/>
        <v>4.0339367942976094E-2</v>
      </c>
      <c r="Z83" s="265">
        <f t="shared" si="40"/>
        <v>6.8876103508795083E-2</v>
      </c>
      <c r="AA83" s="263">
        <f t="shared" si="40"/>
        <v>6.0126500978815452E-2</v>
      </c>
      <c r="AB83" s="260">
        <f t="shared" si="40"/>
        <v>6.3367188327469778E-2</v>
      </c>
      <c r="AC83" s="261">
        <f t="shared" si="40"/>
        <v>5.8094769963798407E-2</v>
      </c>
      <c r="AD83" s="286"/>
    </row>
    <row r="84" spans="1:30" s="124" customFormat="1" x14ac:dyDescent="0.15">
      <c r="A84" s="253" t="s">
        <v>29</v>
      </c>
      <c r="B84" s="254">
        <f>B20/B31</f>
        <v>4.872455437582833E-2</v>
      </c>
      <c r="C84" s="255">
        <f t="shared" ref="C84:AC84" si="41">C20/C31</f>
        <v>8.0637449061882235E-2</v>
      </c>
      <c r="D84" s="256">
        <f t="shared" si="41"/>
        <v>6.7532045202027047E-2</v>
      </c>
      <c r="E84" s="257">
        <f t="shared" si="41"/>
        <v>7.9051116267543756E-2</v>
      </c>
      <c r="F84" s="254">
        <f t="shared" si="41"/>
        <v>6.3079504071361342E-2</v>
      </c>
      <c r="G84" s="255">
        <f t="shared" si="41"/>
        <v>7.2679075444351204E-2</v>
      </c>
      <c r="H84" s="256">
        <f t="shared" si="41"/>
        <v>6.9193306046318848E-2</v>
      </c>
      <c r="I84" s="257">
        <f t="shared" si="41"/>
        <v>6.7086813016414504E-2</v>
      </c>
      <c r="J84" s="254">
        <f t="shared" si="41"/>
        <v>9.7574787640034466E-2</v>
      </c>
      <c r="K84" s="255">
        <f t="shared" si="41"/>
        <v>2.9623272469000622E-2</v>
      </c>
      <c r="L84" s="256">
        <f t="shared" si="41"/>
        <v>8.669468593471126E-2</v>
      </c>
      <c r="M84" s="254">
        <f t="shared" si="41"/>
        <v>3.9337220006136854E-2</v>
      </c>
      <c r="N84" s="258">
        <f t="shared" si="41"/>
        <v>6.4071596864076347E-2</v>
      </c>
      <c r="O84" s="259">
        <f t="shared" si="41"/>
        <v>5.008583139677461E-2</v>
      </c>
      <c r="P84" s="254">
        <f t="shared" si="41"/>
        <v>6.7946641356044113E-2</v>
      </c>
      <c r="Q84" s="255">
        <f t="shared" si="41"/>
        <v>5.8097508873760639E-2</v>
      </c>
      <c r="R84" s="256">
        <f t="shared" si="41"/>
        <v>5.8791946308724835E-2</v>
      </c>
      <c r="S84" s="257">
        <f t="shared" si="41"/>
        <v>7.258189651238145E-2</v>
      </c>
      <c r="T84" s="254">
        <f t="shared" si="41"/>
        <v>0.11879166799578934</v>
      </c>
      <c r="U84" s="255">
        <f t="shared" si="41"/>
        <v>3.5918850005543033E-2</v>
      </c>
      <c r="V84" s="256">
        <f t="shared" si="41"/>
        <v>8.2066062768780312E-2</v>
      </c>
      <c r="W84" s="257">
        <f t="shared" si="41"/>
        <v>5.6830476624338024E-2</v>
      </c>
      <c r="X84" s="254">
        <f t="shared" si="41"/>
        <v>7.736233854520734E-2</v>
      </c>
      <c r="Y84" s="255">
        <f t="shared" si="41"/>
        <v>4.7782754052860657E-2</v>
      </c>
      <c r="Z84" s="256">
        <f t="shared" si="41"/>
        <v>7.4424987793774169E-2</v>
      </c>
      <c r="AA84" s="254">
        <f t="shared" si="41"/>
        <v>6.6251162503917826E-2</v>
      </c>
      <c r="AB84" s="260">
        <f t="shared" si="41"/>
        <v>7.0168005885501802E-2</v>
      </c>
      <c r="AC84" s="261">
        <f t="shared" si="41"/>
        <v>6.2470534628314742E-2</v>
      </c>
      <c r="AD84" s="286"/>
    </row>
    <row r="85" spans="1:30" s="124" customFormat="1" x14ac:dyDescent="0.15">
      <c r="A85" s="262" t="s">
        <v>30</v>
      </c>
      <c r="B85" s="263">
        <f>B21/B31</f>
        <v>6.5030601760159637E-2</v>
      </c>
      <c r="C85" s="264">
        <f t="shared" ref="C85:AC85" si="42">C21/C31</f>
        <v>8.6460987289556882E-2</v>
      </c>
      <c r="D85" s="265">
        <f t="shared" si="42"/>
        <v>7.2098317118777275E-2</v>
      </c>
      <c r="E85" s="266">
        <f t="shared" si="42"/>
        <v>6.8879677397553449E-2</v>
      </c>
      <c r="F85" s="263">
        <f t="shared" si="42"/>
        <v>6.9937395147100942E-2</v>
      </c>
      <c r="G85" s="264">
        <f t="shared" si="42"/>
        <v>9.087268288961782E-2</v>
      </c>
      <c r="H85" s="265">
        <f t="shared" si="42"/>
        <v>7.8135847883529355E-2</v>
      </c>
      <c r="I85" s="266">
        <f t="shared" si="42"/>
        <v>7.7548014088563016E-2</v>
      </c>
      <c r="J85" s="263">
        <f t="shared" si="42"/>
        <v>0.10215437646189832</v>
      </c>
      <c r="K85" s="264">
        <f t="shared" si="42"/>
        <v>3.2493859311651031E-2</v>
      </c>
      <c r="L85" s="265">
        <f t="shared" si="42"/>
        <v>8.3102078415567965E-2</v>
      </c>
      <c r="M85" s="263">
        <f t="shared" si="42"/>
        <v>3.5053697453206502E-2</v>
      </c>
      <c r="N85" s="267">
        <f t="shared" si="42"/>
        <v>6.7881708496786333E-2</v>
      </c>
      <c r="O85" s="268">
        <f t="shared" si="42"/>
        <v>6.0443987715016405E-2</v>
      </c>
      <c r="P85" s="263">
        <f t="shared" si="42"/>
        <v>7.3538363131776863E-2</v>
      </c>
      <c r="Q85" s="264">
        <f t="shared" si="42"/>
        <v>7.2576033833572487E-2</v>
      </c>
      <c r="R85" s="265">
        <f t="shared" si="42"/>
        <v>6.0328627632492478E-2</v>
      </c>
      <c r="S85" s="266">
        <f t="shared" si="42"/>
        <v>8.0185105742111559E-2</v>
      </c>
      <c r="T85" s="263">
        <f t="shared" si="42"/>
        <v>0.1157612683020192</v>
      </c>
      <c r="U85" s="264">
        <f t="shared" si="42"/>
        <v>3.4218986733675773E-2</v>
      </c>
      <c r="V85" s="265">
        <f t="shared" si="42"/>
        <v>8.3630707292524475E-2</v>
      </c>
      <c r="W85" s="266">
        <f t="shared" si="42"/>
        <v>5.5150617846364103E-2</v>
      </c>
      <c r="X85" s="263">
        <f t="shared" si="42"/>
        <v>8.6422347197330204E-2</v>
      </c>
      <c r="Y85" s="264">
        <f t="shared" si="42"/>
        <v>6.5602725036270737E-2</v>
      </c>
      <c r="Z85" s="265">
        <f t="shared" si="42"/>
        <v>6.8090946279410411E-2</v>
      </c>
      <c r="AA85" s="263">
        <f t="shared" si="42"/>
        <v>7.6923076923076927E-2</v>
      </c>
      <c r="AB85" s="260">
        <f t="shared" si="42"/>
        <v>7.4579269636707662E-2</v>
      </c>
      <c r="AC85" s="261">
        <f t="shared" si="42"/>
        <v>6.9926843357240503E-2</v>
      </c>
      <c r="AD85" s="286"/>
    </row>
    <row r="86" spans="1:30" s="124" customFormat="1" x14ac:dyDescent="0.15">
      <c r="A86" s="253" t="s">
        <v>31</v>
      </c>
      <c r="B86" s="254">
        <f>B22/B31</f>
        <v>7.1843402379640528E-2</v>
      </c>
      <c r="C86" s="255">
        <f t="shared" ref="C86:AC86" si="43">C22/C31</f>
        <v>8.4084469851057303E-2</v>
      </c>
      <c r="D86" s="256">
        <f t="shared" si="43"/>
        <v>6.0174521015690631E-2</v>
      </c>
      <c r="E86" s="257">
        <f t="shared" si="43"/>
        <v>7.1740746581360246E-2</v>
      </c>
      <c r="F86" s="254">
        <f t="shared" si="43"/>
        <v>4.8856336183968251E-2</v>
      </c>
      <c r="G86" s="255">
        <f t="shared" si="43"/>
        <v>0.11180295979861164</v>
      </c>
      <c r="H86" s="256">
        <f t="shared" si="43"/>
        <v>7.3073933993057352E-2</v>
      </c>
      <c r="I86" s="257">
        <f t="shared" si="43"/>
        <v>7.8362093790842441E-2</v>
      </c>
      <c r="J86" s="254">
        <f t="shared" si="43"/>
        <v>8.6618244490951624E-2</v>
      </c>
      <c r="K86" s="255">
        <f t="shared" si="43"/>
        <v>2.7995620135539048E-2</v>
      </c>
      <c r="L86" s="256">
        <f t="shared" si="43"/>
        <v>8.4748690195175308E-2</v>
      </c>
      <c r="M86" s="254">
        <f t="shared" si="43"/>
        <v>3.328628413623811E-2</v>
      </c>
      <c r="N86" s="258">
        <f t="shared" si="43"/>
        <v>6.844551006237426E-2</v>
      </c>
      <c r="O86" s="259">
        <f t="shared" si="43"/>
        <v>6.3818854880711873E-2</v>
      </c>
      <c r="P86" s="254">
        <f t="shared" si="43"/>
        <v>6.6347532730142683E-2</v>
      </c>
      <c r="Q86" s="255">
        <f t="shared" si="43"/>
        <v>8.341874440332725E-2</v>
      </c>
      <c r="R86" s="256">
        <f t="shared" si="43"/>
        <v>6.017125665355242E-2</v>
      </c>
      <c r="S86" s="257">
        <f t="shared" si="43"/>
        <v>8.5789392017086685E-2</v>
      </c>
      <c r="T86" s="254">
        <f t="shared" si="43"/>
        <v>9.4229481004178758E-2</v>
      </c>
      <c r="U86" s="255">
        <f t="shared" si="43"/>
        <v>3.3442962196518974E-2</v>
      </c>
      <c r="V86" s="256">
        <f t="shared" si="43"/>
        <v>9.1563729526946649E-2</v>
      </c>
      <c r="W86" s="257">
        <f t="shared" si="43"/>
        <v>5.2645065770741982E-2</v>
      </c>
      <c r="X86" s="254">
        <f t="shared" si="43"/>
        <v>8.2158086644830361E-2</v>
      </c>
      <c r="Y86" s="255">
        <f t="shared" si="43"/>
        <v>7.5790071279883936E-2</v>
      </c>
      <c r="Z86" s="256">
        <f t="shared" si="43"/>
        <v>5.3489660996819781E-2</v>
      </c>
      <c r="AA86" s="254">
        <f t="shared" si="43"/>
        <v>8.1588507010990477E-2</v>
      </c>
      <c r="AB86" s="260">
        <f t="shared" si="43"/>
        <v>6.9576163717713468E-2</v>
      </c>
      <c r="AC86" s="261">
        <f t="shared" si="43"/>
        <v>7.3825421484875337E-2</v>
      </c>
      <c r="AD86" s="286"/>
    </row>
    <row r="87" spans="1:30" s="124" customFormat="1" x14ac:dyDescent="0.15">
      <c r="A87" s="262" t="s">
        <v>32</v>
      </c>
      <c r="B87" s="263">
        <f>B23/B31</f>
        <v>7.4010096347147558E-2</v>
      </c>
      <c r="C87" s="264">
        <f t="shared" ref="C87:AC87" si="44">C23/C31</f>
        <v>7.9067377480891515E-2</v>
      </c>
      <c r="D87" s="265">
        <f t="shared" si="44"/>
        <v>3.8007100078588658E-2</v>
      </c>
      <c r="E87" s="266">
        <f t="shared" si="44"/>
        <v>7.1380296920408204E-2</v>
      </c>
      <c r="F87" s="263">
        <f t="shared" si="44"/>
        <v>3.6318998322353614E-2</v>
      </c>
      <c r="G87" s="264">
        <f t="shared" si="44"/>
        <v>0.11061103058967121</v>
      </c>
      <c r="H87" s="265">
        <f t="shared" si="44"/>
        <v>6.8457592870835707E-2</v>
      </c>
      <c r="I87" s="266">
        <f t="shared" si="44"/>
        <v>8.1978379815253744E-2</v>
      </c>
      <c r="J87" s="263">
        <f t="shared" si="44"/>
        <v>7.1008248184168413E-2</v>
      </c>
      <c r="K87" s="264">
        <f t="shared" si="44"/>
        <v>2.8350744281021575E-2</v>
      </c>
      <c r="L87" s="265">
        <f t="shared" si="44"/>
        <v>8.6579538257815655E-2</v>
      </c>
      <c r="M87" s="263">
        <f t="shared" si="44"/>
        <v>3.5704203743479594E-2</v>
      </c>
      <c r="N87" s="267">
        <f t="shared" si="44"/>
        <v>7.4665131543807384E-2</v>
      </c>
      <c r="O87" s="268">
        <f t="shared" si="44"/>
        <v>5.9223663774479463E-2</v>
      </c>
      <c r="P87" s="263">
        <f t="shared" si="44"/>
        <v>5.3141990529150203E-2</v>
      </c>
      <c r="Q87" s="264">
        <f t="shared" si="44"/>
        <v>8.2415389096872335E-2</v>
      </c>
      <c r="R87" s="265">
        <f t="shared" si="44"/>
        <v>4.7035408470261511E-2</v>
      </c>
      <c r="S87" s="266">
        <f t="shared" si="44"/>
        <v>8.3945636597632323E-2</v>
      </c>
      <c r="T87" s="263">
        <f t="shared" si="44"/>
        <v>5.7768987846502279E-2</v>
      </c>
      <c r="U87" s="264">
        <f t="shared" si="44"/>
        <v>3.4218986733675773E-2</v>
      </c>
      <c r="V87" s="265">
        <f t="shared" si="44"/>
        <v>9.3540122609570869E-2</v>
      </c>
      <c r="W87" s="266">
        <f t="shared" si="44"/>
        <v>4.789970199115464E-2</v>
      </c>
      <c r="X87" s="263">
        <f t="shared" si="44"/>
        <v>7.1454174649280014E-2</v>
      </c>
      <c r="Y87" s="264">
        <f t="shared" si="44"/>
        <v>6.4766921087491325E-2</v>
      </c>
      <c r="Z87" s="265">
        <f t="shared" si="44"/>
        <v>4.4344888560457103E-2</v>
      </c>
      <c r="AA87" s="263">
        <f t="shared" si="44"/>
        <v>7.7704074030304743E-2</v>
      </c>
      <c r="AB87" s="260">
        <f t="shared" si="44"/>
        <v>6.3083075460949864E-2</v>
      </c>
      <c r="AC87" s="261">
        <f t="shared" si="44"/>
        <v>7.1662654233505665E-2</v>
      </c>
      <c r="AD87" s="286"/>
    </row>
    <row r="88" spans="1:30" s="124" customFormat="1" x14ac:dyDescent="0.15">
      <c r="A88" s="253" t="s">
        <v>33</v>
      </c>
      <c r="B88" s="254">
        <f>B24/B31</f>
        <v>3.1994103018480186E-2</v>
      </c>
      <c r="C88" s="255">
        <f t="shared" ref="C88:AC88" si="45">C24/C31</f>
        <v>6.1982144004110735E-2</v>
      </c>
      <c r="D88" s="256">
        <f t="shared" si="45"/>
        <v>1.7560499715454866E-2</v>
      </c>
      <c r="E88" s="257">
        <f t="shared" si="45"/>
        <v>7.1932235463741015E-2</v>
      </c>
      <c r="F88" s="254">
        <f t="shared" si="45"/>
        <v>2.3626171283604076E-2</v>
      </c>
      <c r="G88" s="255">
        <f t="shared" si="45"/>
        <v>9.6727439163933171E-2</v>
      </c>
      <c r="H88" s="256">
        <f t="shared" si="45"/>
        <v>3.9365835967048339E-2</v>
      </c>
      <c r="I88" s="257">
        <f t="shared" si="45"/>
        <v>6.4461821323350238E-2</v>
      </c>
      <c r="J88" s="254">
        <f t="shared" si="45"/>
        <v>2.7994583282038656E-2</v>
      </c>
      <c r="K88" s="255">
        <f t="shared" si="45"/>
        <v>3.0481489153916724E-2</v>
      </c>
      <c r="L88" s="256">
        <f t="shared" si="45"/>
        <v>7.2289711555069372E-2</v>
      </c>
      <c r="M88" s="254">
        <f t="shared" si="45"/>
        <v>3.0181037127953361E-2</v>
      </c>
      <c r="N88" s="258">
        <f t="shared" si="45"/>
        <v>5.6083418892693727E-2</v>
      </c>
      <c r="O88" s="259">
        <f t="shared" si="45"/>
        <v>4.7324045636612057E-2</v>
      </c>
      <c r="P88" s="254">
        <f t="shared" si="45"/>
        <v>3.5624013453146114E-2</v>
      </c>
      <c r="Q88" s="255">
        <f t="shared" si="45"/>
        <v>6.4862065617279294E-2</v>
      </c>
      <c r="R88" s="256">
        <f t="shared" si="45"/>
        <v>3.1020597084008332E-2</v>
      </c>
      <c r="S88" s="257">
        <f t="shared" si="45"/>
        <v>6.1172518916748055E-2</v>
      </c>
      <c r="T88" s="254">
        <f t="shared" si="45"/>
        <v>2.5295862706944401E-2</v>
      </c>
      <c r="U88" s="255">
        <f t="shared" si="45"/>
        <v>3.4329847381841028E-2</v>
      </c>
      <c r="V88" s="256">
        <f t="shared" si="45"/>
        <v>7.9211272760545334E-2</v>
      </c>
      <c r="W88" s="257">
        <f t="shared" si="45"/>
        <v>3.2021714784655389E-2</v>
      </c>
      <c r="X88" s="254">
        <f t="shared" si="45"/>
        <v>3.6413077065694334E-2</v>
      </c>
      <c r="Y88" s="255">
        <f t="shared" si="45"/>
        <v>4.9296663092159215E-2</v>
      </c>
      <c r="Z88" s="256">
        <f t="shared" si="45"/>
        <v>2.9532468560721024E-2</v>
      </c>
      <c r="AA88" s="254">
        <f t="shared" si="45"/>
        <v>6.0861254836273207E-2</v>
      </c>
      <c r="AB88" s="260">
        <f t="shared" si="45"/>
        <v>4.0519361182596546E-2</v>
      </c>
      <c r="AC88" s="261">
        <f t="shared" si="45"/>
        <v>5.7719478897950253E-2</v>
      </c>
      <c r="AD88" s="286"/>
    </row>
    <row r="89" spans="1:30" s="124" customFormat="1" x14ac:dyDescent="0.15">
      <c r="A89" s="262" t="s">
        <v>34</v>
      </c>
      <c r="B89" s="263">
        <f>B25/B31</f>
        <v>1.0647327744106741E-3</v>
      </c>
      <c r="C89" s="264">
        <f t="shared" ref="C89:AC89" si="46">C25/C31</f>
        <v>3.6568394459074657E-2</v>
      </c>
      <c r="D89" s="265">
        <f t="shared" si="46"/>
        <v>2.5609062085038344E-3</v>
      </c>
      <c r="E89" s="266">
        <f t="shared" si="46"/>
        <v>3.7633197413773682E-2</v>
      </c>
      <c r="F89" s="263">
        <f t="shared" si="46"/>
        <v>3.7726584557469618E-3</v>
      </c>
      <c r="G89" s="264">
        <f t="shared" si="46"/>
        <v>4.5913113128385079E-2</v>
      </c>
      <c r="H89" s="265">
        <f t="shared" si="46"/>
        <v>7.1654318429096942E-3</v>
      </c>
      <c r="I89" s="266">
        <f t="shared" si="46"/>
        <v>2.6670801674678245E-2</v>
      </c>
      <c r="J89" s="263">
        <f t="shared" si="46"/>
        <v>6.1553613197094671E-3</v>
      </c>
      <c r="K89" s="264">
        <f t="shared" si="46"/>
        <v>1.8259299813559823E-2</v>
      </c>
      <c r="L89" s="265">
        <f t="shared" si="46"/>
        <v>3.2333467672289715E-2</v>
      </c>
      <c r="M89" s="263">
        <f t="shared" si="46"/>
        <v>1.1291807302853635E-2</v>
      </c>
      <c r="N89" s="267">
        <f t="shared" si="46"/>
        <v>1.2201852829987122E-2</v>
      </c>
      <c r="O89" s="268">
        <f t="shared" si="46"/>
        <v>1.6459776020926513E-2</v>
      </c>
      <c r="P89" s="263">
        <f t="shared" si="46"/>
        <v>1.0863621826285219E-2</v>
      </c>
      <c r="Q89" s="264">
        <f t="shared" si="46"/>
        <v>2.2602466312075867E-2</v>
      </c>
      <c r="R89" s="265">
        <f t="shared" si="46"/>
        <v>1.0099514001388567E-2</v>
      </c>
      <c r="S89" s="266">
        <f t="shared" si="46"/>
        <v>2.3914055440447612E-2</v>
      </c>
      <c r="T89" s="263">
        <f t="shared" si="46"/>
        <v>1.4067434367922422E-2</v>
      </c>
      <c r="U89" s="264">
        <f t="shared" si="46"/>
        <v>2.6680462658438344E-2</v>
      </c>
      <c r="V89" s="265">
        <f t="shared" si="46"/>
        <v>1.6973190593832923E-2</v>
      </c>
      <c r="W89" s="266">
        <f t="shared" si="46"/>
        <v>1.2148131275743599E-2</v>
      </c>
      <c r="X89" s="263">
        <f t="shared" si="46"/>
        <v>1.0221865150485137E-2</v>
      </c>
      <c r="Y89" s="264">
        <f t="shared" si="46"/>
        <v>2.6540717845202802E-2</v>
      </c>
      <c r="Z89" s="265">
        <f t="shared" si="46"/>
        <v>1.8065214235758305E-2</v>
      </c>
      <c r="AA89" s="263">
        <f t="shared" si="46"/>
        <v>2.6533349090292514E-2</v>
      </c>
      <c r="AB89" s="260">
        <f t="shared" si="46"/>
        <v>1.0945859681163819E-2</v>
      </c>
      <c r="AC89" s="261">
        <f t="shared" si="46"/>
        <v>2.5844135808005972E-2</v>
      </c>
      <c r="AD89" s="286"/>
    </row>
    <row r="90" spans="1:30" s="124" customFormat="1" x14ac:dyDescent="0.15">
      <c r="A90" s="253" t="s">
        <v>35</v>
      </c>
      <c r="B90" s="254">
        <f>B26/B31</f>
        <v>0</v>
      </c>
      <c r="C90" s="255">
        <f t="shared" ref="C90:AC90" si="47">C26/C31</f>
        <v>6.6014373291655073E-3</v>
      </c>
      <c r="D90" s="256">
        <f t="shared" si="47"/>
        <v>2.4389582938131758E-4</v>
      </c>
      <c r="E90" s="257">
        <f t="shared" si="47"/>
        <v>9.0675617833246968E-3</v>
      </c>
      <c r="F90" s="254">
        <f t="shared" si="47"/>
        <v>5.7285486312860592E-5</v>
      </c>
      <c r="G90" s="255">
        <f t="shared" si="47"/>
        <v>3.0799450759020522E-3</v>
      </c>
      <c r="H90" s="256">
        <f t="shared" si="47"/>
        <v>8.1861043469250302E-4</v>
      </c>
      <c r="I90" s="257">
        <f t="shared" si="47"/>
        <v>3.6439758102031323E-3</v>
      </c>
      <c r="J90" s="254">
        <f t="shared" si="47"/>
        <v>1.1572079281053798E-3</v>
      </c>
      <c r="K90" s="255">
        <f t="shared" si="47"/>
        <v>2.663431091118937E-3</v>
      </c>
      <c r="L90" s="256">
        <f t="shared" si="47"/>
        <v>2.8096033162530944E-3</v>
      </c>
      <c r="M90" s="254">
        <f t="shared" si="47"/>
        <v>1.0309911015648971E-3</v>
      </c>
      <c r="N90" s="258">
        <f t="shared" si="47"/>
        <v>9.0208250494068216E-4</v>
      </c>
      <c r="O90" s="259">
        <f t="shared" si="47"/>
        <v>1.5589784312122663E-3</v>
      </c>
      <c r="P90" s="254">
        <f t="shared" si="47"/>
        <v>1.2483364111875704E-3</v>
      </c>
      <c r="Q90" s="255">
        <f t="shared" si="47"/>
        <v>1.9311892457573175E-3</v>
      </c>
      <c r="R90" s="256">
        <f t="shared" si="47"/>
        <v>9.4422587364036104E-4</v>
      </c>
      <c r="S90" s="257">
        <f t="shared" si="47"/>
        <v>1.6155678675416898E-3</v>
      </c>
      <c r="T90" s="254">
        <f t="shared" si="47"/>
        <v>2.1691282018565187E-3</v>
      </c>
      <c r="U90" s="255">
        <f t="shared" si="47"/>
        <v>3.6214478400650382E-3</v>
      </c>
      <c r="V90" s="256">
        <f t="shared" si="47"/>
        <v>1.0156464452374416E-3</v>
      </c>
      <c r="W90" s="257">
        <f t="shared" si="47"/>
        <v>1.0155078488316915E-3</v>
      </c>
      <c r="X90" s="254">
        <f t="shared" si="47"/>
        <v>8.1577158395649218E-4</v>
      </c>
      <c r="Y90" s="255">
        <f t="shared" si="47"/>
        <v>4.2263294013751337E-3</v>
      </c>
      <c r="Z90" s="256">
        <f t="shared" si="47"/>
        <v>1.6230981380557132E-3</v>
      </c>
      <c r="AA90" s="254">
        <f t="shared" si="47"/>
        <v>4.5729435883734198E-3</v>
      </c>
      <c r="AB90" s="260">
        <f t="shared" si="47"/>
        <v>9.5897038069692815E-4</v>
      </c>
      <c r="AC90" s="261">
        <f t="shared" si="47"/>
        <v>3.4953016859395015E-3</v>
      </c>
      <c r="AD90" s="286"/>
    </row>
    <row r="91" spans="1:30" s="124" customFormat="1" x14ac:dyDescent="0.15">
      <c r="A91" s="262" t="s">
        <v>36</v>
      </c>
      <c r="B91" s="263">
        <f>B27/B31</f>
        <v>0</v>
      </c>
      <c r="C91" s="264">
        <f t="shared" ref="C91:AC91" si="48">C27/C31</f>
        <v>3.0687762719363979E-4</v>
      </c>
      <c r="D91" s="265">
        <f t="shared" si="48"/>
        <v>0</v>
      </c>
      <c r="E91" s="266">
        <f t="shared" si="48"/>
        <v>2.5907319380927708E-4</v>
      </c>
      <c r="F91" s="263">
        <f t="shared" si="48"/>
        <v>0</v>
      </c>
      <c r="G91" s="264">
        <f t="shared" si="48"/>
        <v>2.8606301014570143E-5</v>
      </c>
      <c r="H91" s="265">
        <f t="shared" si="48"/>
        <v>0</v>
      </c>
      <c r="I91" s="266">
        <f t="shared" si="48"/>
        <v>2.2151828633453691E-5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0</v>
      </c>
      <c r="AC91" s="261">
        <f t="shared" si="48"/>
        <v>5.238288299601388E-5</v>
      </c>
      <c r="AD91" s="286"/>
    </row>
    <row r="92" spans="1:30" s="124" customFormat="1" x14ac:dyDescent="0.15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15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4" thickBot="1" x14ac:dyDescent="0.2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5" thickTop="1" thickBot="1" x14ac:dyDescent="0.2">
      <c r="A95" s="270" t="s">
        <v>13</v>
      </c>
      <c r="B95" s="288">
        <f>SUM(B71:B94)</f>
        <v>0.99999999999999989</v>
      </c>
      <c r="C95" s="289">
        <f t="shared" ref="C95:AC95" si="52">SUM(C71:C94)</f>
        <v>1</v>
      </c>
      <c r="D95" s="288">
        <f t="shared" si="52"/>
        <v>1</v>
      </c>
      <c r="E95" s="289">
        <f t="shared" si="52"/>
        <v>0.99999999999999989</v>
      </c>
      <c r="F95" s="288">
        <f t="shared" si="52"/>
        <v>1</v>
      </c>
      <c r="G95" s="289">
        <f t="shared" si="52"/>
        <v>1</v>
      </c>
      <c r="H95" s="288">
        <f t="shared" si="52"/>
        <v>1.0000000000000002</v>
      </c>
      <c r="I95" s="289">
        <f t="shared" si="52"/>
        <v>1</v>
      </c>
      <c r="J95" s="288">
        <f t="shared" si="52"/>
        <v>0.99999999999999978</v>
      </c>
      <c r="K95" s="288">
        <f t="shared" si="52"/>
        <v>0.99999999999999978</v>
      </c>
      <c r="L95" s="288">
        <f t="shared" si="52"/>
        <v>0.99999999999999989</v>
      </c>
      <c r="M95" s="289">
        <f t="shared" si="52"/>
        <v>1</v>
      </c>
      <c r="N95" s="288">
        <f t="shared" si="52"/>
        <v>1</v>
      </c>
      <c r="O95" s="289">
        <f t="shared" si="52"/>
        <v>1</v>
      </c>
      <c r="P95" s="288">
        <f t="shared" si="52"/>
        <v>1</v>
      </c>
      <c r="Q95" s="289">
        <f t="shared" si="52"/>
        <v>0.99999999999999989</v>
      </c>
      <c r="R95" s="288">
        <f t="shared" si="52"/>
        <v>1</v>
      </c>
      <c r="S95" s="289">
        <f t="shared" si="52"/>
        <v>0.99999999999999989</v>
      </c>
      <c r="T95" s="288">
        <f t="shared" si="52"/>
        <v>0.99999999999999989</v>
      </c>
      <c r="U95" s="289">
        <f t="shared" si="52"/>
        <v>1</v>
      </c>
      <c r="V95" s="288">
        <f t="shared" si="52"/>
        <v>0.99999999999999989</v>
      </c>
      <c r="W95" s="289">
        <f t="shared" si="52"/>
        <v>1.0000000000000002</v>
      </c>
      <c r="X95" s="288">
        <f t="shared" si="52"/>
        <v>1</v>
      </c>
      <c r="Y95" s="289">
        <f t="shared" si="52"/>
        <v>1</v>
      </c>
      <c r="Z95" s="288">
        <f t="shared" si="52"/>
        <v>0.99999999999999989</v>
      </c>
      <c r="AA95" s="288">
        <f t="shared" si="52"/>
        <v>1</v>
      </c>
      <c r="AB95" s="288">
        <f t="shared" si="52"/>
        <v>1</v>
      </c>
      <c r="AC95" s="290">
        <f t="shared" si="52"/>
        <v>0.99999999999999989</v>
      </c>
      <c r="AD95" s="291"/>
    </row>
    <row r="96" spans="1:30" ht="14" thickTop="1" x14ac:dyDescent="0.15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G1" zoomScale="90" zoomScaleNormal="90" zoomScalePageLayoutView="90" workbookViewId="0">
      <selection activeCell="E14" sqref="E14"/>
    </sheetView>
  </sheetViews>
  <sheetFormatPr baseColWidth="10" defaultColWidth="8.83203125" defaultRowHeight="13" x14ac:dyDescent="0.15"/>
  <cols>
    <col min="1" max="1" width="15.5" style="92" customWidth="1"/>
    <col min="2" max="27" width="7.6640625" customWidth="1"/>
    <col min="28" max="28" width="10.1640625" style="92" bestFit="1" customWidth="1"/>
    <col min="29" max="29" width="10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 x14ac:dyDescent="0.2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292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2">
      <c r="A6" s="293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SUM(Daily!B133,Daily!B350,Daily!B567,Daily!B784)</f>
        <v>0</v>
      </c>
      <c r="C7" s="42">
        <f>SUM(Daily!C133,Daily!C350,Daily!C567,Daily!C784)</f>
        <v>0</v>
      </c>
      <c r="D7" s="35">
        <f>SUM(Daily!D133,Daily!D350,Daily!D567,Daily!D784)</f>
        <v>0</v>
      </c>
      <c r="E7" s="42">
        <f>SUM(Daily!E133,Daily!E350,Daily!E567,Daily!E784)</f>
        <v>0</v>
      </c>
      <c r="F7" s="35">
        <f>SUM(Daily!F133,Daily!F350,Daily!F567,Daily!F784)</f>
        <v>0</v>
      </c>
      <c r="G7" s="42">
        <f>SUM(Daily!G133,Daily!G350,Daily!G567,Daily!G784)</f>
        <v>0</v>
      </c>
      <c r="H7" s="35">
        <f>SUM(Daily!H133,Daily!H350,Daily!H567,Daily!H784)</f>
        <v>0</v>
      </c>
      <c r="I7" s="42">
        <f>SUM(Daily!I133,Daily!I350,Daily!I567,Daily!I784)</f>
        <v>0</v>
      </c>
      <c r="J7" s="35">
        <f>SUM(Daily!J133,Daily!J350,Daily!J567,Daily!J784)</f>
        <v>0</v>
      </c>
      <c r="K7" s="42">
        <f>SUM(Daily!K133,Daily!K350,Daily!K567,Daily!K784)</f>
        <v>0</v>
      </c>
      <c r="L7" s="35">
        <f>SUM(Daily!L133,Daily!L350,Daily!L567,Daily!L784)</f>
        <v>0</v>
      </c>
      <c r="M7" s="42">
        <f>SUM(Daily!M133,Daily!M350,Daily!M567,Daily!M784)</f>
        <v>0</v>
      </c>
      <c r="N7" s="35">
        <f>SUM(Daily!N133,Daily!N350,Daily!N567,Daily!N784)</f>
        <v>0</v>
      </c>
      <c r="O7" s="42">
        <f>SUM(Daily!O133,Daily!O350,Daily!O567,Daily!O784)</f>
        <v>0</v>
      </c>
      <c r="P7" s="35">
        <f>SUM(Daily!P133,Daily!P350,Daily!P567,Daily!P784)</f>
        <v>0</v>
      </c>
      <c r="Q7" s="42">
        <f>SUM(Daily!Q133,Daily!Q350,Daily!Q567,Daily!Q784)</f>
        <v>0</v>
      </c>
      <c r="R7" s="35">
        <f>SUM(Daily!R133,Daily!R350,Daily!R567,Daily!R784)</f>
        <v>0</v>
      </c>
      <c r="S7" s="42">
        <f>SUM(Daily!S133,Daily!S350,Daily!S567,Daily!S784)</f>
        <v>0</v>
      </c>
      <c r="T7" s="35">
        <f>SUM(Daily!T133,Daily!T350,Daily!T567,Daily!T784)</f>
        <v>0</v>
      </c>
      <c r="U7" s="42">
        <f>SUM(Daily!U133,Daily!U350,Daily!U567,Daily!U784)</f>
        <v>0</v>
      </c>
      <c r="V7" s="35">
        <f>SUM(Daily!V133,Daily!V350,Daily!V567,Daily!V784)</f>
        <v>0</v>
      </c>
      <c r="W7" s="42">
        <f>SUM(Daily!W133,Daily!W350,Daily!W567,Daily!W784)</f>
        <v>0</v>
      </c>
      <c r="X7" s="35">
        <f>SUM(Daily!X133,Daily!X350,Daily!X567,Daily!X784)</f>
        <v>0</v>
      </c>
      <c r="Y7" s="42">
        <f>SUM(Daily!Y133,Daily!Y350,Daily!Y567,Daily!Y784)</f>
        <v>0</v>
      </c>
      <c r="Z7" s="35">
        <f>SUM(Daily!Z133,Daily!Z350,Daily!Z567,Daily!Z784)</f>
        <v>0</v>
      </c>
      <c r="AA7" s="42">
        <f>SUM(Daily!AA133,Daily!AA350,Daily!AA567,Daily!AA784)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15">
      <c r="A8" s="94" t="s">
        <v>17</v>
      </c>
      <c r="B8" s="3">
        <f>SUM(Daily!B134,Daily!B351,Daily!B568,Daily!B785)</f>
        <v>182</v>
      </c>
      <c r="C8" s="32">
        <f>SUM(Daily!C134,Daily!C351,Daily!C568,Daily!C785)</f>
        <v>0</v>
      </c>
      <c r="D8" s="3">
        <f>SUM(Daily!D134,Daily!D351,Daily!D568,Daily!D785)</f>
        <v>239</v>
      </c>
      <c r="E8" s="32">
        <f>SUM(Daily!E134,Daily!E351,Daily!E568,Daily!E785)</f>
        <v>3</v>
      </c>
      <c r="F8" s="3">
        <f>SUM(Daily!F134,Daily!F351,Daily!F568,Daily!F785)</f>
        <v>417</v>
      </c>
      <c r="G8" s="32">
        <f>SUM(Daily!G134,Daily!G351,Daily!G568,Daily!G785)</f>
        <v>1</v>
      </c>
      <c r="H8" s="3">
        <f>SUM(Daily!H134,Daily!H351,Daily!H568,Daily!H785)</f>
        <v>260</v>
      </c>
      <c r="I8" s="32">
        <f>SUM(Daily!I134,Daily!I351,Daily!I568,Daily!I785)</f>
        <v>53</v>
      </c>
      <c r="J8" s="3">
        <f>SUM(Daily!J134,Daily!J351,Daily!J568,Daily!J785)</f>
        <v>11</v>
      </c>
      <c r="K8" s="32">
        <f>SUM(Daily!K134,Daily!K351,Daily!K568,Daily!K785)</f>
        <v>20</v>
      </c>
      <c r="L8" s="3">
        <f>SUM(Daily!L134,Daily!L351,Daily!L568,Daily!L785)</f>
        <v>15</v>
      </c>
      <c r="M8" s="32">
        <f>SUM(Daily!M134,Daily!M351,Daily!M568,Daily!M785)</f>
        <v>29</v>
      </c>
      <c r="N8" s="3">
        <f>SUM(Daily!N134,Daily!N351,Daily!N568,Daily!N785)</f>
        <v>57</v>
      </c>
      <c r="O8" s="32">
        <f>SUM(Daily!O134,Daily!O351,Daily!O568,Daily!O785)</f>
        <v>77</v>
      </c>
      <c r="P8" s="3">
        <f>SUM(Daily!P134,Daily!P351,Daily!P568,Daily!P785)</f>
        <v>62</v>
      </c>
      <c r="Q8" s="32">
        <f>SUM(Daily!Q134,Daily!Q351,Daily!Q568,Daily!Q785)</f>
        <v>62</v>
      </c>
      <c r="R8" s="3">
        <f>SUM(Daily!R134,Daily!R351,Daily!R568,Daily!R785)</f>
        <v>13</v>
      </c>
      <c r="S8" s="32">
        <f>SUM(Daily!S134,Daily!S351,Daily!S568,Daily!S785)</f>
        <v>12</v>
      </c>
      <c r="T8" s="3">
        <f>SUM(Daily!T134,Daily!T351,Daily!T568,Daily!T785)</f>
        <v>0</v>
      </c>
      <c r="U8" s="32">
        <f>SUM(Daily!U134,Daily!U351,Daily!U568,Daily!U785)</f>
        <v>0</v>
      </c>
      <c r="V8" s="3">
        <f>SUM(Daily!V134,Daily!V351,Daily!V568,Daily!V785)</f>
        <v>1</v>
      </c>
      <c r="W8" s="32">
        <f>SUM(Daily!W134,Daily!W351,Daily!W568,Daily!W785)</f>
        <v>0</v>
      </c>
      <c r="X8" s="3">
        <f>SUM(Daily!X134,Daily!X351,Daily!X568,Daily!X785)</f>
        <v>0</v>
      </c>
      <c r="Y8" s="32">
        <f>SUM(Daily!Y134,Daily!Y351,Daily!Y568,Daily!Y785)</f>
        <v>0</v>
      </c>
      <c r="Z8" s="3">
        <f>SUM(Daily!Z134,Daily!Z351,Daily!Z568,Daily!Z785)</f>
        <v>0</v>
      </c>
      <c r="AA8" s="32">
        <f>SUM(Daily!AA134,Daily!AA351,Daily!AA568,Daily!AA785)</f>
        <v>0</v>
      </c>
      <c r="AB8" s="11">
        <f>B8+D8+F8+H8+J8+L8+N8+P8+R8+T8+V8+X8+Z8</f>
        <v>1257</v>
      </c>
      <c r="AC8" s="7">
        <f t="shared" ref="AB8:AC30" si="0">C8+E8+G8+I8+K8+M8+O8+Q8+S8+U8+W8+Y8+AA8</f>
        <v>257</v>
      </c>
    </row>
    <row r="9" spans="1:29" x14ac:dyDescent="0.15">
      <c r="A9" s="95" t="s">
        <v>18</v>
      </c>
      <c r="B9" s="3">
        <f>SUM(Daily!B135,Daily!B352,Daily!B569,Daily!B786)</f>
        <v>815</v>
      </c>
      <c r="C9" s="32">
        <f>SUM(Daily!C135,Daily!C352,Daily!C569,Daily!C786)</f>
        <v>1</v>
      </c>
      <c r="D9" s="3">
        <f>SUM(Daily!D135,Daily!D352,Daily!D569,Daily!D786)</f>
        <v>591</v>
      </c>
      <c r="E9" s="32">
        <f>SUM(Daily!E135,Daily!E352,Daily!E569,Daily!E786)</f>
        <v>1</v>
      </c>
      <c r="F9" s="3">
        <f>SUM(Daily!F135,Daily!F352,Daily!F569,Daily!F786)</f>
        <v>1208</v>
      </c>
      <c r="G9" s="32">
        <f>SUM(Daily!G135,Daily!G352,Daily!G569,Daily!G786)</f>
        <v>33</v>
      </c>
      <c r="H9" s="3">
        <f>SUM(Daily!H135,Daily!H352,Daily!H569,Daily!H786)</f>
        <v>1066</v>
      </c>
      <c r="I9" s="32">
        <f>SUM(Daily!I135,Daily!I352,Daily!I569,Daily!I786)</f>
        <v>358</v>
      </c>
      <c r="J9" s="3">
        <f>SUM(Daily!J135,Daily!J352,Daily!J569,Daily!J786)</f>
        <v>80</v>
      </c>
      <c r="K9" s="32">
        <f>SUM(Daily!K135,Daily!K352,Daily!K569,Daily!K786)</f>
        <v>83</v>
      </c>
      <c r="L9" s="3">
        <f>SUM(Daily!L135,Daily!L352,Daily!L569,Daily!L786)</f>
        <v>215</v>
      </c>
      <c r="M9" s="32">
        <f>SUM(Daily!M135,Daily!M352,Daily!M569,Daily!M786)</f>
        <v>348</v>
      </c>
      <c r="N9" s="3">
        <f>SUM(Daily!N135,Daily!N352,Daily!N569,Daily!N786)</f>
        <v>949</v>
      </c>
      <c r="O9" s="32">
        <f>SUM(Daily!O135,Daily!O352,Daily!O569,Daily!O786)</f>
        <v>742</v>
      </c>
      <c r="P9" s="3">
        <f>SUM(Daily!P135,Daily!P352,Daily!P569,Daily!P786)</f>
        <v>517</v>
      </c>
      <c r="Q9" s="32">
        <f>SUM(Daily!Q135,Daily!Q352,Daily!Q569,Daily!Q786)</f>
        <v>569</v>
      </c>
      <c r="R9" s="3">
        <f>SUM(Daily!R135,Daily!R352,Daily!R569,Daily!R786)</f>
        <v>489</v>
      </c>
      <c r="S9" s="32">
        <f>SUM(Daily!S135,Daily!S352,Daily!S569,Daily!S786)</f>
        <v>393</v>
      </c>
      <c r="T9" s="3">
        <f>SUM(Daily!T135,Daily!T352,Daily!T569,Daily!T786)</f>
        <v>54</v>
      </c>
      <c r="U9" s="32">
        <f>SUM(Daily!U135,Daily!U352,Daily!U569,Daily!U786)</f>
        <v>115</v>
      </c>
      <c r="V9" s="3">
        <f>SUM(Daily!V135,Daily!V352,Daily!V569,Daily!V786)</f>
        <v>372</v>
      </c>
      <c r="W9" s="32">
        <f>SUM(Daily!W135,Daily!W352,Daily!W569,Daily!W786)</f>
        <v>423</v>
      </c>
      <c r="X9" s="3">
        <f>SUM(Daily!X135,Daily!X352,Daily!X569,Daily!X786)</f>
        <v>525</v>
      </c>
      <c r="Y9" s="32">
        <f>SUM(Daily!Y135,Daily!Y352,Daily!Y569,Daily!Y786)</f>
        <v>284</v>
      </c>
      <c r="Z9" s="3">
        <f>SUM(Daily!Z135,Daily!Z352,Daily!Z569,Daily!Z786)</f>
        <v>902</v>
      </c>
      <c r="AA9" s="32">
        <f>SUM(Daily!AA135,Daily!AA352,Daily!AA569,Daily!AA786)</f>
        <v>607</v>
      </c>
      <c r="AB9" s="11">
        <f t="shared" si="0"/>
        <v>7783</v>
      </c>
      <c r="AC9" s="7">
        <f t="shared" si="0"/>
        <v>3957</v>
      </c>
    </row>
    <row r="10" spans="1:29" x14ac:dyDescent="0.15">
      <c r="A10" s="94" t="s">
        <v>19</v>
      </c>
      <c r="B10" s="3">
        <f>SUM(Daily!B136,Daily!B353,Daily!B570,Daily!B787)</f>
        <v>1269</v>
      </c>
      <c r="C10" s="32">
        <f>SUM(Daily!C136,Daily!C353,Daily!C570,Daily!C787)</f>
        <v>721</v>
      </c>
      <c r="D10" s="3">
        <f>SUM(Daily!D136,Daily!D353,Daily!D570,Daily!D787)</f>
        <v>921</v>
      </c>
      <c r="E10" s="32">
        <f>SUM(Daily!E136,Daily!E353,Daily!E570,Daily!E787)</f>
        <v>624</v>
      </c>
      <c r="F10" s="3">
        <f>SUM(Daily!F136,Daily!F353,Daily!F570,Daily!F787)</f>
        <v>1477</v>
      </c>
      <c r="G10" s="32">
        <f>SUM(Daily!G136,Daily!G353,Daily!G570,Daily!G787)</f>
        <v>694</v>
      </c>
      <c r="H10" s="3">
        <f>SUM(Daily!H136,Daily!H353,Daily!H570,Daily!H787)</f>
        <v>1682</v>
      </c>
      <c r="I10" s="32">
        <f>SUM(Daily!I136,Daily!I353,Daily!I570,Daily!I787)</f>
        <v>1518</v>
      </c>
      <c r="J10" s="3">
        <f>SUM(Daily!J136,Daily!J353,Daily!J570,Daily!J787)</f>
        <v>189</v>
      </c>
      <c r="K10" s="32">
        <f>SUM(Daily!K136,Daily!K353,Daily!K570,Daily!K787)</f>
        <v>398</v>
      </c>
      <c r="L10" s="3">
        <f>SUM(Daily!L136,Daily!L353,Daily!L570,Daily!L787)</f>
        <v>614</v>
      </c>
      <c r="M10" s="32">
        <f>SUM(Daily!M136,Daily!M353,Daily!M570,Daily!M787)</f>
        <v>855</v>
      </c>
      <c r="N10" s="3">
        <f>SUM(Daily!N136,Daily!N353,Daily!N570,Daily!N787)</f>
        <v>1525</v>
      </c>
      <c r="O10" s="32">
        <f>SUM(Daily!O136,Daily!O353,Daily!O570,Daily!O787)</f>
        <v>1601</v>
      </c>
      <c r="P10" s="3">
        <f>SUM(Daily!P136,Daily!P353,Daily!P570,Daily!P787)</f>
        <v>1132</v>
      </c>
      <c r="Q10" s="32">
        <f>SUM(Daily!Q136,Daily!Q353,Daily!Q570,Daily!Q787)</f>
        <v>842</v>
      </c>
      <c r="R10" s="3">
        <f>SUM(Daily!R136,Daily!R353,Daily!R570,Daily!R787)</f>
        <v>1094</v>
      </c>
      <c r="S10" s="32">
        <f>SUM(Daily!S136,Daily!S353,Daily!S570,Daily!S787)</f>
        <v>902</v>
      </c>
      <c r="T10" s="3">
        <f>SUM(Daily!T136,Daily!T353,Daily!T570,Daily!T787)</f>
        <v>168</v>
      </c>
      <c r="U10" s="32">
        <f>SUM(Daily!U136,Daily!U353,Daily!U570,Daily!U787)</f>
        <v>285</v>
      </c>
      <c r="V10" s="3">
        <f>SUM(Daily!V136,Daily!V353,Daily!V570,Daily!V787)</f>
        <v>660</v>
      </c>
      <c r="W10" s="32">
        <f>SUM(Daily!W136,Daily!W353,Daily!W570,Daily!W787)</f>
        <v>863</v>
      </c>
      <c r="X10" s="3">
        <f>SUM(Daily!X136,Daily!X353,Daily!X570,Daily!X787)</f>
        <v>830</v>
      </c>
      <c r="Y10" s="32">
        <f>SUM(Daily!Y136,Daily!Y353,Daily!Y570,Daily!Y787)</f>
        <v>563</v>
      </c>
      <c r="Z10" s="3">
        <f>SUM(Daily!Z136,Daily!Z353,Daily!Z570,Daily!Z787)</f>
        <v>1309</v>
      </c>
      <c r="AA10" s="32">
        <f>SUM(Daily!AA136,Daily!AA353,Daily!AA570,Daily!AA787)</f>
        <v>1428</v>
      </c>
      <c r="AB10" s="11">
        <f t="shared" si="0"/>
        <v>12870</v>
      </c>
      <c r="AC10" s="7">
        <f t="shared" si="0"/>
        <v>11294</v>
      </c>
    </row>
    <row r="11" spans="1:29" x14ac:dyDescent="0.15">
      <c r="A11" s="95" t="s">
        <v>20</v>
      </c>
      <c r="B11" s="3">
        <f>SUM(Daily!B137,Daily!B354,Daily!B571,Daily!B788)</f>
        <v>1469</v>
      </c>
      <c r="C11" s="32">
        <f>SUM(Daily!C137,Daily!C354,Daily!C571,Daily!C788)</f>
        <v>1177</v>
      </c>
      <c r="D11" s="3">
        <f>SUM(Daily!D137,Daily!D354,Daily!D571,Daily!D788)</f>
        <v>991</v>
      </c>
      <c r="E11" s="32">
        <f>SUM(Daily!E137,Daily!E354,Daily!E571,Daily!E788)</f>
        <v>854</v>
      </c>
      <c r="F11" s="3">
        <f>SUM(Daily!F137,Daily!F354,Daily!F571,Daily!F788)</f>
        <v>1472</v>
      </c>
      <c r="G11" s="32">
        <f>SUM(Daily!G137,Daily!G354,Daily!G571,Daily!G788)</f>
        <v>889</v>
      </c>
      <c r="H11" s="3">
        <f>SUM(Daily!H137,Daily!H354,Daily!H571,Daily!H788)</f>
        <v>2119</v>
      </c>
      <c r="I11" s="32">
        <f>SUM(Daily!I137,Daily!I354,Daily!I571,Daily!I788)</f>
        <v>1710</v>
      </c>
      <c r="J11" s="3">
        <f>SUM(Daily!J137,Daily!J354,Daily!J571,Daily!J788)</f>
        <v>198</v>
      </c>
      <c r="K11" s="32">
        <f>SUM(Daily!K137,Daily!K354,Daily!K571,Daily!K788)</f>
        <v>475</v>
      </c>
      <c r="L11" s="3">
        <f>SUM(Daily!L137,Daily!L354,Daily!L571,Daily!L788)</f>
        <v>637</v>
      </c>
      <c r="M11" s="32">
        <f>SUM(Daily!M137,Daily!M354,Daily!M571,Daily!M788)</f>
        <v>1129</v>
      </c>
      <c r="N11" s="3">
        <f>SUM(Daily!N137,Daily!N354,Daily!N571,Daily!N788)</f>
        <v>1838</v>
      </c>
      <c r="O11" s="32">
        <f>SUM(Daily!O137,Daily!O354,Daily!O571,Daily!O788)</f>
        <v>2081</v>
      </c>
      <c r="P11" s="3">
        <f>SUM(Daily!P137,Daily!P354,Daily!P571,Daily!P788)</f>
        <v>1154</v>
      </c>
      <c r="Q11" s="32">
        <f>SUM(Daily!Q137,Daily!Q354,Daily!Q571,Daily!Q788)</f>
        <v>915</v>
      </c>
      <c r="R11" s="3">
        <f>SUM(Daily!R137,Daily!R354,Daily!R571,Daily!R788)</f>
        <v>1411</v>
      </c>
      <c r="S11" s="32">
        <f>SUM(Daily!S137,Daily!S354,Daily!S571,Daily!S788)</f>
        <v>1032</v>
      </c>
      <c r="T11" s="3">
        <f>SUM(Daily!T137,Daily!T354,Daily!T571,Daily!T788)</f>
        <v>250</v>
      </c>
      <c r="U11" s="32">
        <f>SUM(Daily!U137,Daily!U354,Daily!U571,Daily!U788)</f>
        <v>279</v>
      </c>
      <c r="V11" s="3">
        <f>SUM(Daily!V137,Daily!V354,Daily!V571,Daily!V788)</f>
        <v>747</v>
      </c>
      <c r="W11" s="32">
        <f>SUM(Daily!W137,Daily!W354,Daily!W571,Daily!W788)</f>
        <v>1126</v>
      </c>
      <c r="X11" s="3">
        <f>SUM(Daily!X137,Daily!X354,Daily!X571,Daily!X788)</f>
        <v>933</v>
      </c>
      <c r="Y11" s="32">
        <f>SUM(Daily!Y137,Daily!Y354,Daily!Y571,Daily!Y788)</f>
        <v>728</v>
      </c>
      <c r="Z11" s="3">
        <f>SUM(Daily!Z137,Daily!Z354,Daily!Z571,Daily!Z788)</f>
        <v>1480</v>
      </c>
      <c r="AA11" s="32">
        <f>SUM(Daily!AA137,Daily!AA354,Daily!AA571,Daily!AA788)</f>
        <v>1660</v>
      </c>
      <c r="AB11" s="11">
        <f t="shared" si="0"/>
        <v>14699</v>
      </c>
      <c r="AC11" s="7">
        <f t="shared" si="0"/>
        <v>14055</v>
      </c>
    </row>
    <row r="12" spans="1:29" x14ac:dyDescent="0.15">
      <c r="A12" s="94" t="s">
        <v>21</v>
      </c>
      <c r="B12" s="3">
        <f>SUM(Daily!B138,Daily!B355,Daily!B572,Daily!B789)</f>
        <v>1827</v>
      </c>
      <c r="C12" s="32">
        <f>SUM(Daily!C138,Daily!C355,Daily!C572,Daily!C789)</f>
        <v>1781</v>
      </c>
      <c r="D12" s="3">
        <f>SUM(Daily!D138,Daily!D355,Daily!D572,Daily!D789)</f>
        <v>1128</v>
      </c>
      <c r="E12" s="32">
        <f>SUM(Daily!E138,Daily!E355,Daily!E572,Daily!E789)</f>
        <v>846</v>
      </c>
      <c r="F12" s="3">
        <f>SUM(Daily!F138,Daily!F355,Daily!F572,Daily!F789)</f>
        <v>1612</v>
      </c>
      <c r="G12" s="32">
        <f>SUM(Daily!G138,Daily!G355,Daily!G572,Daily!G789)</f>
        <v>817</v>
      </c>
      <c r="H12" s="3">
        <f>SUM(Daily!H138,Daily!H355,Daily!H572,Daily!H789)</f>
        <v>2557</v>
      </c>
      <c r="I12" s="32">
        <f>SUM(Daily!I138,Daily!I355,Daily!I572,Daily!I789)</f>
        <v>2020</v>
      </c>
      <c r="J12" s="3">
        <f>SUM(Daily!J138,Daily!J355,Daily!J572,Daily!J789)</f>
        <v>279</v>
      </c>
      <c r="K12" s="32">
        <f>SUM(Daily!K138,Daily!K355,Daily!K572,Daily!K789)</f>
        <v>557</v>
      </c>
      <c r="L12" s="3">
        <f>SUM(Daily!L138,Daily!L355,Daily!L572,Daily!L789)</f>
        <v>466</v>
      </c>
      <c r="M12" s="32">
        <f>SUM(Daily!M138,Daily!M355,Daily!M572,Daily!M789)</f>
        <v>1388</v>
      </c>
      <c r="N12" s="3">
        <f>SUM(Daily!N138,Daily!N355,Daily!N572,Daily!N789)</f>
        <v>1902</v>
      </c>
      <c r="O12" s="32">
        <f>SUM(Daily!O138,Daily!O355,Daily!O572,Daily!O789)</f>
        <v>2304</v>
      </c>
      <c r="P12" s="3">
        <f>SUM(Daily!P138,Daily!P355,Daily!P572,Daily!P789)</f>
        <v>1270</v>
      </c>
      <c r="Q12" s="32">
        <f>SUM(Daily!Q138,Daily!Q355,Daily!Q572,Daily!Q789)</f>
        <v>806</v>
      </c>
      <c r="R12" s="3">
        <f>SUM(Daily!R138,Daily!R355,Daily!R572,Daily!R789)</f>
        <v>1675</v>
      </c>
      <c r="S12" s="32">
        <f>SUM(Daily!S138,Daily!S355,Daily!S572,Daily!S789)</f>
        <v>1022</v>
      </c>
      <c r="T12" s="3">
        <f>SUM(Daily!T138,Daily!T355,Daily!T572,Daily!T789)</f>
        <v>210</v>
      </c>
      <c r="U12" s="32">
        <f>SUM(Daily!U138,Daily!U355,Daily!U572,Daily!U789)</f>
        <v>220</v>
      </c>
      <c r="V12" s="3">
        <f>SUM(Daily!V138,Daily!V355,Daily!V572,Daily!V789)</f>
        <v>799</v>
      </c>
      <c r="W12" s="32">
        <f>SUM(Daily!W138,Daily!W355,Daily!W572,Daily!W789)</f>
        <v>1481</v>
      </c>
      <c r="X12" s="3">
        <f>SUM(Daily!X138,Daily!X355,Daily!X572,Daily!X789)</f>
        <v>915</v>
      </c>
      <c r="Y12" s="32">
        <f>SUM(Daily!Y138,Daily!Y355,Daily!Y572,Daily!Y789)</f>
        <v>690</v>
      </c>
      <c r="Z12" s="3">
        <f>SUM(Daily!Z138,Daily!Z355,Daily!Z572,Daily!Z789)</f>
        <v>1764</v>
      </c>
      <c r="AA12" s="32">
        <f>SUM(Daily!AA138,Daily!AA355,Daily!AA572,Daily!AA789)</f>
        <v>1750</v>
      </c>
      <c r="AB12" s="11">
        <f t="shared" si="0"/>
        <v>16404</v>
      </c>
      <c r="AC12" s="7">
        <f t="shared" si="0"/>
        <v>15682</v>
      </c>
    </row>
    <row r="13" spans="1:29" x14ac:dyDescent="0.15">
      <c r="A13" s="95" t="s">
        <v>22</v>
      </c>
      <c r="B13" s="3">
        <f>SUM(Daily!B139,Daily!B356,Daily!B573,Daily!B790)</f>
        <v>1543</v>
      </c>
      <c r="C13" s="32">
        <f>SUM(Daily!C139,Daily!C356,Daily!C573,Daily!C790)</f>
        <v>2282</v>
      </c>
      <c r="D13" s="3">
        <f>SUM(Daily!D139,Daily!D356,Daily!D573,Daily!D790)</f>
        <v>1184</v>
      </c>
      <c r="E13" s="32">
        <f>SUM(Daily!E139,Daily!E356,Daily!E573,Daily!E790)</f>
        <v>746</v>
      </c>
      <c r="F13" s="3">
        <f>SUM(Daily!F139,Daily!F356,Daily!F573,Daily!F790)</f>
        <v>1559</v>
      </c>
      <c r="G13" s="32">
        <f>SUM(Daily!G139,Daily!G356,Daily!G573,Daily!G790)</f>
        <v>661</v>
      </c>
      <c r="H13" s="3">
        <f>SUM(Daily!H139,Daily!H356,Daily!H573,Daily!H790)</f>
        <v>2190</v>
      </c>
      <c r="I13" s="32">
        <f>SUM(Daily!I139,Daily!I356,Daily!I573,Daily!I790)</f>
        <v>2140</v>
      </c>
      <c r="J13" s="3">
        <f>SUM(Daily!J139,Daily!J356,Daily!J573,Daily!J790)</f>
        <v>253</v>
      </c>
      <c r="K13" s="32">
        <f>SUM(Daily!K139,Daily!K356,Daily!K573,Daily!K790)</f>
        <v>476</v>
      </c>
      <c r="L13" s="3">
        <f>SUM(Daily!L139,Daily!L356,Daily!L573,Daily!L790)</f>
        <v>468</v>
      </c>
      <c r="M13" s="32">
        <f>SUM(Daily!M139,Daily!M356,Daily!M573,Daily!M790)</f>
        <v>1429</v>
      </c>
      <c r="N13" s="3">
        <f>SUM(Daily!N139,Daily!N356,Daily!N573,Daily!N790)</f>
        <v>1763</v>
      </c>
      <c r="O13" s="32">
        <f>SUM(Daily!O139,Daily!O356,Daily!O573,Daily!O790)</f>
        <v>2439</v>
      </c>
      <c r="P13" s="3">
        <f>SUM(Daily!P139,Daily!P356,Daily!P573,Daily!P790)</f>
        <v>1284</v>
      </c>
      <c r="Q13" s="32">
        <f>SUM(Daily!Q139,Daily!Q356,Daily!Q573,Daily!Q790)</f>
        <v>898</v>
      </c>
      <c r="R13" s="3">
        <f>SUM(Daily!R139,Daily!R356,Daily!R573,Daily!R790)</f>
        <v>1611</v>
      </c>
      <c r="S13" s="32">
        <f>SUM(Daily!S139,Daily!S356,Daily!S573,Daily!S790)</f>
        <v>1066</v>
      </c>
      <c r="T13" s="3">
        <f>SUM(Daily!T139,Daily!T356,Daily!T573,Daily!T790)</f>
        <v>153</v>
      </c>
      <c r="U13" s="32">
        <f>SUM(Daily!U139,Daily!U356,Daily!U573,Daily!U790)</f>
        <v>194</v>
      </c>
      <c r="V13" s="3">
        <f>SUM(Daily!V139,Daily!V356,Daily!V573,Daily!V790)</f>
        <v>757</v>
      </c>
      <c r="W13" s="32">
        <f>SUM(Daily!W139,Daily!W356,Daily!W573,Daily!W790)</f>
        <v>1807</v>
      </c>
      <c r="X13" s="3">
        <f>SUM(Daily!X139,Daily!X356,Daily!X573,Daily!X790)</f>
        <v>851</v>
      </c>
      <c r="Y13" s="32">
        <f>SUM(Daily!Y139,Daily!Y356,Daily!Y573,Daily!Y790)</f>
        <v>515</v>
      </c>
      <c r="Z13" s="3">
        <f>SUM(Daily!Z139,Daily!Z356,Daily!Z573,Daily!Z790)</f>
        <v>1689</v>
      </c>
      <c r="AA13" s="32">
        <f>SUM(Daily!AA139,Daily!AA356,Daily!AA573,Daily!AA790)</f>
        <v>1690</v>
      </c>
      <c r="AB13" s="11">
        <f t="shared" si="0"/>
        <v>15305</v>
      </c>
      <c r="AC13" s="7">
        <f t="shared" si="0"/>
        <v>16343</v>
      </c>
    </row>
    <row r="14" spans="1:29" x14ac:dyDescent="0.15">
      <c r="A14" s="94" t="s">
        <v>23</v>
      </c>
      <c r="B14" s="3">
        <f>SUM(Daily!B140,Daily!B357,Daily!B574,Daily!B791)</f>
        <v>1184</v>
      </c>
      <c r="C14" s="32">
        <f>SUM(Daily!C140,Daily!C357,Daily!C574,Daily!C791)</f>
        <v>1577</v>
      </c>
      <c r="D14" s="3">
        <f>SUM(Daily!D140,Daily!D357,Daily!D574,Daily!D791)</f>
        <v>700</v>
      </c>
      <c r="E14" s="32">
        <f>SUM(Daily!E140,Daily!E357,Daily!E574,Daily!E791)</f>
        <v>703</v>
      </c>
      <c r="F14" s="3">
        <f>SUM(Daily!F140,Daily!F357,Daily!F574,Daily!F791)</f>
        <v>1243</v>
      </c>
      <c r="G14" s="32">
        <f>SUM(Daily!G140,Daily!G357,Daily!G574,Daily!G791)</f>
        <v>545</v>
      </c>
      <c r="H14" s="3">
        <f>SUM(Daily!H140,Daily!H357,Daily!H574,Daily!H791)</f>
        <v>1796</v>
      </c>
      <c r="I14" s="32">
        <f>SUM(Daily!I140,Daily!I357,Daily!I574,Daily!I791)</f>
        <v>1887</v>
      </c>
      <c r="J14" s="3">
        <f>SUM(Daily!J140,Daily!J357,Daily!J574,Daily!J791)</f>
        <v>273</v>
      </c>
      <c r="K14" s="32">
        <f>SUM(Daily!K140,Daily!K357,Daily!K574,Daily!K791)</f>
        <v>334</v>
      </c>
      <c r="L14" s="3">
        <f>SUM(Daily!L140,Daily!L357,Daily!L574,Daily!L791)</f>
        <v>456</v>
      </c>
      <c r="M14" s="32">
        <f>SUM(Daily!M140,Daily!M357,Daily!M574,Daily!M791)</f>
        <v>1180</v>
      </c>
      <c r="N14" s="3">
        <f>SUM(Daily!N140,Daily!N357,Daily!N574,Daily!N791)</f>
        <v>1405</v>
      </c>
      <c r="O14" s="32">
        <f>SUM(Daily!O140,Daily!O357,Daily!O574,Daily!O791)</f>
        <v>2211</v>
      </c>
      <c r="P14" s="3">
        <f>SUM(Daily!P140,Daily!P357,Daily!P574,Daily!P791)</f>
        <v>999</v>
      </c>
      <c r="Q14" s="32">
        <f>SUM(Daily!Q140,Daily!Q357,Daily!Q574,Daily!Q791)</f>
        <v>638</v>
      </c>
      <c r="R14" s="3">
        <f>SUM(Daily!R140,Daily!R357,Daily!R574,Daily!R791)</f>
        <v>1445</v>
      </c>
      <c r="S14" s="32">
        <f>SUM(Daily!S140,Daily!S357,Daily!S574,Daily!S791)</f>
        <v>950</v>
      </c>
      <c r="T14" s="3">
        <f>SUM(Daily!T140,Daily!T357,Daily!T574,Daily!T791)</f>
        <v>203</v>
      </c>
      <c r="U14" s="32">
        <f>SUM(Daily!U140,Daily!U357,Daily!U574,Daily!U791)</f>
        <v>169</v>
      </c>
      <c r="V14" s="3">
        <f>SUM(Daily!V140,Daily!V357,Daily!V574,Daily!V791)</f>
        <v>692</v>
      </c>
      <c r="W14" s="32">
        <f>SUM(Daily!W140,Daily!W357,Daily!W574,Daily!W791)</f>
        <v>1425</v>
      </c>
      <c r="X14" s="3">
        <f>SUM(Daily!X140,Daily!X357,Daily!X574,Daily!X791)</f>
        <v>701</v>
      </c>
      <c r="Y14" s="32">
        <f>SUM(Daily!Y140,Daily!Y357,Daily!Y574,Daily!Y791)</f>
        <v>431</v>
      </c>
      <c r="Z14" s="3">
        <f>SUM(Daily!Z140,Daily!Z357,Daily!Z574,Daily!Z791)</f>
        <v>1470</v>
      </c>
      <c r="AA14" s="32">
        <f>SUM(Daily!AA140,Daily!AA357,Daily!AA574,Daily!AA791)</f>
        <v>1726</v>
      </c>
      <c r="AB14" s="11">
        <f t="shared" si="0"/>
        <v>12567</v>
      </c>
      <c r="AC14" s="7">
        <f t="shared" si="0"/>
        <v>13776</v>
      </c>
    </row>
    <row r="15" spans="1:29" x14ac:dyDescent="0.15">
      <c r="A15" s="95" t="s">
        <v>24</v>
      </c>
      <c r="B15" s="3">
        <f>SUM(Daily!B141,Daily!B358,Daily!B575,Daily!B792)</f>
        <v>1104</v>
      </c>
      <c r="C15" s="32">
        <f>SUM(Daily!C141,Daily!C358,Daily!C575,Daily!C792)</f>
        <v>1457</v>
      </c>
      <c r="D15" s="3">
        <f>SUM(Daily!D141,Daily!D358,Daily!D575,Daily!D792)</f>
        <v>580</v>
      </c>
      <c r="E15" s="32">
        <f>SUM(Daily!E141,Daily!E358,Daily!E575,Daily!E792)</f>
        <v>684</v>
      </c>
      <c r="F15" s="3">
        <f>SUM(Daily!F141,Daily!F358,Daily!F575,Daily!F792)</f>
        <v>1051</v>
      </c>
      <c r="G15" s="32">
        <f>SUM(Daily!G141,Daily!G358,Daily!G575,Daily!G792)</f>
        <v>517</v>
      </c>
      <c r="H15" s="3">
        <f>SUM(Daily!H141,Daily!H358,Daily!H575,Daily!H792)</f>
        <v>1696</v>
      </c>
      <c r="I15" s="32">
        <f>SUM(Daily!I141,Daily!I358,Daily!I575,Daily!I792)</f>
        <v>1647</v>
      </c>
      <c r="J15" s="3">
        <f>SUM(Daily!J141,Daily!J358,Daily!J575,Daily!J792)</f>
        <v>266</v>
      </c>
      <c r="K15" s="32">
        <f>SUM(Daily!K141,Daily!K358,Daily!K575,Daily!K792)</f>
        <v>215</v>
      </c>
      <c r="L15" s="3">
        <f>SUM(Daily!L141,Daily!L358,Daily!L575,Daily!L792)</f>
        <v>516</v>
      </c>
      <c r="M15" s="32">
        <f>SUM(Daily!M141,Daily!M358,Daily!M575,Daily!M792)</f>
        <v>935</v>
      </c>
      <c r="N15" s="3">
        <f>SUM(Daily!N141,Daily!N358,Daily!N575,Daily!N792)</f>
        <v>1264</v>
      </c>
      <c r="O15" s="32">
        <f>SUM(Daily!O141,Daily!O358,Daily!O575,Daily!O792)</f>
        <v>1528</v>
      </c>
      <c r="P15" s="3">
        <f>SUM(Daily!P141,Daily!P358,Daily!P575,Daily!P792)</f>
        <v>884</v>
      </c>
      <c r="Q15" s="32">
        <f>SUM(Daily!Q141,Daily!Q358,Daily!Q575,Daily!Q792)</f>
        <v>573</v>
      </c>
      <c r="R15" s="3">
        <f>SUM(Daily!R141,Daily!R358,Daily!R575,Daily!R792)</f>
        <v>1285</v>
      </c>
      <c r="S15" s="32">
        <f>SUM(Daily!S141,Daily!S358,Daily!S575,Daily!S792)</f>
        <v>754</v>
      </c>
      <c r="T15" s="3">
        <f>SUM(Daily!T141,Daily!T358,Daily!T575,Daily!T792)</f>
        <v>130</v>
      </c>
      <c r="U15" s="32">
        <f>SUM(Daily!U141,Daily!U358,Daily!U575,Daily!U792)</f>
        <v>100</v>
      </c>
      <c r="V15" s="3">
        <f>SUM(Daily!V141,Daily!V358,Daily!V575,Daily!V792)</f>
        <v>727</v>
      </c>
      <c r="W15" s="32">
        <f>SUM(Daily!W141,Daily!W358,Daily!W575,Daily!W792)</f>
        <v>1070</v>
      </c>
      <c r="X15" s="3">
        <f>SUM(Daily!X141,Daily!X358,Daily!X575,Daily!X792)</f>
        <v>590</v>
      </c>
      <c r="Y15" s="32">
        <f>SUM(Daily!Y141,Daily!Y358,Daily!Y575,Daily!Y792)</f>
        <v>376</v>
      </c>
      <c r="Z15" s="3">
        <f>SUM(Daily!Z141,Daily!Z358,Daily!Z575,Daily!Z792)</f>
        <v>1329</v>
      </c>
      <c r="AA15" s="32">
        <f>SUM(Daily!AA141,Daily!AA358,Daily!AA575,Daily!AA792)</f>
        <v>1759</v>
      </c>
      <c r="AB15" s="11">
        <f t="shared" si="0"/>
        <v>11422</v>
      </c>
      <c r="AC15" s="7">
        <f t="shared" si="0"/>
        <v>11615</v>
      </c>
    </row>
    <row r="16" spans="1:29" x14ac:dyDescent="0.15">
      <c r="A16" s="94" t="s">
        <v>25</v>
      </c>
      <c r="B16" s="3">
        <f>SUM(Daily!B142,Daily!B359,Daily!B576,Daily!B793)</f>
        <v>1012</v>
      </c>
      <c r="C16" s="32">
        <f>SUM(Daily!C142,Daily!C359,Daily!C576,Daily!C793)</f>
        <v>1413</v>
      </c>
      <c r="D16" s="3">
        <f>SUM(Daily!D142,Daily!D359,Daily!D576,Daily!D793)</f>
        <v>613</v>
      </c>
      <c r="E16" s="32">
        <f>SUM(Daily!E142,Daily!E359,Daily!E576,Daily!E793)</f>
        <v>800</v>
      </c>
      <c r="F16" s="3">
        <f>SUM(Daily!F142,Daily!F359,Daily!F576,Daily!F793)</f>
        <v>982</v>
      </c>
      <c r="G16" s="32">
        <f>SUM(Daily!G142,Daily!G359,Daily!G576,Daily!G793)</f>
        <v>647</v>
      </c>
      <c r="H16" s="3">
        <f>SUM(Daily!H142,Daily!H359,Daily!H576,Daily!H793)</f>
        <v>1651</v>
      </c>
      <c r="I16" s="32">
        <f>SUM(Daily!I142,Daily!I359,Daily!I576,Daily!I793)</f>
        <v>1684</v>
      </c>
      <c r="J16" s="3">
        <f>SUM(Daily!J142,Daily!J359,Daily!J576,Daily!J793)</f>
        <v>274</v>
      </c>
      <c r="K16" s="32">
        <f>SUM(Daily!K142,Daily!K359,Daily!K576,Daily!K793)</f>
        <v>135</v>
      </c>
      <c r="L16" s="3">
        <f>SUM(Daily!L142,Daily!L359,Daily!L576,Daily!L793)</f>
        <v>541</v>
      </c>
      <c r="M16" s="32">
        <f>SUM(Daily!M142,Daily!M359,Daily!M576,Daily!M793)</f>
        <v>752</v>
      </c>
      <c r="N16" s="3">
        <f>SUM(Daily!N142,Daily!N359,Daily!N576,Daily!N793)</f>
        <v>1383</v>
      </c>
      <c r="O16" s="32">
        <f>SUM(Daily!O142,Daily!O359,Daily!O576,Daily!O793)</f>
        <v>1248</v>
      </c>
      <c r="P16" s="3">
        <f>SUM(Daily!P142,Daily!P359,Daily!P576,Daily!P793)</f>
        <v>863</v>
      </c>
      <c r="Q16" s="32">
        <f>SUM(Daily!Q142,Daily!Q359,Daily!Q576,Daily!Q793)</f>
        <v>595</v>
      </c>
      <c r="R16" s="3">
        <f>SUM(Daily!R142,Daily!R359,Daily!R576,Daily!R793)</f>
        <v>1153</v>
      </c>
      <c r="S16" s="32">
        <f>SUM(Daily!S142,Daily!S359,Daily!S576,Daily!S793)</f>
        <v>760</v>
      </c>
      <c r="T16" s="3">
        <f>SUM(Daily!T142,Daily!T359,Daily!T576,Daily!T793)</f>
        <v>156</v>
      </c>
      <c r="U16" s="32">
        <f>SUM(Daily!U142,Daily!U359,Daily!U576,Daily!U793)</f>
        <v>85</v>
      </c>
      <c r="V16" s="3">
        <f>SUM(Daily!V142,Daily!V359,Daily!V576,Daily!V793)</f>
        <v>852</v>
      </c>
      <c r="W16" s="32">
        <f>SUM(Daily!W142,Daily!W359,Daily!W576,Daily!W793)</f>
        <v>944</v>
      </c>
      <c r="X16" s="3">
        <f>SUM(Daily!X142,Daily!X359,Daily!X576,Daily!X793)</f>
        <v>636</v>
      </c>
      <c r="Y16" s="32">
        <f>SUM(Daily!Y142,Daily!Y359,Daily!Y576,Daily!Y793)</f>
        <v>388</v>
      </c>
      <c r="Z16" s="3">
        <f>SUM(Daily!Z142,Daily!Z359,Daily!Z576,Daily!Z793)</f>
        <v>1486</v>
      </c>
      <c r="AA16" s="32">
        <f>SUM(Daily!AA142,Daily!AA359,Daily!AA576,Daily!AA793)</f>
        <v>1786</v>
      </c>
      <c r="AB16" s="11">
        <f t="shared" si="0"/>
        <v>11602</v>
      </c>
      <c r="AC16" s="7">
        <f t="shared" si="0"/>
        <v>11237</v>
      </c>
    </row>
    <row r="17" spans="1:29" x14ac:dyDescent="0.15">
      <c r="A17" s="95" t="s">
        <v>26</v>
      </c>
      <c r="B17" s="3">
        <f>SUM(Daily!B143,Daily!B360,Daily!B577,Daily!B794)</f>
        <v>985</v>
      </c>
      <c r="C17" s="32">
        <f>SUM(Daily!C143,Daily!C360,Daily!C577,Daily!C794)</f>
        <v>1504</v>
      </c>
      <c r="D17" s="3">
        <f>SUM(Daily!D143,Daily!D360,Daily!D577,Daily!D794)</f>
        <v>534</v>
      </c>
      <c r="E17" s="32">
        <f>SUM(Daily!E143,Daily!E360,Daily!E577,Daily!E794)</f>
        <v>889</v>
      </c>
      <c r="F17" s="3">
        <f>SUM(Daily!F143,Daily!F360,Daily!F577,Daily!F794)</f>
        <v>929</v>
      </c>
      <c r="G17" s="32">
        <f>SUM(Daily!G143,Daily!G360,Daily!G577,Daily!G794)</f>
        <v>728</v>
      </c>
      <c r="H17" s="3">
        <f>SUM(Daily!H143,Daily!H360,Daily!H577,Daily!H794)</f>
        <v>1813</v>
      </c>
      <c r="I17" s="32">
        <f>SUM(Daily!I143,Daily!I360,Daily!I577,Daily!I794)</f>
        <v>1718</v>
      </c>
      <c r="J17" s="3">
        <f>SUM(Daily!J143,Daily!J360,Daily!J577,Daily!J794)</f>
        <v>237</v>
      </c>
      <c r="K17" s="32">
        <f>SUM(Daily!K143,Daily!K360,Daily!K577,Daily!K794)</f>
        <v>178</v>
      </c>
      <c r="L17" s="3">
        <f>SUM(Daily!L143,Daily!L360,Daily!L577,Daily!L794)</f>
        <v>650</v>
      </c>
      <c r="M17" s="32">
        <f>SUM(Daily!M143,Daily!M360,Daily!M577,Daily!M794)</f>
        <v>593</v>
      </c>
      <c r="N17" s="3">
        <f>SUM(Daily!N143,Daily!N360,Daily!N577,Daily!N794)</f>
        <v>1483</v>
      </c>
      <c r="O17" s="32">
        <f>SUM(Daily!O143,Daily!O360,Daily!O577,Daily!O794)</f>
        <v>1188</v>
      </c>
      <c r="P17" s="3">
        <f>SUM(Daily!P143,Daily!P360,Daily!P577,Daily!P794)</f>
        <v>837</v>
      </c>
      <c r="Q17" s="32">
        <f>SUM(Daily!Q143,Daily!Q360,Daily!Q577,Daily!Q794)</f>
        <v>644</v>
      </c>
      <c r="R17" s="3">
        <f>SUM(Daily!R143,Daily!R360,Daily!R577,Daily!R794)</f>
        <v>1107</v>
      </c>
      <c r="S17" s="32">
        <f>SUM(Daily!S143,Daily!S360,Daily!S577,Daily!S794)</f>
        <v>975</v>
      </c>
      <c r="T17" s="3">
        <f>SUM(Daily!T143,Daily!T360,Daily!T577,Daily!T794)</f>
        <v>134</v>
      </c>
      <c r="U17" s="32">
        <f>SUM(Daily!U143,Daily!U360,Daily!U577,Daily!U794)</f>
        <v>79</v>
      </c>
      <c r="V17" s="3">
        <f>SUM(Daily!V143,Daily!V360,Daily!V577,Daily!V794)</f>
        <v>858</v>
      </c>
      <c r="W17" s="32">
        <f>SUM(Daily!W143,Daily!W360,Daily!W577,Daily!W794)</f>
        <v>966</v>
      </c>
      <c r="X17" s="3">
        <f>SUM(Daily!X143,Daily!X360,Daily!X577,Daily!X794)</f>
        <v>617</v>
      </c>
      <c r="Y17" s="32">
        <f>SUM(Daily!Y143,Daily!Y360,Daily!Y577,Daily!Y794)</f>
        <v>415</v>
      </c>
      <c r="Z17" s="3">
        <f>SUM(Daily!Z143,Daily!Z360,Daily!Z577,Daily!Z794)</f>
        <v>1565</v>
      </c>
      <c r="AA17" s="32">
        <f>SUM(Daily!AA143,Daily!AA360,Daily!AA577,Daily!AA794)</f>
        <v>1929</v>
      </c>
      <c r="AB17" s="11">
        <f t="shared" si="0"/>
        <v>11749</v>
      </c>
      <c r="AC17" s="7">
        <f t="shared" si="0"/>
        <v>11806</v>
      </c>
    </row>
    <row r="18" spans="1:29" x14ac:dyDescent="0.15">
      <c r="A18" s="94" t="s">
        <v>27</v>
      </c>
      <c r="B18" s="3">
        <f>SUM(Daily!B144,Daily!B361,Daily!B578,Daily!B795)</f>
        <v>998</v>
      </c>
      <c r="C18" s="32">
        <f>SUM(Daily!C144,Daily!C361,Daily!C578,Daily!C795)</f>
        <v>1416</v>
      </c>
      <c r="D18" s="3">
        <f>SUM(Daily!D144,Daily!D361,Daily!D578,Daily!D795)</f>
        <v>484</v>
      </c>
      <c r="E18" s="32">
        <f>SUM(Daily!E144,Daily!E361,Daily!E578,Daily!E795)</f>
        <v>939</v>
      </c>
      <c r="F18" s="3">
        <f>SUM(Daily!F144,Daily!F361,Daily!F578,Daily!F795)</f>
        <v>788</v>
      </c>
      <c r="G18" s="32">
        <f>SUM(Daily!G144,Daily!G361,Daily!G578,Daily!G795)</f>
        <v>825</v>
      </c>
      <c r="H18" s="3">
        <f>SUM(Daily!H144,Daily!H361,Daily!H578,Daily!H795)</f>
        <v>1693</v>
      </c>
      <c r="I18" s="32">
        <f>SUM(Daily!I144,Daily!I361,Daily!I578,Daily!I795)</f>
        <v>1867</v>
      </c>
      <c r="J18" s="3">
        <f>SUM(Daily!J144,Daily!J361,Daily!J578,Daily!J795)</f>
        <v>243</v>
      </c>
      <c r="K18" s="32">
        <f>SUM(Daily!K144,Daily!K361,Daily!K578,Daily!K795)</f>
        <v>163</v>
      </c>
      <c r="L18" s="3">
        <f>SUM(Daily!L144,Daily!L361,Daily!L578,Daily!L795)</f>
        <v>689</v>
      </c>
      <c r="M18" s="32">
        <f>SUM(Daily!M144,Daily!M361,Daily!M578,Daily!M795)</f>
        <v>583</v>
      </c>
      <c r="N18" s="3">
        <f>SUM(Daily!N144,Daily!N361,Daily!N578,Daily!N795)</f>
        <v>1700</v>
      </c>
      <c r="O18" s="32">
        <f>SUM(Daily!O144,Daily!O361,Daily!O578,Daily!O795)</f>
        <v>1147</v>
      </c>
      <c r="P18" s="3">
        <f>SUM(Daily!P144,Daily!P361,Daily!P578,Daily!P795)</f>
        <v>1036</v>
      </c>
      <c r="Q18" s="32">
        <f>SUM(Daily!Q144,Daily!Q361,Daily!Q578,Daily!Q795)</f>
        <v>527</v>
      </c>
      <c r="R18" s="3">
        <f>SUM(Daily!R144,Daily!R361,Daily!R578,Daily!R795)</f>
        <v>1123</v>
      </c>
      <c r="S18" s="32">
        <f>SUM(Daily!S144,Daily!S361,Daily!S578,Daily!S795)</f>
        <v>842</v>
      </c>
      <c r="T18" s="3">
        <f>SUM(Daily!T144,Daily!T361,Daily!T578,Daily!T795)</f>
        <v>176</v>
      </c>
      <c r="U18" s="32">
        <f>SUM(Daily!U144,Daily!U361,Daily!U578,Daily!U795)</f>
        <v>77</v>
      </c>
      <c r="V18" s="3">
        <f>SUM(Daily!V144,Daily!V361,Daily!V578,Daily!V795)</f>
        <v>913</v>
      </c>
      <c r="W18" s="32">
        <f>SUM(Daily!W144,Daily!W361,Daily!W578,Daily!W795)</f>
        <v>1028</v>
      </c>
      <c r="X18" s="3">
        <f>SUM(Daily!X144,Daily!X361,Daily!X578,Daily!X795)</f>
        <v>608</v>
      </c>
      <c r="Y18" s="32">
        <f>SUM(Daily!Y144,Daily!Y361,Daily!Y578,Daily!Y795)</f>
        <v>351</v>
      </c>
      <c r="Z18" s="3">
        <f>SUM(Daily!Z144,Daily!Z361,Daily!Z578,Daily!Z795)</f>
        <v>1500</v>
      </c>
      <c r="AA18" s="32">
        <f>SUM(Daily!AA144,Daily!AA361,Daily!AA578,Daily!AA795)</f>
        <v>1905</v>
      </c>
      <c r="AB18" s="11">
        <f t="shared" si="0"/>
        <v>11951</v>
      </c>
      <c r="AC18" s="7">
        <f t="shared" si="0"/>
        <v>11670</v>
      </c>
    </row>
    <row r="19" spans="1:29" x14ac:dyDescent="0.15">
      <c r="A19" s="95" t="s">
        <v>28</v>
      </c>
      <c r="B19" s="3">
        <f>SUM(Daily!B145,Daily!B362,Daily!B579,Daily!B796)</f>
        <v>1152</v>
      </c>
      <c r="C19" s="32">
        <f>SUM(Daily!C145,Daily!C362,Daily!C579,Daily!C796)</f>
        <v>1711</v>
      </c>
      <c r="D19" s="3">
        <f>SUM(Daily!D145,Daily!D362,Daily!D579,Daily!D796)</f>
        <v>663</v>
      </c>
      <c r="E19" s="32">
        <f>SUM(Daily!E145,Daily!E362,Daily!E579,Daily!E796)</f>
        <v>1092</v>
      </c>
      <c r="F19" s="3">
        <f>SUM(Daily!F145,Daily!F362,Daily!F579,Daily!F796)</f>
        <v>1101</v>
      </c>
      <c r="G19" s="32">
        <f>SUM(Daily!G145,Daily!G362,Daily!G579,Daily!G796)</f>
        <v>1131</v>
      </c>
      <c r="H19" s="3">
        <f>SUM(Daily!H145,Daily!H362,Daily!H579,Daily!H796)</f>
        <v>1984</v>
      </c>
      <c r="I19" s="32">
        <f>SUM(Daily!I145,Daily!I362,Daily!I579,Daily!I796)</f>
        <v>2019</v>
      </c>
      <c r="J19" s="3">
        <f>SUM(Daily!J145,Daily!J362,Daily!J579,Daily!J796)</f>
        <v>334</v>
      </c>
      <c r="K19" s="32">
        <f>SUM(Daily!K145,Daily!K362,Daily!K579,Daily!K796)</f>
        <v>129</v>
      </c>
      <c r="L19" s="3">
        <f>SUM(Daily!L145,Daily!L362,Daily!L579,Daily!L796)</f>
        <v>1068</v>
      </c>
      <c r="M19" s="32">
        <f>SUM(Daily!M145,Daily!M362,Daily!M579,Daily!M796)</f>
        <v>495</v>
      </c>
      <c r="N19" s="3">
        <f>SUM(Daily!N145,Daily!N362,Daily!N579,Daily!N796)</f>
        <v>1909</v>
      </c>
      <c r="O19" s="32">
        <f>SUM(Daily!O145,Daily!O362,Daily!O579,Daily!O796)</f>
        <v>1107</v>
      </c>
      <c r="P19" s="3">
        <f>SUM(Daily!P145,Daily!P362,Daily!P579,Daily!P796)</f>
        <v>1219</v>
      </c>
      <c r="Q19" s="32">
        <f>SUM(Daily!Q145,Daily!Q362,Daily!Q579,Daily!Q796)</f>
        <v>689</v>
      </c>
      <c r="R19" s="3">
        <f>SUM(Daily!R145,Daily!R362,Daily!R579,Daily!R796)</f>
        <v>1108</v>
      </c>
      <c r="S19" s="32">
        <f>SUM(Daily!S145,Daily!S362,Daily!S579,Daily!S796)</f>
        <v>1107</v>
      </c>
      <c r="T19" s="3">
        <f>SUM(Daily!T145,Daily!T362,Daily!T579,Daily!T796)</f>
        <v>290</v>
      </c>
      <c r="U19" s="32">
        <f>SUM(Daily!U145,Daily!U362,Daily!U579,Daily!U796)</f>
        <v>92</v>
      </c>
      <c r="V19" s="3">
        <f>SUM(Daily!V145,Daily!V362,Daily!V579,Daily!V796)</f>
        <v>1201</v>
      </c>
      <c r="W19" s="32">
        <f>SUM(Daily!W145,Daily!W362,Daily!W579,Daily!W796)</f>
        <v>962</v>
      </c>
      <c r="X19" s="3">
        <f>SUM(Daily!X145,Daily!X362,Daily!X579,Daily!X796)</f>
        <v>784</v>
      </c>
      <c r="Y19" s="32">
        <f>SUM(Daily!Y145,Daily!Y362,Daily!Y579,Daily!Y796)</f>
        <v>395</v>
      </c>
      <c r="Z19" s="3">
        <f>SUM(Daily!Z145,Daily!Z362,Daily!Z579,Daily!Z796)</f>
        <v>1856</v>
      </c>
      <c r="AA19" s="32">
        <f>SUM(Daily!AA145,Daily!AA362,Daily!AA579,Daily!AA796)</f>
        <v>1767</v>
      </c>
      <c r="AB19" s="11">
        <f t="shared" si="0"/>
        <v>14669</v>
      </c>
      <c r="AC19" s="7">
        <f t="shared" si="0"/>
        <v>12696</v>
      </c>
    </row>
    <row r="20" spans="1:29" x14ac:dyDescent="0.15">
      <c r="A20" s="94" t="s">
        <v>29</v>
      </c>
      <c r="B20" s="3">
        <f>SUM(Daily!B146,Daily!B363,Daily!B580,Daily!B797)</f>
        <v>1269</v>
      </c>
      <c r="C20" s="32">
        <f>SUM(Daily!C146,Daily!C363,Daily!C580,Daily!C797)</f>
        <v>1931</v>
      </c>
      <c r="D20" s="3">
        <f>SUM(Daily!D146,Daily!D363,Daily!D580,Daily!D797)</f>
        <v>675</v>
      </c>
      <c r="E20" s="32">
        <f>SUM(Daily!E146,Daily!E363,Daily!E580,Daily!E797)</f>
        <v>1168</v>
      </c>
      <c r="F20" s="3">
        <f>SUM(Daily!F146,Daily!F363,Daily!F580,Daily!F797)</f>
        <v>1186</v>
      </c>
      <c r="G20" s="32">
        <f>SUM(Daily!G146,Daily!G363,Daily!G580,Daily!G797)</f>
        <v>1606</v>
      </c>
      <c r="H20" s="3">
        <f>SUM(Daily!H146,Daily!H363,Daily!H580,Daily!H797)</f>
        <v>2547</v>
      </c>
      <c r="I20" s="32">
        <f>SUM(Daily!I146,Daily!I363,Daily!I580,Daily!I797)</f>
        <v>2278</v>
      </c>
      <c r="J20" s="3">
        <f>SUM(Daily!J146,Daily!J363,Daily!J580,Daily!J797)</f>
        <v>458</v>
      </c>
      <c r="K20" s="32">
        <f>SUM(Daily!K146,Daily!K363,Daily!K580,Daily!K797)</f>
        <v>131</v>
      </c>
      <c r="L20" s="3">
        <f>SUM(Daily!L146,Daily!L363,Daily!L580,Daily!L797)</f>
        <v>1133</v>
      </c>
      <c r="M20" s="32">
        <f>SUM(Daily!M146,Daily!M363,Daily!M580,Daily!M797)</f>
        <v>524</v>
      </c>
      <c r="N20" s="3">
        <f>SUM(Daily!N146,Daily!N363,Daily!N580,Daily!N797)</f>
        <v>1810</v>
      </c>
      <c r="O20" s="32">
        <f>SUM(Daily!O146,Daily!O363,Daily!O580,Daily!O797)</f>
        <v>1414</v>
      </c>
      <c r="P20" s="3">
        <f>SUM(Daily!P146,Daily!P363,Daily!P580,Daily!P797)</f>
        <v>1345</v>
      </c>
      <c r="Q20" s="32">
        <f>SUM(Daily!Q146,Daily!Q363,Daily!Q580,Daily!Q797)</f>
        <v>821</v>
      </c>
      <c r="R20" s="3">
        <f>SUM(Daily!R146,Daily!R363,Daily!R580,Daily!R797)</f>
        <v>1357</v>
      </c>
      <c r="S20" s="32">
        <f>SUM(Daily!S146,Daily!S363,Daily!S580,Daily!S797)</f>
        <v>1262</v>
      </c>
      <c r="T20" s="3">
        <f>SUM(Daily!T146,Daily!T363,Daily!T580,Daily!T797)</f>
        <v>420</v>
      </c>
      <c r="U20" s="32">
        <f>SUM(Daily!U146,Daily!U363,Daily!U580,Daily!U797)</f>
        <v>100</v>
      </c>
      <c r="V20" s="3">
        <f>SUM(Daily!V146,Daily!V363,Daily!V580,Daily!V797)</f>
        <v>1430</v>
      </c>
      <c r="W20" s="32">
        <f>SUM(Daily!W146,Daily!W363,Daily!W580,Daily!W797)</f>
        <v>1158</v>
      </c>
      <c r="X20" s="3">
        <f>SUM(Daily!X146,Daily!X363,Daily!X580,Daily!X797)</f>
        <v>966</v>
      </c>
      <c r="Y20" s="32">
        <f>SUM(Daily!Y146,Daily!Y363,Daily!Y580,Daily!Y797)</f>
        <v>495</v>
      </c>
      <c r="Z20" s="3">
        <f>SUM(Daily!Z146,Daily!Z363,Daily!Z580,Daily!Z797)</f>
        <v>2132</v>
      </c>
      <c r="AA20" s="32">
        <f>SUM(Daily!AA146,Daily!AA363,Daily!AA580,Daily!AA797)</f>
        <v>2104</v>
      </c>
      <c r="AB20" s="11">
        <f t="shared" si="0"/>
        <v>16728</v>
      </c>
      <c r="AC20" s="7">
        <f t="shared" si="0"/>
        <v>14992</v>
      </c>
    </row>
    <row r="21" spans="1:29" x14ac:dyDescent="0.15">
      <c r="A21" s="95" t="s">
        <v>30</v>
      </c>
      <c r="B21" s="3">
        <f>SUM(Daily!B147,Daily!B364,Daily!B581,Daily!B798)</f>
        <v>1564</v>
      </c>
      <c r="C21" s="32">
        <f>SUM(Daily!C147,Daily!C364,Daily!C581,Daily!C798)</f>
        <v>1902</v>
      </c>
      <c r="D21" s="3">
        <f>SUM(Daily!D147,Daily!D364,Daily!D581,Daily!D798)</f>
        <v>737</v>
      </c>
      <c r="E21" s="32">
        <f>SUM(Daily!E147,Daily!E364,Daily!E581,Daily!E798)</f>
        <v>1040</v>
      </c>
      <c r="F21" s="3">
        <f>SUM(Daily!F147,Daily!F364,Daily!F581,Daily!F798)</f>
        <v>1308</v>
      </c>
      <c r="G21" s="32">
        <f>SUM(Daily!G147,Daily!G364,Daily!G581,Daily!G798)</f>
        <v>2072</v>
      </c>
      <c r="H21" s="3">
        <f>SUM(Daily!H147,Daily!H364,Daily!H581,Daily!H798)</f>
        <v>2769</v>
      </c>
      <c r="I21" s="32">
        <f>SUM(Daily!I147,Daily!I364,Daily!I581,Daily!I798)</f>
        <v>2317</v>
      </c>
      <c r="J21" s="3">
        <f>SUM(Daily!J147,Daily!J364,Daily!J581,Daily!J798)</f>
        <v>570</v>
      </c>
      <c r="K21" s="32">
        <f>SUM(Daily!K147,Daily!K364,Daily!K581,Daily!K798)</f>
        <v>147</v>
      </c>
      <c r="L21" s="3">
        <f>SUM(Daily!L147,Daily!L364,Daily!L581,Daily!L798)</f>
        <v>1034</v>
      </c>
      <c r="M21" s="32">
        <f>SUM(Daily!M147,Daily!M364,Daily!M581,Daily!M798)</f>
        <v>467</v>
      </c>
      <c r="N21" s="3">
        <f>SUM(Daily!N147,Daily!N364,Daily!N581,Daily!N798)</f>
        <v>1775</v>
      </c>
      <c r="O21" s="32">
        <f>SUM(Daily!O147,Daily!O364,Daily!O581,Daily!O798)</f>
        <v>1720</v>
      </c>
      <c r="P21" s="3">
        <f>SUM(Daily!P147,Daily!P364,Daily!P581,Daily!P798)</f>
        <v>1133</v>
      </c>
      <c r="Q21" s="32">
        <f>SUM(Daily!Q147,Daily!Q364,Daily!Q581,Daily!Q798)</f>
        <v>946</v>
      </c>
      <c r="R21" s="3">
        <f>SUM(Daily!R147,Daily!R364,Daily!R581,Daily!R798)</f>
        <v>1332</v>
      </c>
      <c r="S21" s="32">
        <f>SUM(Daily!S147,Daily!S364,Daily!S581,Daily!S798)</f>
        <v>1388</v>
      </c>
      <c r="T21" s="3">
        <f>SUM(Daily!T147,Daily!T364,Daily!T581,Daily!T798)</f>
        <v>494</v>
      </c>
      <c r="U21" s="32">
        <f>SUM(Daily!U147,Daily!U364,Daily!U581,Daily!U798)</f>
        <v>96</v>
      </c>
      <c r="V21" s="3">
        <f>SUM(Daily!V147,Daily!V364,Daily!V581,Daily!V798)</f>
        <v>1500</v>
      </c>
      <c r="W21" s="32">
        <f>SUM(Daily!W147,Daily!W364,Daily!W581,Daily!W798)</f>
        <v>1179</v>
      </c>
      <c r="X21" s="3">
        <f>SUM(Daily!X147,Daily!X364,Daily!X581,Daily!X798)</f>
        <v>970</v>
      </c>
      <c r="Y21" s="32">
        <f>SUM(Daily!Y147,Daily!Y364,Daily!Y581,Daily!Y798)</f>
        <v>623</v>
      </c>
      <c r="Z21" s="3">
        <f>SUM(Daily!Z147,Daily!Z364,Daily!Z581,Daily!Z798)</f>
        <v>1954</v>
      </c>
      <c r="AA21" s="32">
        <f>SUM(Daily!AA147,Daily!AA364,Daily!AA581,Daily!AA798)</f>
        <v>2374</v>
      </c>
      <c r="AB21" s="11">
        <f t="shared" si="0"/>
        <v>17140</v>
      </c>
      <c r="AC21" s="7">
        <f t="shared" si="0"/>
        <v>16271</v>
      </c>
    </row>
    <row r="22" spans="1:29" x14ac:dyDescent="0.15">
      <c r="A22" s="94" t="s">
        <v>31</v>
      </c>
      <c r="B22" s="3">
        <f>SUM(Daily!B148,Daily!B365,Daily!B582,Daily!B799)</f>
        <v>1766</v>
      </c>
      <c r="C22" s="32">
        <f>SUM(Daily!C148,Daily!C365,Daily!C582,Daily!C799)</f>
        <v>1937</v>
      </c>
      <c r="D22" s="3">
        <f>SUM(Daily!D148,Daily!D365,Daily!D582,Daily!D799)</f>
        <v>579</v>
      </c>
      <c r="E22" s="32">
        <f>SUM(Daily!E148,Daily!E365,Daily!E582,Daily!E799)</f>
        <v>1075</v>
      </c>
      <c r="F22" s="3">
        <f>SUM(Daily!F148,Daily!F365,Daily!F582,Daily!F799)</f>
        <v>931</v>
      </c>
      <c r="G22" s="32">
        <f>SUM(Daily!G148,Daily!G365,Daily!G582,Daily!G799)</f>
        <v>2438</v>
      </c>
      <c r="H22" s="3">
        <f>SUM(Daily!H148,Daily!H365,Daily!H582,Daily!H799)</f>
        <v>2535</v>
      </c>
      <c r="I22" s="32">
        <f>SUM(Daily!I148,Daily!I365,Daily!I582,Daily!I799)</f>
        <v>2298</v>
      </c>
      <c r="J22" s="3">
        <f>SUM(Daily!J148,Daily!J365,Daily!J582,Daily!J799)</f>
        <v>584</v>
      </c>
      <c r="K22" s="32">
        <f>SUM(Daily!K148,Daily!K365,Daily!K582,Daily!K799)</f>
        <v>108</v>
      </c>
      <c r="L22" s="3">
        <f>SUM(Daily!L148,Daily!L365,Daily!L582,Daily!L799)</f>
        <v>994</v>
      </c>
      <c r="M22" s="32">
        <f>SUM(Daily!M148,Daily!M365,Daily!M582,Daily!M799)</f>
        <v>378</v>
      </c>
      <c r="N22" s="3">
        <f>SUM(Daily!N148,Daily!N365,Daily!N582,Daily!N799)</f>
        <v>1945</v>
      </c>
      <c r="O22" s="32">
        <f>SUM(Daily!O148,Daily!O365,Daily!O582,Daily!O799)</f>
        <v>1515</v>
      </c>
      <c r="P22" s="3">
        <f>SUM(Daily!P148,Daily!P365,Daily!P582,Daily!P799)</f>
        <v>1078</v>
      </c>
      <c r="Q22" s="32">
        <f>SUM(Daily!Q148,Daily!Q365,Daily!Q582,Daily!Q799)</f>
        <v>1027</v>
      </c>
      <c r="R22" s="3">
        <f>SUM(Daily!R148,Daily!R365,Daily!R582,Daily!R799)</f>
        <v>1296</v>
      </c>
      <c r="S22" s="32">
        <f>SUM(Daily!S148,Daily!S365,Daily!S582,Daily!S799)</f>
        <v>1575</v>
      </c>
      <c r="T22" s="3">
        <f>SUM(Daily!T148,Daily!T365,Daily!T582,Daily!T799)</f>
        <v>277</v>
      </c>
      <c r="U22" s="32">
        <f>SUM(Daily!U148,Daily!U365,Daily!U582,Daily!U799)</f>
        <v>71</v>
      </c>
      <c r="V22" s="3">
        <f>SUM(Daily!V148,Daily!V365,Daily!V582,Daily!V799)</f>
        <v>1652</v>
      </c>
      <c r="W22" s="32">
        <f>SUM(Daily!W148,Daily!W365,Daily!W582,Daily!W799)</f>
        <v>1038</v>
      </c>
      <c r="X22" s="3">
        <f>SUM(Daily!X148,Daily!X365,Daily!X582,Daily!X799)</f>
        <v>1081</v>
      </c>
      <c r="Y22" s="32">
        <f>SUM(Daily!Y148,Daily!Y365,Daily!Y582,Daily!Y799)</f>
        <v>670</v>
      </c>
      <c r="Z22" s="3">
        <f>SUM(Daily!Z148,Daily!Z365,Daily!Z582,Daily!Z799)</f>
        <v>1663</v>
      </c>
      <c r="AA22" s="32">
        <f>SUM(Daily!AA148,Daily!AA365,Daily!AA582,Daily!AA799)</f>
        <v>2443</v>
      </c>
      <c r="AB22" s="11">
        <f t="shared" si="0"/>
        <v>16381</v>
      </c>
      <c r="AC22" s="7">
        <f t="shared" si="0"/>
        <v>16573</v>
      </c>
    </row>
    <row r="23" spans="1:29" x14ac:dyDescent="0.15">
      <c r="A23" s="95" t="s">
        <v>32</v>
      </c>
      <c r="B23" s="3">
        <f>SUM(Daily!B149,Daily!B366,Daily!B583,Daily!B800)</f>
        <v>1673</v>
      </c>
      <c r="C23" s="32">
        <f>SUM(Daily!C149,Daily!C366,Daily!C583,Daily!C800)</f>
        <v>1807</v>
      </c>
      <c r="D23" s="3">
        <f>SUM(Daily!D149,Daily!D366,Daily!D583,Daily!D800)</f>
        <v>395</v>
      </c>
      <c r="E23" s="32">
        <f>SUM(Daily!E149,Daily!E366,Daily!E583,Daily!E800)</f>
        <v>1088</v>
      </c>
      <c r="F23" s="3">
        <f>SUM(Daily!F149,Daily!F366,Daily!F583,Daily!F800)</f>
        <v>672</v>
      </c>
      <c r="G23" s="32">
        <f>SUM(Daily!G149,Daily!G366,Daily!G583,Daily!G800)</f>
        <v>2105</v>
      </c>
      <c r="H23" s="3">
        <f>SUM(Daily!H149,Daily!H366,Daily!H583,Daily!H800)</f>
        <v>2361</v>
      </c>
      <c r="I23" s="32">
        <f>SUM(Daily!I149,Daily!I366,Daily!I583,Daily!I800)</f>
        <v>2454</v>
      </c>
      <c r="J23" s="3">
        <f>SUM(Daily!J149,Daily!J366,Daily!J583,Daily!J800)</f>
        <v>445</v>
      </c>
      <c r="K23" s="32">
        <f>SUM(Daily!K149,Daily!K366,Daily!K583,Daily!K800)</f>
        <v>151</v>
      </c>
      <c r="L23" s="3">
        <f>SUM(Daily!L149,Daily!L366,Daily!L583,Daily!L800)</f>
        <v>1291</v>
      </c>
      <c r="M23" s="32">
        <f>SUM(Daily!M149,Daily!M366,Daily!M583,Daily!M800)</f>
        <v>302</v>
      </c>
      <c r="N23" s="3">
        <f>SUM(Daily!N149,Daily!N366,Daily!N583,Daily!N800)</f>
        <v>2067</v>
      </c>
      <c r="O23" s="32">
        <f>SUM(Daily!O149,Daily!O366,Daily!O583,Daily!O800)</f>
        <v>1431</v>
      </c>
      <c r="P23" s="3">
        <f>SUM(Daily!P149,Daily!P366,Daily!P583,Daily!P800)</f>
        <v>827</v>
      </c>
      <c r="Q23" s="32">
        <f>SUM(Daily!Q149,Daily!Q366,Daily!Q583,Daily!Q800)</f>
        <v>999</v>
      </c>
      <c r="R23" s="3">
        <f>SUM(Daily!R149,Daily!R366,Daily!R583,Daily!R800)</f>
        <v>1061</v>
      </c>
      <c r="S23" s="32">
        <f>SUM(Daily!S149,Daily!S366,Daily!S583,Daily!S800)</f>
        <v>1515</v>
      </c>
      <c r="T23" s="3">
        <f>SUM(Daily!T149,Daily!T366,Daily!T583,Daily!T800)</f>
        <v>226</v>
      </c>
      <c r="U23" s="32">
        <f>SUM(Daily!U149,Daily!U366,Daily!U583,Daily!U800)</f>
        <v>81</v>
      </c>
      <c r="V23" s="3">
        <f>SUM(Daily!V149,Daily!V366,Daily!V583,Daily!V800)</f>
        <v>1803</v>
      </c>
      <c r="W23" s="32">
        <f>SUM(Daily!W149,Daily!W366,Daily!W583,Daily!W800)</f>
        <v>926</v>
      </c>
      <c r="X23" s="3">
        <f>SUM(Daily!X149,Daily!X366,Daily!X583,Daily!X800)</f>
        <v>791</v>
      </c>
      <c r="Y23" s="32">
        <f>SUM(Daily!Y149,Daily!Y366,Daily!Y583,Daily!Y800)</f>
        <v>552</v>
      </c>
      <c r="Z23" s="3">
        <f>SUM(Daily!Z149,Daily!Z366,Daily!Z583,Daily!Z800)</f>
        <v>1453</v>
      </c>
      <c r="AA23" s="32">
        <f>SUM(Daily!AA149,Daily!AA366,Daily!AA583,Daily!AA800)</f>
        <v>2759</v>
      </c>
      <c r="AB23" s="11">
        <f t="shared" si="0"/>
        <v>15065</v>
      </c>
      <c r="AC23" s="7">
        <f t="shared" si="0"/>
        <v>16170</v>
      </c>
    </row>
    <row r="24" spans="1:29" x14ac:dyDescent="0.15">
      <c r="A24" s="94" t="s">
        <v>33</v>
      </c>
      <c r="B24" s="3">
        <f>SUM(Daily!B150,Daily!B367,Daily!B584,Daily!B801)</f>
        <v>700</v>
      </c>
      <c r="C24" s="32">
        <f>SUM(Daily!C150,Daily!C367,Daily!C584,Daily!C801)</f>
        <v>1637</v>
      </c>
      <c r="D24" s="3">
        <f>SUM(Daily!D150,Daily!D367,Daily!D584,Daily!D801)</f>
        <v>202</v>
      </c>
      <c r="E24" s="32">
        <f>SUM(Daily!E150,Daily!E367,Daily!E584,Daily!E801)</f>
        <v>1166</v>
      </c>
      <c r="F24" s="3">
        <f>SUM(Daily!F150,Daily!F367,Daily!F584,Daily!F801)</f>
        <v>413</v>
      </c>
      <c r="G24" s="32">
        <f>SUM(Daily!G150,Daily!G367,Daily!G584,Daily!G801)</f>
        <v>2177</v>
      </c>
      <c r="H24" s="3">
        <f>SUM(Daily!H150,Daily!H367,Daily!H584,Daily!H801)</f>
        <v>1482</v>
      </c>
      <c r="I24" s="32">
        <f>SUM(Daily!I150,Daily!I367,Daily!I584,Daily!I801)</f>
        <v>2017</v>
      </c>
      <c r="J24" s="3">
        <f>SUM(Daily!J150,Daily!J367,Daily!J584,Daily!J801)</f>
        <v>311</v>
      </c>
      <c r="K24" s="32">
        <f>SUM(Daily!K150,Daily!K367,Daily!K584,Daily!K801)</f>
        <v>211</v>
      </c>
      <c r="L24" s="3">
        <f>SUM(Daily!L150,Daily!L367,Daily!L584,Daily!L801)</f>
        <v>1070</v>
      </c>
      <c r="M24" s="32">
        <f>SUM(Daily!M150,Daily!M367,Daily!M584,Daily!M801)</f>
        <v>294</v>
      </c>
      <c r="N24" s="3">
        <f>SUM(Daily!N150,Daily!N367,Daily!N584,Daily!N801)</f>
        <v>1839</v>
      </c>
      <c r="O24" s="32">
        <f>SUM(Daily!O150,Daily!O367,Daily!O584,Daily!O801)</f>
        <v>1335</v>
      </c>
      <c r="P24" s="3">
        <f>SUM(Daily!P150,Daily!P367,Daily!P584,Daily!P801)</f>
        <v>768</v>
      </c>
      <c r="Q24" s="32">
        <f>SUM(Daily!Q150,Daily!Q367,Daily!Q584,Daily!Q801)</f>
        <v>1007</v>
      </c>
      <c r="R24" s="3">
        <f>SUM(Daily!R150,Daily!R367,Daily!R584,Daily!R801)</f>
        <v>813</v>
      </c>
      <c r="S24" s="32">
        <f>SUM(Daily!S150,Daily!S367,Daily!S584,Daily!S801)</f>
        <v>1265</v>
      </c>
      <c r="T24" s="3">
        <f>SUM(Daily!T150,Daily!T367,Daily!T584,Daily!T801)</f>
        <v>95</v>
      </c>
      <c r="U24" s="32">
        <f>SUM(Daily!U150,Daily!U367,Daily!U584,Daily!U801)</f>
        <v>79</v>
      </c>
      <c r="V24" s="3">
        <f>SUM(Daily!V150,Daily!V367,Daily!V584,Daily!V801)</f>
        <v>1973</v>
      </c>
      <c r="W24" s="32">
        <f>SUM(Daily!W150,Daily!W367,Daily!W584,Daily!W801)</f>
        <v>535</v>
      </c>
      <c r="X24" s="3">
        <f>SUM(Daily!X150,Daily!X367,Daily!X584,Daily!X801)</f>
        <v>520</v>
      </c>
      <c r="Y24" s="32">
        <f>SUM(Daily!Y150,Daily!Y367,Daily!Y584,Daily!Y801)</f>
        <v>412</v>
      </c>
      <c r="Z24" s="3">
        <f>SUM(Daily!Z150,Daily!Z367,Daily!Z584,Daily!Z801)</f>
        <v>888</v>
      </c>
      <c r="AA24" s="32">
        <f>SUM(Daily!AA150,Daily!AA367,Daily!AA584,Daily!AA801)</f>
        <v>2304</v>
      </c>
      <c r="AB24" s="11">
        <f t="shared" si="0"/>
        <v>11074</v>
      </c>
      <c r="AC24" s="7">
        <f t="shared" si="0"/>
        <v>14439</v>
      </c>
    </row>
    <row r="25" spans="1:29" x14ac:dyDescent="0.15">
      <c r="A25" s="95" t="s">
        <v>34</v>
      </c>
      <c r="B25" s="3">
        <f>SUM(Daily!B151,Daily!B368,Daily!B585,Daily!B802)</f>
        <v>24</v>
      </c>
      <c r="C25" s="32">
        <f>SUM(Daily!C151,Daily!C368,Daily!C585,Daily!C802)</f>
        <v>1505</v>
      </c>
      <c r="D25" s="3">
        <f>SUM(Daily!D151,Daily!D368,Daily!D585,Daily!D802)</f>
        <v>26</v>
      </c>
      <c r="E25" s="32">
        <f>SUM(Daily!E151,Daily!E368,Daily!E585,Daily!E802)</f>
        <v>955</v>
      </c>
      <c r="F25" s="3">
        <f>SUM(Daily!F151,Daily!F368,Daily!F585,Daily!F802)</f>
        <v>72</v>
      </c>
      <c r="G25" s="32">
        <f>SUM(Daily!G151,Daily!G368,Daily!G585,Daily!G802)</f>
        <v>1340</v>
      </c>
      <c r="H25" s="3">
        <f>SUM(Daily!H151,Daily!H368,Daily!H585,Daily!H802)</f>
        <v>260</v>
      </c>
      <c r="I25" s="32">
        <f>SUM(Daily!I151,Daily!I368,Daily!I585,Daily!I802)</f>
        <v>1228</v>
      </c>
      <c r="J25" s="3">
        <f>SUM(Daily!J151,Daily!J368,Daily!J585,Daily!J802)</f>
        <v>79</v>
      </c>
      <c r="K25" s="32">
        <f>SUM(Daily!K151,Daily!K368,Daily!K585,Daily!K802)</f>
        <v>143</v>
      </c>
      <c r="L25" s="3">
        <f>SUM(Daily!L151,Daily!L368,Daily!L585,Daily!L802)</f>
        <v>1223</v>
      </c>
      <c r="M25" s="32">
        <f>SUM(Daily!M151,Daily!M368,Daily!M585,Daily!M802)</f>
        <v>111</v>
      </c>
      <c r="N25" s="3">
        <f>SUM(Daily!N151,Daily!N368,Daily!N585,Daily!N802)</f>
        <v>593</v>
      </c>
      <c r="O25" s="32">
        <f>SUM(Daily!O151,Daily!O368,Daily!O585,Daily!O802)</f>
        <v>472</v>
      </c>
      <c r="P25" s="3">
        <f>SUM(Daily!P151,Daily!P368,Daily!P585,Daily!P802)</f>
        <v>179</v>
      </c>
      <c r="Q25" s="32">
        <f>SUM(Daily!Q151,Daily!Q368,Daily!Q585,Daily!Q802)</f>
        <v>385</v>
      </c>
      <c r="R25" s="3">
        <f>SUM(Daily!R151,Daily!R368,Daily!R585,Daily!R802)</f>
        <v>197</v>
      </c>
      <c r="S25" s="32">
        <f>SUM(Daily!S151,Daily!S368,Daily!S585,Daily!S802)</f>
        <v>568</v>
      </c>
      <c r="T25" s="3">
        <f>SUM(Daily!T151,Daily!T368,Daily!T585,Daily!T802)</f>
        <v>59</v>
      </c>
      <c r="U25" s="32">
        <f>SUM(Daily!U151,Daily!U368,Daily!U585,Daily!U802)</f>
        <v>104</v>
      </c>
      <c r="V25" s="3">
        <f>SUM(Daily!V151,Daily!V368,Daily!V585,Daily!V802)</f>
        <v>364</v>
      </c>
      <c r="W25" s="32">
        <f>SUM(Daily!W151,Daily!W368,Daily!W585,Daily!W802)</f>
        <v>228</v>
      </c>
      <c r="X25" s="3">
        <f>SUM(Daily!X151,Daily!X368,Daily!X585,Daily!X802)</f>
        <v>141</v>
      </c>
      <c r="Y25" s="32">
        <f>SUM(Daily!Y151,Daily!Y368,Daily!Y585,Daily!Y802)</f>
        <v>240</v>
      </c>
      <c r="Z25" s="3">
        <f>SUM(Daily!Z151,Daily!Z368,Daily!Z585,Daily!Z802)</f>
        <v>536</v>
      </c>
      <c r="AA25" s="32">
        <f>SUM(Daily!AA151,Daily!AA368,Daily!AA585,Daily!AA802)</f>
        <v>924</v>
      </c>
      <c r="AB25" s="11">
        <f t="shared" si="0"/>
        <v>3753</v>
      </c>
      <c r="AC25" s="7">
        <f t="shared" si="0"/>
        <v>8203</v>
      </c>
    </row>
    <row r="26" spans="1:29" x14ac:dyDescent="0.15">
      <c r="A26" s="94" t="s">
        <v>35</v>
      </c>
      <c r="B26" s="3">
        <f>SUM(Daily!B152,Daily!B369,Daily!B586,Daily!B803)</f>
        <v>0</v>
      </c>
      <c r="C26" s="32">
        <f>SUM(Daily!C152,Daily!C369,Daily!C586,Daily!C803)</f>
        <v>244</v>
      </c>
      <c r="D26" s="3">
        <f>SUM(Daily!D152,Daily!D369,Daily!D586,Daily!D803)</f>
        <v>4</v>
      </c>
      <c r="E26" s="32">
        <f>SUM(Daily!E152,Daily!E369,Daily!E586,Daily!E803)</f>
        <v>181</v>
      </c>
      <c r="F26" s="3">
        <f>SUM(Daily!F152,Daily!F369,Daily!F586,Daily!F803)</f>
        <v>2</v>
      </c>
      <c r="G26" s="32">
        <f>SUM(Daily!G152,Daily!G369,Daily!G586,Daily!G803)</f>
        <v>116</v>
      </c>
      <c r="H26" s="3">
        <f>SUM(Daily!H152,Daily!H369,Daily!H586,Daily!H803)</f>
        <v>18</v>
      </c>
      <c r="I26" s="32">
        <f>SUM(Daily!I152,Daily!I369,Daily!I586,Daily!I803)</f>
        <v>188</v>
      </c>
      <c r="J26" s="3">
        <f>SUM(Daily!J152,Daily!J369,Daily!J586,Daily!J803)</f>
        <v>10</v>
      </c>
      <c r="K26" s="32">
        <f>SUM(Daily!K152,Daily!K369,Daily!K586,Daily!K803)</f>
        <v>16</v>
      </c>
      <c r="L26" s="3">
        <f>SUM(Daily!L152,Daily!L369,Daily!L586,Daily!L803)</f>
        <v>79</v>
      </c>
      <c r="M26" s="32">
        <f>SUM(Daily!M152,Daily!M369,Daily!M586,Daily!M803)</f>
        <v>9</v>
      </c>
      <c r="N26" s="3">
        <f>SUM(Daily!N152,Daily!N369,Daily!N586,Daily!N803)</f>
        <v>39</v>
      </c>
      <c r="O26" s="32">
        <f>SUM(Daily!O152,Daily!O369,Daily!O586,Daily!O803)</f>
        <v>42</v>
      </c>
      <c r="P26" s="3">
        <f>SUM(Daily!P152,Daily!P369,Daily!P586,Daily!P803)</f>
        <v>16</v>
      </c>
      <c r="Q26" s="32">
        <f>SUM(Daily!Q152,Daily!Q369,Daily!Q586,Daily!Q803)</f>
        <v>21</v>
      </c>
      <c r="R26" s="3">
        <f>SUM(Daily!R152,Daily!R369,Daily!R586,Daily!R803)</f>
        <v>25</v>
      </c>
      <c r="S26" s="32">
        <f>SUM(Daily!S152,Daily!S369,Daily!S586,Daily!S803)</f>
        <v>36</v>
      </c>
      <c r="T26" s="3">
        <f>SUM(Daily!T152,Daily!T369,Daily!T586,Daily!T803)</f>
        <v>6</v>
      </c>
      <c r="U26" s="32">
        <f>SUM(Daily!U152,Daily!U369,Daily!U586,Daily!U803)</f>
        <v>3</v>
      </c>
      <c r="V26" s="3">
        <f>SUM(Daily!V152,Daily!V369,Daily!V586,Daily!V803)</f>
        <v>17</v>
      </c>
      <c r="W26" s="32">
        <f>SUM(Daily!W152,Daily!W369,Daily!W586,Daily!W803)</f>
        <v>10</v>
      </c>
      <c r="X26" s="3">
        <f>SUM(Daily!X152,Daily!X369,Daily!X586,Daily!X803)</f>
        <v>13</v>
      </c>
      <c r="Y26" s="32">
        <f>SUM(Daily!Y152,Daily!Y369,Daily!Y586,Daily!Y803)</f>
        <v>17</v>
      </c>
      <c r="Z26" s="3">
        <f>SUM(Daily!Z152,Daily!Z369,Daily!Z586,Daily!Z803)</f>
        <v>31</v>
      </c>
      <c r="AA26" s="32">
        <f>SUM(Daily!AA152,Daily!AA369,Daily!AA586,Daily!AA803)</f>
        <v>106</v>
      </c>
      <c r="AB26" s="11">
        <f t="shared" si="0"/>
        <v>260</v>
      </c>
      <c r="AC26" s="7">
        <f t="shared" si="0"/>
        <v>989</v>
      </c>
    </row>
    <row r="27" spans="1:29" x14ac:dyDescent="0.15">
      <c r="A27" s="95" t="s">
        <v>36</v>
      </c>
      <c r="B27" s="3">
        <f>SUM(Daily!B153,Daily!B370,Daily!B587,Daily!B804)</f>
        <v>0</v>
      </c>
      <c r="C27" s="32">
        <f>SUM(Daily!C153,Daily!C370,Daily!C587,Daily!C804)</f>
        <v>8</v>
      </c>
      <c r="D27" s="3">
        <f>SUM(Daily!D153,Daily!D370,Daily!D587,Daily!D804)</f>
        <v>0</v>
      </c>
      <c r="E27" s="32">
        <f>SUM(Daily!E153,Daily!E370,Daily!E587,Daily!E804)</f>
        <v>3</v>
      </c>
      <c r="F27" s="3">
        <f>SUM(Daily!F153,Daily!F370,Daily!F587,Daily!F804)</f>
        <v>0</v>
      </c>
      <c r="G27" s="32">
        <f>SUM(Daily!G153,Daily!G370,Daily!G587,Daily!G804)</f>
        <v>0</v>
      </c>
      <c r="H27" s="3">
        <f>SUM(Daily!H153,Daily!H370,Daily!H587,Daily!H804)</f>
        <v>0</v>
      </c>
      <c r="I27" s="32">
        <f>SUM(Daily!I153,Daily!I370,Daily!I587,Daily!I804)</f>
        <v>1</v>
      </c>
      <c r="J27" s="3">
        <f>SUM(Daily!J153,Daily!J370,Daily!J587,Daily!J804)</f>
        <v>0</v>
      </c>
      <c r="K27" s="32">
        <f>SUM(Daily!K153,Daily!K370,Daily!K587,Daily!K804)</f>
        <v>0</v>
      </c>
      <c r="L27" s="3">
        <f>SUM(Daily!L153,Daily!L370,Daily!L587,Daily!L804)</f>
        <v>0</v>
      </c>
      <c r="M27" s="32">
        <f>SUM(Daily!M153,Daily!M370,Daily!M587,Daily!M804)</f>
        <v>0</v>
      </c>
      <c r="N27" s="3">
        <f>SUM(Daily!N153,Daily!N370,Daily!N587,Daily!N804)</f>
        <v>0</v>
      </c>
      <c r="O27" s="32">
        <f>SUM(Daily!O153,Daily!O370,Daily!O587,Daily!O804)</f>
        <v>0</v>
      </c>
      <c r="P27" s="3">
        <f>SUM(Daily!P153,Daily!P370,Daily!P587,Daily!P804)</f>
        <v>0</v>
      </c>
      <c r="Q27" s="32">
        <f>SUM(Daily!Q153,Daily!Q370,Daily!Q587,Daily!Q804)</f>
        <v>0</v>
      </c>
      <c r="R27" s="3">
        <f>SUM(Daily!R153,Daily!R370,Daily!R587,Daily!R804)</f>
        <v>0</v>
      </c>
      <c r="S27" s="32">
        <f>SUM(Daily!S153,Daily!S370,Daily!S587,Daily!S804)</f>
        <v>0</v>
      </c>
      <c r="T27" s="3">
        <f>SUM(Daily!T153,Daily!T370,Daily!T587,Daily!T804)</f>
        <v>0</v>
      </c>
      <c r="U27" s="32">
        <f>SUM(Daily!U153,Daily!U370,Daily!U587,Daily!U804)</f>
        <v>0</v>
      </c>
      <c r="V27" s="3">
        <f>SUM(Daily!V153,Daily!V370,Daily!V587,Daily!V804)</f>
        <v>0</v>
      </c>
      <c r="W27" s="32">
        <f>SUM(Daily!W153,Daily!W370,Daily!W587,Daily!W804)</f>
        <v>0</v>
      </c>
      <c r="X27" s="3">
        <f>SUM(Daily!X153,Daily!X370,Daily!X587,Daily!X804)</f>
        <v>0</v>
      </c>
      <c r="Y27" s="32">
        <f>SUM(Daily!Y153,Daily!Y370,Daily!Y587,Daily!Y804)</f>
        <v>0</v>
      </c>
      <c r="Z27" s="3">
        <f>SUM(Daily!Z153,Daily!Z370,Daily!Z587,Daily!Z804)</f>
        <v>0</v>
      </c>
      <c r="AA27" s="32">
        <f>SUM(Daily!AA153,Daily!AA370,Daily!AA587,Daily!AA804)</f>
        <v>0</v>
      </c>
      <c r="AB27" s="11">
        <f t="shared" si="0"/>
        <v>0</v>
      </c>
      <c r="AC27" s="7">
        <f t="shared" si="0"/>
        <v>12</v>
      </c>
    </row>
    <row r="28" spans="1:29" x14ac:dyDescent="0.15">
      <c r="A28" s="94" t="s">
        <v>37</v>
      </c>
      <c r="B28" s="3">
        <f>SUM(Daily!B154,Daily!B371,Daily!B588,Daily!B805)</f>
        <v>0</v>
      </c>
      <c r="C28" s="32">
        <f>SUM(Daily!C154,Daily!C371,Daily!C588,Daily!C805)</f>
        <v>0</v>
      </c>
      <c r="D28" s="3">
        <f>SUM(Daily!D154,Daily!D371,Daily!D588,Daily!D805)</f>
        <v>0</v>
      </c>
      <c r="E28" s="32">
        <f>SUM(Daily!E154,Daily!E371,Daily!E588,Daily!E805)</f>
        <v>0</v>
      </c>
      <c r="F28" s="3">
        <f>SUM(Daily!F154,Daily!F371,Daily!F588,Daily!F805)</f>
        <v>0</v>
      </c>
      <c r="G28" s="32">
        <f>SUM(Daily!G154,Daily!G371,Daily!G588,Daily!G805)</f>
        <v>0</v>
      </c>
      <c r="H28" s="3">
        <f>SUM(Daily!H154,Daily!H371,Daily!H588,Daily!H805)</f>
        <v>0</v>
      </c>
      <c r="I28" s="32">
        <f>SUM(Daily!I154,Daily!I371,Daily!I588,Daily!I805)</f>
        <v>0</v>
      </c>
      <c r="J28" s="3">
        <f>SUM(Daily!J154,Daily!J371,Daily!J588,Daily!J805)</f>
        <v>0</v>
      </c>
      <c r="K28" s="32">
        <f>SUM(Daily!K154,Daily!K371,Daily!K588,Daily!K805)</f>
        <v>0</v>
      </c>
      <c r="L28" s="3">
        <f>SUM(Daily!L154,Daily!L371,Daily!L588,Daily!L805)</f>
        <v>0</v>
      </c>
      <c r="M28" s="32">
        <f>SUM(Daily!M154,Daily!M371,Daily!M588,Daily!M805)</f>
        <v>0</v>
      </c>
      <c r="N28" s="3">
        <f>SUM(Daily!N154,Daily!N371,Daily!N588,Daily!N805)</f>
        <v>0</v>
      </c>
      <c r="O28" s="32">
        <f>SUM(Daily!O154,Daily!O371,Daily!O588,Daily!O805)</f>
        <v>0</v>
      </c>
      <c r="P28" s="3">
        <f>SUM(Daily!P154,Daily!P371,Daily!P588,Daily!P805)</f>
        <v>0</v>
      </c>
      <c r="Q28" s="32">
        <f>SUM(Daily!Q154,Daily!Q371,Daily!Q588,Daily!Q805)</f>
        <v>0</v>
      </c>
      <c r="R28" s="3">
        <f>SUM(Daily!R154,Daily!R371,Daily!R588,Daily!R805)</f>
        <v>0</v>
      </c>
      <c r="S28" s="32">
        <f>SUM(Daily!S154,Daily!S371,Daily!S588,Daily!S805)</f>
        <v>0</v>
      </c>
      <c r="T28" s="3">
        <f>SUM(Daily!T154,Daily!T371,Daily!T588,Daily!T805)</f>
        <v>0</v>
      </c>
      <c r="U28" s="32">
        <f>SUM(Daily!U154,Daily!U371,Daily!U588,Daily!U805)</f>
        <v>0</v>
      </c>
      <c r="V28" s="3">
        <f>SUM(Daily!V154,Daily!V371,Daily!V588,Daily!V805)</f>
        <v>0</v>
      </c>
      <c r="W28" s="32">
        <f>SUM(Daily!W154,Daily!W371,Daily!W588,Daily!W805)</f>
        <v>0</v>
      </c>
      <c r="X28" s="3">
        <f>SUM(Daily!X154,Daily!X371,Daily!X588,Daily!X805)</f>
        <v>0</v>
      </c>
      <c r="Y28" s="32">
        <f>SUM(Daily!Y154,Daily!Y371,Daily!Y588,Daily!Y805)</f>
        <v>0</v>
      </c>
      <c r="Z28" s="3">
        <f>SUM(Daily!Z154,Daily!Z371,Daily!Z588,Daily!Z805)</f>
        <v>0</v>
      </c>
      <c r="AA28" s="32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x14ac:dyDescent="0.15">
      <c r="A29" s="95" t="s">
        <v>38</v>
      </c>
      <c r="B29" s="3">
        <f>SUM(Daily!B155,Daily!B372,Daily!B589,Daily!B806)</f>
        <v>0</v>
      </c>
      <c r="C29" s="32">
        <f>SUM(Daily!C155,Daily!C372,Daily!C589,Daily!C806)</f>
        <v>0</v>
      </c>
      <c r="D29" s="3">
        <f>SUM(Daily!D155,Daily!D372,Daily!D589,Daily!D806)</f>
        <v>0</v>
      </c>
      <c r="E29" s="32">
        <f>SUM(Daily!E155,Daily!E372,Daily!E589,Daily!E806)</f>
        <v>0</v>
      </c>
      <c r="F29" s="3">
        <f>SUM(Daily!F155,Daily!F372,Daily!F589,Daily!F806)</f>
        <v>0</v>
      </c>
      <c r="G29" s="32">
        <f>SUM(Daily!G155,Daily!G372,Daily!G589,Daily!G806)</f>
        <v>0</v>
      </c>
      <c r="H29" s="3">
        <f>SUM(Daily!H155,Daily!H372,Daily!H589,Daily!H806)</f>
        <v>0</v>
      </c>
      <c r="I29" s="32">
        <f>SUM(Daily!I155,Daily!I372,Daily!I589,Daily!I806)</f>
        <v>0</v>
      </c>
      <c r="J29" s="3">
        <f>SUM(Daily!J155,Daily!J372,Daily!J589,Daily!J806)</f>
        <v>0</v>
      </c>
      <c r="K29" s="32">
        <f>SUM(Daily!K155,Daily!K372,Daily!K589,Daily!K806)</f>
        <v>0</v>
      </c>
      <c r="L29" s="3">
        <f>SUM(Daily!L155,Daily!L372,Daily!L589,Daily!L806)</f>
        <v>0</v>
      </c>
      <c r="M29" s="32">
        <f>SUM(Daily!M155,Daily!M372,Daily!M589,Daily!M806)</f>
        <v>0</v>
      </c>
      <c r="N29" s="3">
        <f>SUM(Daily!N155,Daily!N372,Daily!N589,Daily!N806)</f>
        <v>0</v>
      </c>
      <c r="O29" s="32">
        <f>SUM(Daily!O155,Daily!O372,Daily!O589,Daily!O806)</f>
        <v>0</v>
      </c>
      <c r="P29" s="3">
        <f>SUM(Daily!P155,Daily!P372,Daily!P589,Daily!P806)</f>
        <v>0</v>
      </c>
      <c r="Q29" s="32">
        <f>SUM(Daily!Q155,Daily!Q372,Daily!Q589,Daily!Q806)</f>
        <v>0</v>
      </c>
      <c r="R29" s="3">
        <f>SUM(Daily!R155,Daily!R372,Daily!R589,Daily!R806)</f>
        <v>0</v>
      </c>
      <c r="S29" s="32">
        <f>SUM(Daily!S155,Daily!S372,Daily!S589,Daily!S806)</f>
        <v>0</v>
      </c>
      <c r="T29" s="3">
        <f>SUM(Daily!T155,Daily!T372,Daily!T589,Daily!T806)</f>
        <v>0</v>
      </c>
      <c r="U29" s="32">
        <f>SUM(Daily!U155,Daily!U372,Daily!U589,Daily!U806)</f>
        <v>0</v>
      </c>
      <c r="V29" s="3">
        <f>SUM(Daily!V155,Daily!V372,Daily!V589,Daily!V806)</f>
        <v>0</v>
      </c>
      <c r="W29" s="32">
        <f>SUM(Daily!W155,Daily!W372,Daily!W589,Daily!W806)</f>
        <v>0</v>
      </c>
      <c r="X29" s="3">
        <f>SUM(Daily!X155,Daily!X372,Daily!X589,Daily!X806)</f>
        <v>0</v>
      </c>
      <c r="Y29" s="32">
        <f>SUM(Daily!Y155,Daily!Y372,Daily!Y589,Daily!Y806)</f>
        <v>0</v>
      </c>
      <c r="Z29" s="3">
        <f>SUM(Daily!Z155,Daily!Z372,Daily!Z589,Daily!Z806)</f>
        <v>0</v>
      </c>
      <c r="AA29" s="32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" thickBot="1" x14ac:dyDescent="0.2">
      <c r="A30" s="90" t="s">
        <v>39</v>
      </c>
      <c r="B30" s="16">
        <f>SUM(Daily!B156,Daily!B373,Daily!B590,Daily!B807)</f>
        <v>0</v>
      </c>
      <c r="C30" s="43">
        <f>SUM(Daily!C156,Daily!C373,Daily!C590,Daily!C807)</f>
        <v>0</v>
      </c>
      <c r="D30" s="16">
        <f>SUM(Daily!D156,Daily!D373,Daily!D590,Daily!D807)</f>
        <v>0</v>
      </c>
      <c r="E30" s="43">
        <f>SUM(Daily!E156,Daily!E373,Daily!E590,Daily!E807)</f>
        <v>0</v>
      </c>
      <c r="F30" s="16">
        <f>SUM(Daily!F156,Daily!F373,Daily!F590,Daily!F807)</f>
        <v>0</v>
      </c>
      <c r="G30" s="43">
        <f>SUM(Daily!G156,Daily!G373,Daily!G590,Daily!G807)</f>
        <v>0</v>
      </c>
      <c r="H30" s="16">
        <f>SUM(Daily!H156,Daily!H373,Daily!H590,Daily!H807)</f>
        <v>0</v>
      </c>
      <c r="I30" s="43">
        <f>SUM(Daily!I156,Daily!I373,Daily!I590,Daily!I807)</f>
        <v>0</v>
      </c>
      <c r="J30" s="16">
        <f>SUM(Daily!J156,Daily!J373,Daily!J590,Daily!J807)</f>
        <v>0</v>
      </c>
      <c r="K30" s="43">
        <f>SUM(Daily!K156,Daily!K373,Daily!K590,Daily!K807)</f>
        <v>0</v>
      </c>
      <c r="L30" s="16">
        <f>SUM(Daily!L156,Daily!L373,Daily!L590,Daily!L807)</f>
        <v>0</v>
      </c>
      <c r="M30" s="43">
        <f>SUM(Daily!M156,Daily!M373,Daily!M590,Daily!M807)</f>
        <v>0</v>
      </c>
      <c r="N30" s="16">
        <f>SUM(Daily!N156,Daily!N373,Daily!N590,Daily!N807)</f>
        <v>0</v>
      </c>
      <c r="O30" s="43">
        <f>SUM(Daily!O156,Daily!O373,Daily!O590,Daily!O807)</f>
        <v>0</v>
      </c>
      <c r="P30" s="16">
        <f>SUM(Daily!P156,Daily!P373,Daily!P590,Daily!P807)</f>
        <v>0</v>
      </c>
      <c r="Q30" s="43">
        <f>SUM(Daily!Q156,Daily!Q373,Daily!Q590,Daily!Q807)</f>
        <v>0</v>
      </c>
      <c r="R30" s="16">
        <f>SUM(Daily!R156,Daily!R373,Daily!R590,Daily!R807)</f>
        <v>0</v>
      </c>
      <c r="S30" s="43">
        <f>SUM(Daily!S156,Daily!S373,Daily!S590,Daily!S807)</f>
        <v>0</v>
      </c>
      <c r="T30" s="16">
        <f>SUM(Daily!T156,Daily!T373,Daily!T590,Daily!T807)</f>
        <v>0</v>
      </c>
      <c r="U30" s="43">
        <f>SUM(Daily!U156,Daily!U373,Daily!U590,Daily!U807)</f>
        <v>0</v>
      </c>
      <c r="V30" s="16">
        <f>SUM(Daily!V156,Daily!V373,Daily!V590,Daily!V807)</f>
        <v>0</v>
      </c>
      <c r="W30" s="43">
        <f>SUM(Daily!W156,Daily!W373,Daily!W590,Daily!W807)</f>
        <v>0</v>
      </c>
      <c r="X30" s="16">
        <f>SUM(Daily!X156,Daily!X373,Daily!X590,Daily!X807)</f>
        <v>0</v>
      </c>
      <c r="Y30" s="43">
        <f>SUM(Daily!Y156,Daily!Y373,Daily!Y590,Daily!Y807)</f>
        <v>0</v>
      </c>
      <c r="Z30" s="16">
        <f>SUM(Daily!Z156,Daily!Z373,Daily!Z590,Daily!Z807)</f>
        <v>0</v>
      </c>
      <c r="AA30" s="4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5" thickTop="1" thickBot="1" x14ac:dyDescent="0.2">
      <c r="A31" s="55" t="s">
        <v>13</v>
      </c>
      <c r="B31" s="56">
        <f>SUM(B7:B30)</f>
        <v>20536</v>
      </c>
      <c r="C31" s="56">
        <f t="shared" ref="C31:AA31" si="1">SUM(C7:C30)</f>
        <v>26011</v>
      </c>
      <c r="D31" s="56">
        <f t="shared" si="1"/>
        <v>11246</v>
      </c>
      <c r="E31" s="56">
        <f t="shared" si="1"/>
        <v>14857</v>
      </c>
      <c r="F31" s="56">
        <f t="shared" si="1"/>
        <v>18423</v>
      </c>
      <c r="G31" s="56">
        <f t="shared" si="1"/>
        <v>19342</v>
      </c>
      <c r="H31" s="56">
        <f t="shared" si="1"/>
        <v>32479</v>
      </c>
      <c r="I31" s="56">
        <f t="shared" si="1"/>
        <v>31402</v>
      </c>
      <c r="J31" s="56">
        <f t="shared" si="1"/>
        <v>5094</v>
      </c>
      <c r="K31" s="56">
        <f t="shared" si="1"/>
        <v>4070</v>
      </c>
      <c r="L31" s="56">
        <f t="shared" si="1"/>
        <v>13159</v>
      </c>
      <c r="M31" s="56">
        <f t="shared" si="1"/>
        <v>11801</v>
      </c>
      <c r="N31" s="56">
        <f t="shared" si="1"/>
        <v>27246</v>
      </c>
      <c r="O31" s="56">
        <f t="shared" si="1"/>
        <v>25602</v>
      </c>
      <c r="P31" s="56">
        <f t="shared" si="1"/>
        <v>16603</v>
      </c>
      <c r="Q31" s="56">
        <f t="shared" si="1"/>
        <v>12964</v>
      </c>
      <c r="R31" s="56">
        <f t="shared" si="1"/>
        <v>19595</v>
      </c>
      <c r="S31" s="56">
        <f t="shared" si="1"/>
        <v>17424</v>
      </c>
      <c r="T31" s="56">
        <f t="shared" si="1"/>
        <v>3501</v>
      </c>
      <c r="U31" s="56">
        <f t="shared" si="1"/>
        <v>2229</v>
      </c>
      <c r="V31" s="56">
        <f t="shared" si="1"/>
        <v>17318</v>
      </c>
      <c r="W31" s="56">
        <f t="shared" si="1"/>
        <v>17169</v>
      </c>
      <c r="X31" s="56">
        <f t="shared" si="1"/>
        <v>12472</v>
      </c>
      <c r="Y31" s="56">
        <f t="shared" si="1"/>
        <v>8145</v>
      </c>
      <c r="Z31" s="56">
        <f t="shared" si="1"/>
        <v>25007</v>
      </c>
      <c r="AA31" s="56">
        <f t="shared" si="1"/>
        <v>31021</v>
      </c>
      <c r="AB31" s="56">
        <f>SUM(AB7:AB30)</f>
        <v>222679</v>
      </c>
      <c r="AC31" s="1">
        <f>SUM(AC7:AC30)</f>
        <v>222037</v>
      </c>
    </row>
    <row r="32" spans="1:29" ht="17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15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2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15">
      <c r="A40" s="90" t="s">
        <v>17</v>
      </c>
      <c r="B40" s="3">
        <f t="shared" ref="B40:AA49" si="3">+B8/$B$65</f>
        <v>45.5</v>
      </c>
      <c r="C40" s="32">
        <f t="shared" si="3"/>
        <v>0</v>
      </c>
      <c r="D40" s="3">
        <f t="shared" si="3"/>
        <v>59.75</v>
      </c>
      <c r="E40" s="32">
        <f t="shared" si="3"/>
        <v>0.75</v>
      </c>
      <c r="F40" s="3">
        <f t="shared" si="3"/>
        <v>104.25</v>
      </c>
      <c r="G40" s="32">
        <f t="shared" si="3"/>
        <v>0.25</v>
      </c>
      <c r="H40" s="3">
        <f t="shared" si="3"/>
        <v>65</v>
      </c>
      <c r="I40" s="32">
        <f t="shared" si="3"/>
        <v>13.25</v>
      </c>
      <c r="J40" s="3">
        <f t="shared" si="3"/>
        <v>2.75</v>
      </c>
      <c r="K40" s="32">
        <f t="shared" si="3"/>
        <v>5</v>
      </c>
      <c r="L40" s="3">
        <f t="shared" si="3"/>
        <v>3.75</v>
      </c>
      <c r="M40" s="32">
        <f t="shared" si="3"/>
        <v>7.25</v>
      </c>
      <c r="N40" s="3">
        <f t="shared" si="3"/>
        <v>14.25</v>
      </c>
      <c r="O40" s="32">
        <f t="shared" si="3"/>
        <v>19.25</v>
      </c>
      <c r="P40" s="3">
        <f t="shared" si="3"/>
        <v>15.5</v>
      </c>
      <c r="Q40" s="32">
        <f t="shared" si="3"/>
        <v>15.5</v>
      </c>
      <c r="R40" s="3">
        <f t="shared" si="3"/>
        <v>3.25</v>
      </c>
      <c r="S40" s="32">
        <f t="shared" si="3"/>
        <v>3</v>
      </c>
      <c r="T40" s="3">
        <f t="shared" si="3"/>
        <v>0</v>
      </c>
      <c r="U40" s="32">
        <f t="shared" si="3"/>
        <v>0</v>
      </c>
      <c r="V40" s="3">
        <f t="shared" si="3"/>
        <v>0.25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314.25</v>
      </c>
      <c r="AC40" s="15">
        <f t="shared" ref="AC40:AC62" si="4">C40+E40+G40+I40+K40+M40+O40+Q40+S40+U40+W40+Y40+AA40</f>
        <v>64.25</v>
      </c>
    </row>
    <row r="41" spans="1:29" x14ac:dyDescent="0.15">
      <c r="A41" s="91" t="s">
        <v>18</v>
      </c>
      <c r="B41" s="3">
        <f t="shared" si="3"/>
        <v>203.75</v>
      </c>
      <c r="C41" s="32">
        <f t="shared" si="3"/>
        <v>0.25</v>
      </c>
      <c r="D41" s="3">
        <f t="shared" si="3"/>
        <v>147.75</v>
      </c>
      <c r="E41" s="32">
        <f t="shared" si="3"/>
        <v>0.25</v>
      </c>
      <c r="F41" s="3">
        <f t="shared" si="3"/>
        <v>302</v>
      </c>
      <c r="G41" s="32">
        <f t="shared" si="3"/>
        <v>8.25</v>
      </c>
      <c r="H41" s="3">
        <f t="shared" si="3"/>
        <v>266.5</v>
      </c>
      <c r="I41" s="32">
        <f t="shared" si="3"/>
        <v>89.5</v>
      </c>
      <c r="J41" s="3">
        <f t="shared" si="3"/>
        <v>20</v>
      </c>
      <c r="K41" s="32">
        <f t="shared" si="3"/>
        <v>20.75</v>
      </c>
      <c r="L41" s="3">
        <f t="shared" si="3"/>
        <v>53.75</v>
      </c>
      <c r="M41" s="32">
        <f t="shared" si="3"/>
        <v>87</v>
      </c>
      <c r="N41" s="3">
        <f t="shared" si="3"/>
        <v>237.25</v>
      </c>
      <c r="O41" s="32">
        <f t="shared" si="3"/>
        <v>185.5</v>
      </c>
      <c r="P41" s="3">
        <f t="shared" si="3"/>
        <v>129.25</v>
      </c>
      <c r="Q41" s="32">
        <f t="shared" si="3"/>
        <v>142.25</v>
      </c>
      <c r="R41" s="3">
        <f t="shared" si="3"/>
        <v>122.25</v>
      </c>
      <c r="S41" s="32">
        <f t="shared" si="3"/>
        <v>98.25</v>
      </c>
      <c r="T41" s="3">
        <f t="shared" si="3"/>
        <v>13.5</v>
      </c>
      <c r="U41" s="32">
        <f t="shared" si="3"/>
        <v>28.75</v>
      </c>
      <c r="V41" s="3">
        <f t="shared" si="3"/>
        <v>93</v>
      </c>
      <c r="W41" s="32">
        <f t="shared" si="3"/>
        <v>105.75</v>
      </c>
      <c r="X41" s="3">
        <f t="shared" si="3"/>
        <v>131.25</v>
      </c>
      <c r="Y41" s="32">
        <f t="shared" si="3"/>
        <v>71</v>
      </c>
      <c r="Z41" s="3">
        <f t="shared" si="3"/>
        <v>225.5</v>
      </c>
      <c r="AA41" s="32">
        <f t="shared" si="3"/>
        <v>151.75</v>
      </c>
      <c r="AB41" s="11">
        <f t="shared" ref="AB41:AB62" si="5">B41+D41+F41+H41+J41+L41+N41+P41+R41+T41+V41+X41+Z41</f>
        <v>1945.75</v>
      </c>
      <c r="AC41" s="15">
        <f t="shared" si="4"/>
        <v>989.25</v>
      </c>
    </row>
    <row r="42" spans="1:29" x14ac:dyDescent="0.15">
      <c r="A42" s="90" t="s">
        <v>19</v>
      </c>
      <c r="B42" s="3">
        <f t="shared" si="3"/>
        <v>317.25</v>
      </c>
      <c r="C42" s="32">
        <f t="shared" si="3"/>
        <v>180.25</v>
      </c>
      <c r="D42" s="3">
        <f t="shared" si="3"/>
        <v>230.25</v>
      </c>
      <c r="E42" s="32">
        <f t="shared" si="3"/>
        <v>156</v>
      </c>
      <c r="F42" s="3">
        <f t="shared" si="3"/>
        <v>369.25</v>
      </c>
      <c r="G42" s="32">
        <f t="shared" si="3"/>
        <v>173.5</v>
      </c>
      <c r="H42" s="3">
        <f t="shared" si="3"/>
        <v>420.5</v>
      </c>
      <c r="I42" s="32">
        <f t="shared" si="3"/>
        <v>379.5</v>
      </c>
      <c r="J42" s="3">
        <f t="shared" si="3"/>
        <v>47.25</v>
      </c>
      <c r="K42" s="32">
        <f t="shared" si="3"/>
        <v>99.5</v>
      </c>
      <c r="L42" s="3">
        <f t="shared" si="3"/>
        <v>153.5</v>
      </c>
      <c r="M42" s="32">
        <f t="shared" si="3"/>
        <v>213.75</v>
      </c>
      <c r="N42" s="3">
        <f t="shared" si="3"/>
        <v>381.25</v>
      </c>
      <c r="O42" s="32">
        <f t="shared" si="3"/>
        <v>400.25</v>
      </c>
      <c r="P42" s="3">
        <f t="shared" si="3"/>
        <v>283</v>
      </c>
      <c r="Q42" s="32">
        <f t="shared" si="3"/>
        <v>210.5</v>
      </c>
      <c r="R42" s="3">
        <f t="shared" si="3"/>
        <v>273.5</v>
      </c>
      <c r="S42" s="32">
        <f t="shared" si="3"/>
        <v>225.5</v>
      </c>
      <c r="T42" s="3">
        <f t="shared" si="3"/>
        <v>42</v>
      </c>
      <c r="U42" s="32">
        <f t="shared" si="3"/>
        <v>71.25</v>
      </c>
      <c r="V42" s="3">
        <f t="shared" si="3"/>
        <v>165</v>
      </c>
      <c r="W42" s="32">
        <f t="shared" si="3"/>
        <v>215.75</v>
      </c>
      <c r="X42" s="3">
        <f t="shared" si="3"/>
        <v>207.5</v>
      </c>
      <c r="Y42" s="32">
        <f t="shared" si="3"/>
        <v>140.75</v>
      </c>
      <c r="Z42" s="3">
        <f t="shared" si="3"/>
        <v>327.25</v>
      </c>
      <c r="AA42" s="32">
        <f t="shared" si="3"/>
        <v>357</v>
      </c>
      <c r="AB42" s="11">
        <f t="shared" si="5"/>
        <v>3217.5</v>
      </c>
      <c r="AC42" s="15">
        <f t="shared" si="4"/>
        <v>2823.5</v>
      </c>
    </row>
    <row r="43" spans="1:29" x14ac:dyDescent="0.15">
      <c r="A43" s="91" t="s">
        <v>20</v>
      </c>
      <c r="B43" s="3">
        <f t="shared" si="3"/>
        <v>367.25</v>
      </c>
      <c r="C43" s="32">
        <f t="shared" si="3"/>
        <v>294.25</v>
      </c>
      <c r="D43" s="3">
        <f t="shared" si="3"/>
        <v>247.75</v>
      </c>
      <c r="E43" s="32">
        <f t="shared" si="3"/>
        <v>213.5</v>
      </c>
      <c r="F43" s="3">
        <f t="shared" si="3"/>
        <v>368</v>
      </c>
      <c r="G43" s="32">
        <f t="shared" si="3"/>
        <v>222.25</v>
      </c>
      <c r="H43" s="3">
        <f t="shared" si="3"/>
        <v>529.75</v>
      </c>
      <c r="I43" s="32">
        <f t="shared" si="3"/>
        <v>427.5</v>
      </c>
      <c r="J43" s="3">
        <f t="shared" si="3"/>
        <v>49.5</v>
      </c>
      <c r="K43" s="32">
        <f t="shared" si="3"/>
        <v>118.75</v>
      </c>
      <c r="L43" s="3">
        <f t="shared" si="3"/>
        <v>159.25</v>
      </c>
      <c r="M43" s="32">
        <f t="shared" si="3"/>
        <v>282.25</v>
      </c>
      <c r="N43" s="3">
        <f t="shared" si="3"/>
        <v>459.5</v>
      </c>
      <c r="O43" s="32">
        <f t="shared" si="3"/>
        <v>520.25</v>
      </c>
      <c r="P43" s="3">
        <f t="shared" si="3"/>
        <v>288.5</v>
      </c>
      <c r="Q43" s="32">
        <f t="shared" si="3"/>
        <v>228.75</v>
      </c>
      <c r="R43" s="3">
        <f t="shared" si="3"/>
        <v>352.75</v>
      </c>
      <c r="S43" s="32">
        <f t="shared" si="3"/>
        <v>258</v>
      </c>
      <c r="T43" s="3">
        <f t="shared" si="3"/>
        <v>62.5</v>
      </c>
      <c r="U43" s="32">
        <f t="shared" si="3"/>
        <v>69.75</v>
      </c>
      <c r="V43" s="3">
        <f t="shared" si="3"/>
        <v>186.75</v>
      </c>
      <c r="W43" s="32">
        <f t="shared" si="3"/>
        <v>281.5</v>
      </c>
      <c r="X43" s="3">
        <f t="shared" si="3"/>
        <v>233.25</v>
      </c>
      <c r="Y43" s="32">
        <f t="shared" si="3"/>
        <v>182</v>
      </c>
      <c r="Z43" s="3">
        <f t="shared" si="3"/>
        <v>370</v>
      </c>
      <c r="AA43" s="32">
        <f t="shared" si="3"/>
        <v>415</v>
      </c>
      <c r="AB43" s="11">
        <f t="shared" si="5"/>
        <v>3674.75</v>
      </c>
      <c r="AC43" s="15">
        <f t="shared" si="4"/>
        <v>3513.75</v>
      </c>
    </row>
    <row r="44" spans="1:29" x14ac:dyDescent="0.15">
      <c r="A44" s="90" t="s">
        <v>21</v>
      </c>
      <c r="B44" s="3">
        <f t="shared" si="3"/>
        <v>456.75</v>
      </c>
      <c r="C44" s="32">
        <f t="shared" si="3"/>
        <v>445.25</v>
      </c>
      <c r="D44" s="3">
        <f t="shared" si="3"/>
        <v>282</v>
      </c>
      <c r="E44" s="32">
        <f t="shared" si="3"/>
        <v>211.5</v>
      </c>
      <c r="F44" s="3">
        <f t="shared" si="3"/>
        <v>403</v>
      </c>
      <c r="G44" s="32">
        <f t="shared" si="3"/>
        <v>204.25</v>
      </c>
      <c r="H44" s="3">
        <f t="shared" si="3"/>
        <v>639.25</v>
      </c>
      <c r="I44" s="32">
        <f t="shared" si="3"/>
        <v>505</v>
      </c>
      <c r="J44" s="3">
        <f t="shared" si="3"/>
        <v>69.75</v>
      </c>
      <c r="K44" s="32">
        <f t="shared" si="3"/>
        <v>139.25</v>
      </c>
      <c r="L44" s="3">
        <f t="shared" si="3"/>
        <v>116.5</v>
      </c>
      <c r="M44" s="32">
        <f t="shared" si="3"/>
        <v>347</v>
      </c>
      <c r="N44" s="3">
        <f t="shared" si="3"/>
        <v>475.5</v>
      </c>
      <c r="O44" s="32">
        <f t="shared" si="3"/>
        <v>576</v>
      </c>
      <c r="P44" s="3">
        <f t="shared" si="3"/>
        <v>317.5</v>
      </c>
      <c r="Q44" s="32">
        <f t="shared" si="3"/>
        <v>201.5</v>
      </c>
      <c r="R44" s="3">
        <f t="shared" si="3"/>
        <v>418.75</v>
      </c>
      <c r="S44" s="32">
        <f t="shared" si="3"/>
        <v>255.5</v>
      </c>
      <c r="T44" s="3">
        <f t="shared" si="3"/>
        <v>52.5</v>
      </c>
      <c r="U44" s="32">
        <f t="shared" si="3"/>
        <v>55</v>
      </c>
      <c r="V44" s="3">
        <f t="shared" si="3"/>
        <v>199.75</v>
      </c>
      <c r="W44" s="32">
        <f t="shared" si="3"/>
        <v>370.25</v>
      </c>
      <c r="X44" s="3">
        <f t="shared" si="3"/>
        <v>228.75</v>
      </c>
      <c r="Y44" s="32">
        <f t="shared" si="3"/>
        <v>172.5</v>
      </c>
      <c r="Z44" s="3">
        <f t="shared" si="3"/>
        <v>441</v>
      </c>
      <c r="AA44" s="32">
        <f t="shared" si="3"/>
        <v>437.5</v>
      </c>
      <c r="AB44" s="11">
        <f t="shared" si="5"/>
        <v>4101</v>
      </c>
      <c r="AC44" s="15">
        <f t="shared" si="4"/>
        <v>3920.5</v>
      </c>
    </row>
    <row r="45" spans="1:29" x14ac:dyDescent="0.15">
      <c r="A45" s="91" t="s">
        <v>22</v>
      </c>
      <c r="B45" s="3">
        <f t="shared" si="3"/>
        <v>385.75</v>
      </c>
      <c r="C45" s="32">
        <f t="shared" si="3"/>
        <v>570.5</v>
      </c>
      <c r="D45" s="3">
        <f t="shared" si="3"/>
        <v>296</v>
      </c>
      <c r="E45" s="32">
        <f t="shared" si="3"/>
        <v>186.5</v>
      </c>
      <c r="F45" s="3">
        <f t="shared" si="3"/>
        <v>389.75</v>
      </c>
      <c r="G45" s="32">
        <f t="shared" si="3"/>
        <v>165.25</v>
      </c>
      <c r="H45" s="3">
        <f t="shared" si="3"/>
        <v>547.5</v>
      </c>
      <c r="I45" s="32">
        <f t="shared" si="3"/>
        <v>535</v>
      </c>
      <c r="J45" s="3">
        <f t="shared" si="3"/>
        <v>63.25</v>
      </c>
      <c r="K45" s="32">
        <f t="shared" si="3"/>
        <v>119</v>
      </c>
      <c r="L45" s="3">
        <f t="shared" si="3"/>
        <v>117</v>
      </c>
      <c r="M45" s="32">
        <f t="shared" si="3"/>
        <v>357.25</v>
      </c>
      <c r="N45" s="3">
        <f t="shared" si="3"/>
        <v>440.75</v>
      </c>
      <c r="O45" s="32">
        <f t="shared" si="3"/>
        <v>609.75</v>
      </c>
      <c r="P45" s="3">
        <f t="shared" si="3"/>
        <v>321</v>
      </c>
      <c r="Q45" s="32">
        <f t="shared" si="3"/>
        <v>224.5</v>
      </c>
      <c r="R45" s="3">
        <f t="shared" si="3"/>
        <v>402.75</v>
      </c>
      <c r="S45" s="32">
        <f t="shared" si="3"/>
        <v>266.5</v>
      </c>
      <c r="T45" s="3">
        <f t="shared" si="3"/>
        <v>38.25</v>
      </c>
      <c r="U45" s="32">
        <f t="shared" si="3"/>
        <v>48.5</v>
      </c>
      <c r="V45" s="3">
        <f t="shared" si="3"/>
        <v>189.25</v>
      </c>
      <c r="W45" s="32">
        <f t="shared" si="3"/>
        <v>451.75</v>
      </c>
      <c r="X45" s="3">
        <f t="shared" si="3"/>
        <v>212.75</v>
      </c>
      <c r="Y45" s="32">
        <f t="shared" si="3"/>
        <v>128.75</v>
      </c>
      <c r="Z45" s="3">
        <f t="shared" si="3"/>
        <v>422.25</v>
      </c>
      <c r="AA45" s="32">
        <f t="shared" si="3"/>
        <v>422.5</v>
      </c>
      <c r="AB45" s="11">
        <f t="shared" si="5"/>
        <v>3826.25</v>
      </c>
      <c r="AC45" s="15">
        <f t="shared" si="4"/>
        <v>4085.75</v>
      </c>
    </row>
    <row r="46" spans="1:29" x14ac:dyDescent="0.15">
      <c r="A46" s="90" t="s">
        <v>23</v>
      </c>
      <c r="B46" s="3">
        <f t="shared" si="3"/>
        <v>296</v>
      </c>
      <c r="C46" s="32">
        <f t="shared" si="3"/>
        <v>394.25</v>
      </c>
      <c r="D46" s="3">
        <f t="shared" si="3"/>
        <v>175</v>
      </c>
      <c r="E46" s="32">
        <f t="shared" si="3"/>
        <v>175.75</v>
      </c>
      <c r="F46" s="3">
        <f t="shared" si="3"/>
        <v>310.75</v>
      </c>
      <c r="G46" s="32">
        <f t="shared" si="3"/>
        <v>136.25</v>
      </c>
      <c r="H46" s="3">
        <f t="shared" si="3"/>
        <v>449</v>
      </c>
      <c r="I46" s="32">
        <f t="shared" si="3"/>
        <v>471.75</v>
      </c>
      <c r="J46" s="3">
        <f t="shared" si="3"/>
        <v>68.25</v>
      </c>
      <c r="K46" s="32">
        <f t="shared" si="3"/>
        <v>83.5</v>
      </c>
      <c r="L46" s="3">
        <f t="shared" si="3"/>
        <v>114</v>
      </c>
      <c r="M46" s="32">
        <f t="shared" si="3"/>
        <v>295</v>
      </c>
      <c r="N46" s="3">
        <f t="shared" si="3"/>
        <v>351.25</v>
      </c>
      <c r="O46" s="32">
        <f t="shared" si="3"/>
        <v>552.75</v>
      </c>
      <c r="P46" s="3">
        <f t="shared" si="3"/>
        <v>249.75</v>
      </c>
      <c r="Q46" s="32">
        <f t="shared" si="3"/>
        <v>159.5</v>
      </c>
      <c r="R46" s="3">
        <f t="shared" si="3"/>
        <v>361.25</v>
      </c>
      <c r="S46" s="32">
        <f t="shared" si="3"/>
        <v>237.5</v>
      </c>
      <c r="T46" s="3">
        <f t="shared" si="3"/>
        <v>50.75</v>
      </c>
      <c r="U46" s="32">
        <f t="shared" si="3"/>
        <v>42.25</v>
      </c>
      <c r="V46" s="3">
        <f t="shared" si="3"/>
        <v>173</v>
      </c>
      <c r="W46" s="32">
        <f t="shared" si="3"/>
        <v>356.25</v>
      </c>
      <c r="X46" s="3">
        <f t="shared" si="3"/>
        <v>175.25</v>
      </c>
      <c r="Y46" s="32">
        <f t="shared" si="3"/>
        <v>107.75</v>
      </c>
      <c r="Z46" s="3">
        <f t="shared" si="3"/>
        <v>367.5</v>
      </c>
      <c r="AA46" s="32">
        <f t="shared" si="3"/>
        <v>431.5</v>
      </c>
      <c r="AB46" s="11">
        <f t="shared" si="5"/>
        <v>3141.75</v>
      </c>
      <c r="AC46" s="15">
        <f t="shared" si="4"/>
        <v>3444</v>
      </c>
    </row>
    <row r="47" spans="1:29" x14ac:dyDescent="0.15">
      <c r="A47" s="91" t="s">
        <v>24</v>
      </c>
      <c r="B47" s="3">
        <f t="shared" si="3"/>
        <v>276</v>
      </c>
      <c r="C47" s="32">
        <f t="shared" si="3"/>
        <v>364.25</v>
      </c>
      <c r="D47" s="3">
        <f t="shared" si="3"/>
        <v>145</v>
      </c>
      <c r="E47" s="32">
        <f t="shared" si="3"/>
        <v>171</v>
      </c>
      <c r="F47" s="3">
        <f t="shared" si="3"/>
        <v>262.75</v>
      </c>
      <c r="G47" s="32">
        <f t="shared" si="3"/>
        <v>129.25</v>
      </c>
      <c r="H47" s="3">
        <f t="shared" si="3"/>
        <v>424</v>
      </c>
      <c r="I47" s="32">
        <f t="shared" si="3"/>
        <v>411.75</v>
      </c>
      <c r="J47" s="3">
        <f t="shared" si="3"/>
        <v>66.5</v>
      </c>
      <c r="K47" s="32">
        <f t="shared" si="3"/>
        <v>53.75</v>
      </c>
      <c r="L47" s="3">
        <f t="shared" si="3"/>
        <v>129</v>
      </c>
      <c r="M47" s="32">
        <f t="shared" si="3"/>
        <v>233.75</v>
      </c>
      <c r="N47" s="3">
        <f t="shared" si="3"/>
        <v>316</v>
      </c>
      <c r="O47" s="32">
        <f t="shared" si="3"/>
        <v>382</v>
      </c>
      <c r="P47" s="3">
        <f t="shared" si="3"/>
        <v>221</v>
      </c>
      <c r="Q47" s="32">
        <f t="shared" si="3"/>
        <v>143.25</v>
      </c>
      <c r="R47" s="3">
        <f t="shared" si="3"/>
        <v>321.25</v>
      </c>
      <c r="S47" s="32">
        <f t="shared" si="3"/>
        <v>188.5</v>
      </c>
      <c r="T47" s="3">
        <f t="shared" si="3"/>
        <v>32.5</v>
      </c>
      <c r="U47" s="32">
        <f t="shared" si="3"/>
        <v>25</v>
      </c>
      <c r="V47" s="3">
        <f t="shared" si="3"/>
        <v>181.75</v>
      </c>
      <c r="W47" s="32">
        <f t="shared" si="3"/>
        <v>267.5</v>
      </c>
      <c r="X47" s="3">
        <f t="shared" si="3"/>
        <v>147.5</v>
      </c>
      <c r="Y47" s="32">
        <f t="shared" si="3"/>
        <v>94</v>
      </c>
      <c r="Z47" s="3">
        <f t="shared" si="3"/>
        <v>332.25</v>
      </c>
      <c r="AA47" s="32">
        <f t="shared" si="3"/>
        <v>439.75</v>
      </c>
      <c r="AB47" s="11">
        <f t="shared" si="5"/>
        <v>2855.5</v>
      </c>
      <c r="AC47" s="15">
        <f t="shared" si="4"/>
        <v>2903.75</v>
      </c>
    </row>
    <row r="48" spans="1:29" x14ac:dyDescent="0.15">
      <c r="A48" s="90" t="s">
        <v>25</v>
      </c>
      <c r="B48" s="3">
        <f t="shared" si="3"/>
        <v>253</v>
      </c>
      <c r="C48" s="32">
        <f t="shared" si="3"/>
        <v>353.25</v>
      </c>
      <c r="D48" s="3">
        <f t="shared" si="3"/>
        <v>153.25</v>
      </c>
      <c r="E48" s="32">
        <f t="shared" si="3"/>
        <v>200</v>
      </c>
      <c r="F48" s="3">
        <f t="shared" si="3"/>
        <v>245.5</v>
      </c>
      <c r="G48" s="32">
        <f t="shared" si="3"/>
        <v>161.75</v>
      </c>
      <c r="H48" s="3">
        <f t="shared" si="3"/>
        <v>412.75</v>
      </c>
      <c r="I48" s="32">
        <f t="shared" si="3"/>
        <v>421</v>
      </c>
      <c r="J48" s="3">
        <f t="shared" si="3"/>
        <v>68.5</v>
      </c>
      <c r="K48" s="32">
        <f t="shared" si="3"/>
        <v>33.75</v>
      </c>
      <c r="L48" s="3">
        <f t="shared" si="3"/>
        <v>135.25</v>
      </c>
      <c r="M48" s="32">
        <f t="shared" si="3"/>
        <v>188</v>
      </c>
      <c r="N48" s="3">
        <f t="shared" si="3"/>
        <v>345.75</v>
      </c>
      <c r="O48" s="32">
        <f t="shared" si="3"/>
        <v>312</v>
      </c>
      <c r="P48" s="3">
        <f t="shared" si="3"/>
        <v>215.75</v>
      </c>
      <c r="Q48" s="32">
        <f t="shared" si="3"/>
        <v>148.75</v>
      </c>
      <c r="R48" s="3">
        <f t="shared" si="3"/>
        <v>288.25</v>
      </c>
      <c r="S48" s="32">
        <f t="shared" si="3"/>
        <v>190</v>
      </c>
      <c r="T48" s="3">
        <f t="shared" si="3"/>
        <v>39</v>
      </c>
      <c r="U48" s="32">
        <f t="shared" si="3"/>
        <v>21.25</v>
      </c>
      <c r="V48" s="3">
        <f t="shared" si="3"/>
        <v>213</v>
      </c>
      <c r="W48" s="32">
        <f t="shared" si="3"/>
        <v>236</v>
      </c>
      <c r="X48" s="3">
        <f t="shared" si="3"/>
        <v>159</v>
      </c>
      <c r="Y48" s="32">
        <f t="shared" si="3"/>
        <v>97</v>
      </c>
      <c r="Z48" s="3">
        <f t="shared" si="3"/>
        <v>371.5</v>
      </c>
      <c r="AA48" s="32">
        <f t="shared" si="3"/>
        <v>446.5</v>
      </c>
      <c r="AB48" s="11">
        <f t="shared" si="5"/>
        <v>2900.5</v>
      </c>
      <c r="AC48" s="15">
        <f t="shared" si="4"/>
        <v>2809.25</v>
      </c>
    </row>
    <row r="49" spans="1:29" x14ac:dyDescent="0.15">
      <c r="A49" s="91" t="s">
        <v>26</v>
      </c>
      <c r="B49" s="3">
        <f t="shared" si="3"/>
        <v>246.25</v>
      </c>
      <c r="C49" s="32">
        <f t="shared" si="3"/>
        <v>376</v>
      </c>
      <c r="D49" s="3">
        <f t="shared" si="3"/>
        <v>133.5</v>
      </c>
      <c r="E49" s="32">
        <f t="shared" si="3"/>
        <v>222.25</v>
      </c>
      <c r="F49" s="3">
        <f t="shared" si="3"/>
        <v>232.25</v>
      </c>
      <c r="G49" s="32">
        <f t="shared" si="3"/>
        <v>182</v>
      </c>
      <c r="H49" s="3">
        <f t="shared" si="3"/>
        <v>453.25</v>
      </c>
      <c r="I49" s="32">
        <f t="shared" si="3"/>
        <v>429.5</v>
      </c>
      <c r="J49" s="3">
        <f t="shared" si="3"/>
        <v>59.25</v>
      </c>
      <c r="K49" s="32">
        <f t="shared" si="3"/>
        <v>44.5</v>
      </c>
      <c r="L49" s="3">
        <f t="shared" si="3"/>
        <v>162.5</v>
      </c>
      <c r="M49" s="32">
        <f t="shared" si="3"/>
        <v>148.25</v>
      </c>
      <c r="N49" s="3">
        <f t="shared" si="3"/>
        <v>370.75</v>
      </c>
      <c r="O49" s="32">
        <f t="shared" si="3"/>
        <v>297</v>
      </c>
      <c r="P49" s="3">
        <f t="shared" si="3"/>
        <v>209.25</v>
      </c>
      <c r="Q49" s="32">
        <f t="shared" si="3"/>
        <v>161</v>
      </c>
      <c r="R49" s="3">
        <f t="shared" si="3"/>
        <v>276.75</v>
      </c>
      <c r="S49" s="32">
        <f t="shared" si="3"/>
        <v>243.75</v>
      </c>
      <c r="T49" s="3">
        <f t="shared" si="3"/>
        <v>33.5</v>
      </c>
      <c r="U49" s="32">
        <f t="shared" si="3"/>
        <v>19.75</v>
      </c>
      <c r="V49" s="3">
        <f t="shared" si="3"/>
        <v>214.5</v>
      </c>
      <c r="W49" s="32">
        <f t="shared" ref="W49:AA49" si="6">+W17/$B$65</f>
        <v>241.5</v>
      </c>
      <c r="X49" s="3">
        <f t="shared" si="6"/>
        <v>154.25</v>
      </c>
      <c r="Y49" s="32">
        <f t="shared" si="6"/>
        <v>103.75</v>
      </c>
      <c r="Z49" s="3">
        <f t="shared" si="6"/>
        <v>391.25</v>
      </c>
      <c r="AA49" s="32">
        <f t="shared" si="6"/>
        <v>482.25</v>
      </c>
      <c r="AB49" s="11">
        <f t="shared" si="5"/>
        <v>2937.25</v>
      </c>
      <c r="AC49" s="15">
        <f t="shared" si="4"/>
        <v>2951.5</v>
      </c>
    </row>
    <row r="50" spans="1:29" x14ac:dyDescent="0.15">
      <c r="A50" s="90" t="s">
        <v>27</v>
      </c>
      <c r="B50" s="3">
        <f t="shared" ref="B50:AA59" si="7">+B18/$B$65</f>
        <v>249.5</v>
      </c>
      <c r="C50" s="32">
        <f t="shared" si="7"/>
        <v>354</v>
      </c>
      <c r="D50" s="3">
        <f t="shared" si="7"/>
        <v>121</v>
      </c>
      <c r="E50" s="32">
        <f t="shared" si="7"/>
        <v>234.75</v>
      </c>
      <c r="F50" s="3">
        <f t="shared" si="7"/>
        <v>197</v>
      </c>
      <c r="G50" s="32">
        <f t="shared" si="7"/>
        <v>206.25</v>
      </c>
      <c r="H50" s="3">
        <f t="shared" si="7"/>
        <v>423.25</v>
      </c>
      <c r="I50" s="32">
        <f t="shared" si="7"/>
        <v>466.75</v>
      </c>
      <c r="J50" s="3">
        <f t="shared" si="7"/>
        <v>60.75</v>
      </c>
      <c r="K50" s="32">
        <f t="shared" si="7"/>
        <v>40.75</v>
      </c>
      <c r="L50" s="3">
        <f t="shared" si="7"/>
        <v>172.25</v>
      </c>
      <c r="M50" s="32">
        <f t="shared" si="7"/>
        <v>145.75</v>
      </c>
      <c r="N50" s="3">
        <f t="shared" si="7"/>
        <v>425</v>
      </c>
      <c r="O50" s="32">
        <f t="shared" si="7"/>
        <v>286.75</v>
      </c>
      <c r="P50" s="3">
        <f t="shared" si="7"/>
        <v>259</v>
      </c>
      <c r="Q50" s="32">
        <f t="shared" si="7"/>
        <v>131.75</v>
      </c>
      <c r="R50" s="3">
        <f t="shared" si="7"/>
        <v>280.75</v>
      </c>
      <c r="S50" s="32">
        <f t="shared" si="7"/>
        <v>210.5</v>
      </c>
      <c r="T50" s="3">
        <f t="shared" si="7"/>
        <v>44</v>
      </c>
      <c r="U50" s="32">
        <f t="shared" si="7"/>
        <v>19.25</v>
      </c>
      <c r="V50" s="3">
        <f t="shared" si="7"/>
        <v>228.25</v>
      </c>
      <c r="W50" s="32">
        <f t="shared" si="7"/>
        <v>257</v>
      </c>
      <c r="X50" s="3">
        <f t="shared" si="7"/>
        <v>152</v>
      </c>
      <c r="Y50" s="32">
        <f t="shared" si="7"/>
        <v>87.75</v>
      </c>
      <c r="Z50" s="3">
        <f t="shared" si="7"/>
        <v>375</v>
      </c>
      <c r="AA50" s="32">
        <f t="shared" si="7"/>
        <v>476.25</v>
      </c>
      <c r="AB50" s="11">
        <f t="shared" si="5"/>
        <v>2987.75</v>
      </c>
      <c r="AC50" s="15">
        <f t="shared" si="4"/>
        <v>2917.5</v>
      </c>
    </row>
    <row r="51" spans="1:29" x14ac:dyDescent="0.15">
      <c r="A51" s="91" t="s">
        <v>28</v>
      </c>
      <c r="B51" s="3">
        <f t="shared" si="7"/>
        <v>288</v>
      </c>
      <c r="C51" s="32">
        <f t="shared" si="7"/>
        <v>427.75</v>
      </c>
      <c r="D51" s="3">
        <f t="shared" si="7"/>
        <v>165.75</v>
      </c>
      <c r="E51" s="32">
        <f t="shared" si="7"/>
        <v>273</v>
      </c>
      <c r="F51" s="3">
        <f t="shared" si="7"/>
        <v>275.25</v>
      </c>
      <c r="G51" s="32">
        <f t="shared" si="7"/>
        <v>282.75</v>
      </c>
      <c r="H51" s="3">
        <f t="shared" si="7"/>
        <v>496</v>
      </c>
      <c r="I51" s="32">
        <f t="shared" si="7"/>
        <v>504.75</v>
      </c>
      <c r="J51" s="3">
        <f t="shared" si="7"/>
        <v>83.5</v>
      </c>
      <c r="K51" s="32">
        <f t="shared" si="7"/>
        <v>32.25</v>
      </c>
      <c r="L51" s="3">
        <f t="shared" si="7"/>
        <v>267</v>
      </c>
      <c r="M51" s="32">
        <f t="shared" si="7"/>
        <v>123.75</v>
      </c>
      <c r="N51" s="3">
        <f t="shared" si="7"/>
        <v>477.25</v>
      </c>
      <c r="O51" s="32">
        <f t="shared" si="7"/>
        <v>276.75</v>
      </c>
      <c r="P51" s="3">
        <f t="shared" si="7"/>
        <v>304.75</v>
      </c>
      <c r="Q51" s="32">
        <f t="shared" si="7"/>
        <v>172.25</v>
      </c>
      <c r="R51" s="3">
        <f t="shared" si="7"/>
        <v>277</v>
      </c>
      <c r="S51" s="32">
        <f t="shared" si="7"/>
        <v>276.75</v>
      </c>
      <c r="T51" s="3">
        <f t="shared" si="7"/>
        <v>72.5</v>
      </c>
      <c r="U51" s="32">
        <f t="shared" si="7"/>
        <v>23</v>
      </c>
      <c r="V51" s="3">
        <f t="shared" si="7"/>
        <v>300.25</v>
      </c>
      <c r="W51" s="32">
        <f t="shared" si="7"/>
        <v>240.5</v>
      </c>
      <c r="X51" s="3">
        <f t="shared" si="7"/>
        <v>196</v>
      </c>
      <c r="Y51" s="32">
        <f t="shared" si="7"/>
        <v>98.75</v>
      </c>
      <c r="Z51" s="3">
        <f t="shared" si="7"/>
        <v>464</v>
      </c>
      <c r="AA51" s="32">
        <f t="shared" si="7"/>
        <v>441.75</v>
      </c>
      <c r="AB51" s="11">
        <f t="shared" si="5"/>
        <v>3667.25</v>
      </c>
      <c r="AC51" s="15">
        <f t="shared" si="4"/>
        <v>3174</v>
      </c>
    </row>
    <row r="52" spans="1:29" x14ac:dyDescent="0.15">
      <c r="A52" s="90" t="s">
        <v>29</v>
      </c>
      <c r="B52" s="3">
        <f t="shared" si="7"/>
        <v>317.25</v>
      </c>
      <c r="C52" s="32">
        <f t="shared" si="7"/>
        <v>482.75</v>
      </c>
      <c r="D52" s="3">
        <f t="shared" si="7"/>
        <v>168.75</v>
      </c>
      <c r="E52" s="32">
        <f t="shared" si="7"/>
        <v>292</v>
      </c>
      <c r="F52" s="3">
        <f t="shared" si="7"/>
        <v>296.5</v>
      </c>
      <c r="G52" s="32">
        <f t="shared" si="7"/>
        <v>401.5</v>
      </c>
      <c r="H52" s="3">
        <f t="shared" si="7"/>
        <v>636.75</v>
      </c>
      <c r="I52" s="32">
        <f t="shared" si="7"/>
        <v>569.5</v>
      </c>
      <c r="J52" s="3">
        <f t="shared" si="7"/>
        <v>114.5</v>
      </c>
      <c r="K52" s="32">
        <f t="shared" si="7"/>
        <v>32.75</v>
      </c>
      <c r="L52" s="3">
        <f t="shared" si="7"/>
        <v>283.25</v>
      </c>
      <c r="M52" s="32">
        <f t="shared" si="7"/>
        <v>131</v>
      </c>
      <c r="N52" s="3">
        <f t="shared" si="7"/>
        <v>452.5</v>
      </c>
      <c r="O52" s="32">
        <f t="shared" si="7"/>
        <v>353.5</v>
      </c>
      <c r="P52" s="3">
        <f t="shared" si="7"/>
        <v>336.25</v>
      </c>
      <c r="Q52" s="32">
        <f t="shared" si="7"/>
        <v>205.25</v>
      </c>
      <c r="R52" s="3">
        <f t="shared" si="7"/>
        <v>339.25</v>
      </c>
      <c r="S52" s="32">
        <f t="shared" si="7"/>
        <v>315.5</v>
      </c>
      <c r="T52" s="3">
        <f t="shared" si="7"/>
        <v>105</v>
      </c>
      <c r="U52" s="32">
        <f t="shared" si="7"/>
        <v>25</v>
      </c>
      <c r="V52" s="3">
        <f t="shared" si="7"/>
        <v>357.5</v>
      </c>
      <c r="W52" s="32">
        <f t="shared" si="7"/>
        <v>289.5</v>
      </c>
      <c r="X52" s="3">
        <f t="shared" si="7"/>
        <v>241.5</v>
      </c>
      <c r="Y52" s="32">
        <f t="shared" si="7"/>
        <v>123.75</v>
      </c>
      <c r="Z52" s="3">
        <f t="shared" si="7"/>
        <v>533</v>
      </c>
      <c r="AA52" s="32">
        <f t="shared" si="7"/>
        <v>526</v>
      </c>
      <c r="AB52" s="11">
        <f t="shared" si="5"/>
        <v>4182</v>
      </c>
      <c r="AC52" s="15">
        <f t="shared" si="4"/>
        <v>3748</v>
      </c>
    </row>
    <row r="53" spans="1:29" x14ac:dyDescent="0.15">
      <c r="A53" s="91" t="s">
        <v>30</v>
      </c>
      <c r="B53" s="3">
        <f t="shared" si="7"/>
        <v>391</v>
      </c>
      <c r="C53" s="32">
        <f t="shared" si="7"/>
        <v>475.5</v>
      </c>
      <c r="D53" s="3">
        <f t="shared" si="7"/>
        <v>184.25</v>
      </c>
      <c r="E53" s="32">
        <f t="shared" si="7"/>
        <v>260</v>
      </c>
      <c r="F53" s="3">
        <f t="shared" si="7"/>
        <v>327</v>
      </c>
      <c r="G53" s="32">
        <f t="shared" si="7"/>
        <v>518</v>
      </c>
      <c r="H53" s="3">
        <f t="shared" si="7"/>
        <v>692.25</v>
      </c>
      <c r="I53" s="32">
        <f t="shared" si="7"/>
        <v>579.25</v>
      </c>
      <c r="J53" s="3">
        <f t="shared" si="7"/>
        <v>142.5</v>
      </c>
      <c r="K53" s="32">
        <f t="shared" si="7"/>
        <v>36.75</v>
      </c>
      <c r="L53" s="3">
        <f t="shared" si="7"/>
        <v>258.5</v>
      </c>
      <c r="M53" s="32">
        <f t="shared" si="7"/>
        <v>116.75</v>
      </c>
      <c r="N53" s="3">
        <f t="shared" si="7"/>
        <v>443.75</v>
      </c>
      <c r="O53" s="32">
        <f t="shared" si="7"/>
        <v>430</v>
      </c>
      <c r="P53" s="3">
        <f t="shared" si="7"/>
        <v>283.25</v>
      </c>
      <c r="Q53" s="32">
        <f t="shared" si="7"/>
        <v>236.5</v>
      </c>
      <c r="R53" s="3">
        <f t="shared" si="7"/>
        <v>333</v>
      </c>
      <c r="S53" s="32">
        <f t="shared" si="7"/>
        <v>347</v>
      </c>
      <c r="T53" s="3">
        <f t="shared" si="7"/>
        <v>123.5</v>
      </c>
      <c r="U53" s="32">
        <f t="shared" si="7"/>
        <v>24</v>
      </c>
      <c r="V53" s="3">
        <f t="shared" si="7"/>
        <v>375</v>
      </c>
      <c r="W53" s="32">
        <f t="shared" si="7"/>
        <v>294.75</v>
      </c>
      <c r="X53" s="3">
        <f t="shared" si="7"/>
        <v>242.5</v>
      </c>
      <c r="Y53" s="32">
        <f t="shared" si="7"/>
        <v>155.75</v>
      </c>
      <c r="Z53" s="3">
        <f t="shared" si="7"/>
        <v>488.5</v>
      </c>
      <c r="AA53" s="32">
        <f t="shared" si="7"/>
        <v>593.5</v>
      </c>
      <c r="AB53" s="11">
        <f t="shared" si="5"/>
        <v>4285</v>
      </c>
      <c r="AC53" s="15">
        <f t="shared" si="4"/>
        <v>4067.75</v>
      </c>
    </row>
    <row r="54" spans="1:29" x14ac:dyDescent="0.15">
      <c r="A54" s="90" t="s">
        <v>31</v>
      </c>
      <c r="B54" s="3">
        <f t="shared" si="7"/>
        <v>441.5</v>
      </c>
      <c r="C54" s="32">
        <f t="shared" si="7"/>
        <v>484.25</v>
      </c>
      <c r="D54" s="3">
        <f t="shared" si="7"/>
        <v>144.75</v>
      </c>
      <c r="E54" s="32">
        <f t="shared" si="7"/>
        <v>268.75</v>
      </c>
      <c r="F54" s="3">
        <f t="shared" si="7"/>
        <v>232.75</v>
      </c>
      <c r="G54" s="32">
        <f t="shared" si="7"/>
        <v>609.5</v>
      </c>
      <c r="H54" s="3">
        <f t="shared" si="7"/>
        <v>633.75</v>
      </c>
      <c r="I54" s="32">
        <f t="shared" si="7"/>
        <v>574.5</v>
      </c>
      <c r="J54" s="3">
        <f t="shared" si="7"/>
        <v>146</v>
      </c>
      <c r="K54" s="32">
        <f t="shared" si="7"/>
        <v>27</v>
      </c>
      <c r="L54" s="3">
        <f t="shared" si="7"/>
        <v>248.5</v>
      </c>
      <c r="M54" s="32">
        <f t="shared" si="7"/>
        <v>94.5</v>
      </c>
      <c r="N54" s="3">
        <f t="shared" si="7"/>
        <v>486.25</v>
      </c>
      <c r="O54" s="32">
        <f t="shared" si="7"/>
        <v>378.75</v>
      </c>
      <c r="P54" s="3">
        <f t="shared" si="7"/>
        <v>269.5</v>
      </c>
      <c r="Q54" s="32">
        <f t="shared" si="7"/>
        <v>256.75</v>
      </c>
      <c r="R54" s="3">
        <f t="shared" si="7"/>
        <v>324</v>
      </c>
      <c r="S54" s="32">
        <f t="shared" si="7"/>
        <v>393.75</v>
      </c>
      <c r="T54" s="3">
        <f t="shared" si="7"/>
        <v>69.25</v>
      </c>
      <c r="U54" s="32">
        <f t="shared" si="7"/>
        <v>17.75</v>
      </c>
      <c r="V54" s="3">
        <f t="shared" si="7"/>
        <v>413</v>
      </c>
      <c r="W54" s="32">
        <f t="shared" si="7"/>
        <v>259.5</v>
      </c>
      <c r="X54" s="3">
        <f t="shared" si="7"/>
        <v>270.25</v>
      </c>
      <c r="Y54" s="32">
        <f t="shared" si="7"/>
        <v>167.5</v>
      </c>
      <c r="Z54" s="3">
        <f t="shared" si="7"/>
        <v>415.75</v>
      </c>
      <c r="AA54" s="32">
        <f t="shared" si="7"/>
        <v>610.75</v>
      </c>
      <c r="AB54" s="11">
        <f t="shared" si="5"/>
        <v>4095.25</v>
      </c>
      <c r="AC54" s="15">
        <f t="shared" si="4"/>
        <v>4143.25</v>
      </c>
    </row>
    <row r="55" spans="1:29" x14ac:dyDescent="0.15">
      <c r="A55" s="91" t="s">
        <v>32</v>
      </c>
      <c r="B55" s="3">
        <f t="shared" si="7"/>
        <v>418.25</v>
      </c>
      <c r="C55" s="32">
        <f t="shared" si="7"/>
        <v>451.75</v>
      </c>
      <c r="D55" s="3">
        <f t="shared" si="7"/>
        <v>98.75</v>
      </c>
      <c r="E55" s="32">
        <f t="shared" si="7"/>
        <v>272</v>
      </c>
      <c r="F55" s="3">
        <f t="shared" si="7"/>
        <v>168</v>
      </c>
      <c r="G55" s="32">
        <f t="shared" si="7"/>
        <v>526.25</v>
      </c>
      <c r="H55" s="3">
        <f t="shared" si="7"/>
        <v>590.25</v>
      </c>
      <c r="I55" s="32">
        <f t="shared" si="7"/>
        <v>613.5</v>
      </c>
      <c r="J55" s="3">
        <f t="shared" si="7"/>
        <v>111.25</v>
      </c>
      <c r="K55" s="32">
        <f t="shared" si="7"/>
        <v>37.75</v>
      </c>
      <c r="L55" s="3">
        <f t="shared" si="7"/>
        <v>322.75</v>
      </c>
      <c r="M55" s="32">
        <f t="shared" si="7"/>
        <v>75.5</v>
      </c>
      <c r="N55" s="3">
        <f t="shared" si="7"/>
        <v>516.75</v>
      </c>
      <c r="O55" s="32">
        <f t="shared" si="7"/>
        <v>357.75</v>
      </c>
      <c r="P55" s="3">
        <f t="shared" si="7"/>
        <v>206.75</v>
      </c>
      <c r="Q55" s="32">
        <f t="shared" si="7"/>
        <v>249.75</v>
      </c>
      <c r="R55" s="3">
        <f t="shared" si="7"/>
        <v>265.25</v>
      </c>
      <c r="S55" s="32">
        <f t="shared" si="7"/>
        <v>378.75</v>
      </c>
      <c r="T55" s="3">
        <f t="shared" si="7"/>
        <v>56.5</v>
      </c>
      <c r="U55" s="32">
        <f t="shared" si="7"/>
        <v>20.25</v>
      </c>
      <c r="V55" s="3">
        <f t="shared" si="7"/>
        <v>450.75</v>
      </c>
      <c r="W55" s="32">
        <f t="shared" si="7"/>
        <v>231.5</v>
      </c>
      <c r="X55" s="3">
        <f t="shared" si="7"/>
        <v>197.75</v>
      </c>
      <c r="Y55" s="32">
        <f t="shared" si="7"/>
        <v>138</v>
      </c>
      <c r="Z55" s="3">
        <f t="shared" si="7"/>
        <v>363.25</v>
      </c>
      <c r="AA55" s="32">
        <f t="shared" si="7"/>
        <v>689.75</v>
      </c>
      <c r="AB55" s="11">
        <f t="shared" si="5"/>
        <v>3766.25</v>
      </c>
      <c r="AC55" s="15">
        <f t="shared" si="4"/>
        <v>4042.5</v>
      </c>
    </row>
    <row r="56" spans="1:29" x14ac:dyDescent="0.15">
      <c r="A56" s="90" t="s">
        <v>33</v>
      </c>
      <c r="B56" s="3">
        <f t="shared" si="7"/>
        <v>175</v>
      </c>
      <c r="C56" s="32">
        <f t="shared" si="7"/>
        <v>409.25</v>
      </c>
      <c r="D56" s="3">
        <f t="shared" si="7"/>
        <v>50.5</v>
      </c>
      <c r="E56" s="32">
        <f t="shared" si="7"/>
        <v>291.5</v>
      </c>
      <c r="F56" s="3">
        <f t="shared" si="7"/>
        <v>103.25</v>
      </c>
      <c r="G56" s="32">
        <f t="shared" si="7"/>
        <v>544.25</v>
      </c>
      <c r="H56" s="3">
        <f t="shared" si="7"/>
        <v>370.5</v>
      </c>
      <c r="I56" s="32">
        <f t="shared" si="7"/>
        <v>504.25</v>
      </c>
      <c r="J56" s="3">
        <f t="shared" si="7"/>
        <v>77.75</v>
      </c>
      <c r="K56" s="32">
        <f t="shared" si="7"/>
        <v>52.75</v>
      </c>
      <c r="L56" s="3">
        <f t="shared" si="7"/>
        <v>267.5</v>
      </c>
      <c r="M56" s="32">
        <f t="shared" si="7"/>
        <v>73.5</v>
      </c>
      <c r="N56" s="3">
        <f t="shared" si="7"/>
        <v>459.75</v>
      </c>
      <c r="O56" s="32">
        <f t="shared" si="7"/>
        <v>333.75</v>
      </c>
      <c r="P56" s="3">
        <f t="shared" si="7"/>
        <v>192</v>
      </c>
      <c r="Q56" s="32">
        <f t="shared" si="7"/>
        <v>251.75</v>
      </c>
      <c r="R56" s="3">
        <f t="shared" si="7"/>
        <v>203.25</v>
      </c>
      <c r="S56" s="32">
        <f t="shared" si="7"/>
        <v>316.25</v>
      </c>
      <c r="T56" s="3">
        <f t="shared" si="7"/>
        <v>23.75</v>
      </c>
      <c r="U56" s="32">
        <f t="shared" si="7"/>
        <v>19.75</v>
      </c>
      <c r="V56" s="3">
        <f t="shared" si="7"/>
        <v>493.25</v>
      </c>
      <c r="W56" s="32">
        <f t="shared" si="7"/>
        <v>133.75</v>
      </c>
      <c r="X56" s="3">
        <f t="shared" si="7"/>
        <v>130</v>
      </c>
      <c r="Y56" s="32">
        <f t="shared" si="7"/>
        <v>103</v>
      </c>
      <c r="Z56" s="3">
        <f t="shared" si="7"/>
        <v>222</v>
      </c>
      <c r="AA56" s="32">
        <f t="shared" si="7"/>
        <v>576</v>
      </c>
      <c r="AB56" s="11">
        <f t="shared" si="5"/>
        <v>2768.5</v>
      </c>
      <c r="AC56" s="15">
        <f t="shared" si="4"/>
        <v>3609.75</v>
      </c>
    </row>
    <row r="57" spans="1:29" x14ac:dyDescent="0.15">
      <c r="A57" s="91" t="s">
        <v>34</v>
      </c>
      <c r="B57" s="3">
        <f t="shared" si="7"/>
        <v>6</v>
      </c>
      <c r="C57" s="32">
        <f t="shared" si="7"/>
        <v>376.25</v>
      </c>
      <c r="D57" s="3">
        <f t="shared" si="7"/>
        <v>6.5</v>
      </c>
      <c r="E57" s="32">
        <f t="shared" si="7"/>
        <v>238.75</v>
      </c>
      <c r="F57" s="3">
        <f t="shared" si="7"/>
        <v>18</v>
      </c>
      <c r="G57" s="32">
        <f t="shared" si="7"/>
        <v>335</v>
      </c>
      <c r="H57" s="3">
        <f t="shared" si="7"/>
        <v>65</v>
      </c>
      <c r="I57" s="32">
        <f t="shared" si="7"/>
        <v>307</v>
      </c>
      <c r="J57" s="3">
        <f t="shared" si="7"/>
        <v>19.75</v>
      </c>
      <c r="K57" s="32">
        <f t="shared" si="7"/>
        <v>35.75</v>
      </c>
      <c r="L57" s="3">
        <f t="shared" si="7"/>
        <v>305.75</v>
      </c>
      <c r="M57" s="32">
        <f t="shared" si="7"/>
        <v>27.75</v>
      </c>
      <c r="N57" s="3">
        <f t="shared" si="7"/>
        <v>148.25</v>
      </c>
      <c r="O57" s="32">
        <f t="shared" si="7"/>
        <v>118</v>
      </c>
      <c r="P57" s="3">
        <f t="shared" si="7"/>
        <v>44.75</v>
      </c>
      <c r="Q57" s="32">
        <f t="shared" si="7"/>
        <v>96.25</v>
      </c>
      <c r="R57" s="3">
        <f t="shared" si="7"/>
        <v>49.25</v>
      </c>
      <c r="S57" s="32">
        <f t="shared" si="7"/>
        <v>142</v>
      </c>
      <c r="T57" s="3">
        <f t="shared" si="7"/>
        <v>14.75</v>
      </c>
      <c r="U57" s="32">
        <f t="shared" si="7"/>
        <v>26</v>
      </c>
      <c r="V57" s="3">
        <f t="shared" si="7"/>
        <v>91</v>
      </c>
      <c r="W57" s="32">
        <f t="shared" si="7"/>
        <v>57</v>
      </c>
      <c r="X57" s="3">
        <f t="shared" si="7"/>
        <v>35.25</v>
      </c>
      <c r="Y57" s="32">
        <f t="shared" si="7"/>
        <v>60</v>
      </c>
      <c r="Z57" s="3">
        <f t="shared" si="7"/>
        <v>134</v>
      </c>
      <c r="AA57" s="32">
        <f t="shared" si="7"/>
        <v>231</v>
      </c>
      <c r="AB57" s="11">
        <f t="shared" si="5"/>
        <v>938.25</v>
      </c>
      <c r="AC57" s="15">
        <f t="shared" si="4"/>
        <v>2050.75</v>
      </c>
    </row>
    <row r="58" spans="1:29" x14ac:dyDescent="0.15">
      <c r="A58" s="90" t="s">
        <v>35</v>
      </c>
      <c r="B58" s="3">
        <f t="shared" si="7"/>
        <v>0</v>
      </c>
      <c r="C58" s="32">
        <f t="shared" si="7"/>
        <v>61</v>
      </c>
      <c r="D58" s="3">
        <f t="shared" si="7"/>
        <v>1</v>
      </c>
      <c r="E58" s="32">
        <f t="shared" si="7"/>
        <v>45.25</v>
      </c>
      <c r="F58" s="3">
        <f t="shared" si="7"/>
        <v>0.5</v>
      </c>
      <c r="G58" s="32">
        <f t="shared" si="7"/>
        <v>29</v>
      </c>
      <c r="H58" s="3">
        <f t="shared" si="7"/>
        <v>4.5</v>
      </c>
      <c r="I58" s="32">
        <f t="shared" si="7"/>
        <v>47</v>
      </c>
      <c r="J58" s="3">
        <f t="shared" si="7"/>
        <v>2.5</v>
      </c>
      <c r="K58" s="32">
        <f t="shared" si="7"/>
        <v>4</v>
      </c>
      <c r="L58" s="3">
        <f t="shared" si="7"/>
        <v>19.75</v>
      </c>
      <c r="M58" s="32">
        <f t="shared" si="7"/>
        <v>2.25</v>
      </c>
      <c r="N58" s="3">
        <f t="shared" si="7"/>
        <v>9.75</v>
      </c>
      <c r="O58" s="32">
        <f t="shared" si="7"/>
        <v>10.5</v>
      </c>
      <c r="P58" s="3">
        <f t="shared" si="7"/>
        <v>4</v>
      </c>
      <c r="Q58" s="32">
        <f t="shared" si="7"/>
        <v>5.25</v>
      </c>
      <c r="R58" s="3">
        <f t="shared" si="7"/>
        <v>6.25</v>
      </c>
      <c r="S58" s="32">
        <f t="shared" si="7"/>
        <v>9</v>
      </c>
      <c r="T58" s="3">
        <f t="shared" si="7"/>
        <v>1.5</v>
      </c>
      <c r="U58" s="32">
        <f t="shared" si="7"/>
        <v>0.75</v>
      </c>
      <c r="V58" s="3">
        <f t="shared" si="7"/>
        <v>4.25</v>
      </c>
      <c r="W58" s="32">
        <f t="shared" si="7"/>
        <v>2.5</v>
      </c>
      <c r="X58" s="3">
        <f t="shared" si="7"/>
        <v>3.25</v>
      </c>
      <c r="Y58" s="32">
        <f t="shared" si="7"/>
        <v>4.25</v>
      </c>
      <c r="Z58" s="3">
        <f t="shared" si="7"/>
        <v>7.75</v>
      </c>
      <c r="AA58" s="32">
        <f t="shared" si="7"/>
        <v>26.5</v>
      </c>
      <c r="AB58" s="11">
        <f t="shared" si="5"/>
        <v>65</v>
      </c>
      <c r="AC58" s="15">
        <f t="shared" si="4"/>
        <v>247.25</v>
      </c>
    </row>
    <row r="59" spans="1:29" x14ac:dyDescent="0.15">
      <c r="A59" s="91" t="s">
        <v>36</v>
      </c>
      <c r="B59" s="3">
        <f t="shared" si="7"/>
        <v>0</v>
      </c>
      <c r="C59" s="32">
        <f t="shared" si="7"/>
        <v>2</v>
      </c>
      <c r="D59" s="3">
        <f t="shared" si="7"/>
        <v>0</v>
      </c>
      <c r="E59" s="32">
        <f t="shared" si="7"/>
        <v>0.75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0.25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3</v>
      </c>
    </row>
    <row r="60" spans="1:29" x14ac:dyDescent="0.15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15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 x14ac:dyDescent="0.2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5" thickTop="1" thickBot="1" x14ac:dyDescent="0.2">
      <c r="A63" s="9" t="s">
        <v>47</v>
      </c>
      <c r="B63" s="14">
        <f>SUM(B39:B62)</f>
        <v>5134</v>
      </c>
      <c r="C63" s="45">
        <f>SUM(C39:C62)</f>
        <v>6502.75</v>
      </c>
      <c r="D63" s="14">
        <f t="shared" ref="D63:AC63" si="10">SUM(D39:D62)</f>
        <v>2811.5</v>
      </c>
      <c r="E63" s="45">
        <f t="shared" si="10"/>
        <v>3714.25</v>
      </c>
      <c r="F63" s="14">
        <f t="shared" si="10"/>
        <v>4605.75</v>
      </c>
      <c r="G63" s="45">
        <f t="shared" si="10"/>
        <v>4835.5</v>
      </c>
      <c r="H63" s="14">
        <f t="shared" si="10"/>
        <v>8119.75</v>
      </c>
      <c r="I63" s="45">
        <f t="shared" si="10"/>
        <v>7850.5</v>
      </c>
      <c r="J63" s="14">
        <f t="shared" si="10"/>
        <v>1273.5</v>
      </c>
      <c r="K63" s="45">
        <f t="shared" si="10"/>
        <v>1017.5</v>
      </c>
      <c r="L63" s="14">
        <f t="shared" si="10"/>
        <v>3289.75</v>
      </c>
      <c r="M63" s="45">
        <f t="shared" si="10"/>
        <v>2950.25</v>
      </c>
      <c r="N63" s="14">
        <f t="shared" si="10"/>
        <v>6811.5</v>
      </c>
      <c r="O63" s="45">
        <f t="shared" si="10"/>
        <v>6400.5</v>
      </c>
      <c r="P63" s="14">
        <f t="shared" si="10"/>
        <v>4150.75</v>
      </c>
      <c r="Q63" s="45">
        <f t="shared" si="10"/>
        <v>3241</v>
      </c>
      <c r="R63" s="14">
        <f t="shared" si="10"/>
        <v>4898.75</v>
      </c>
      <c r="S63" s="45">
        <f t="shared" si="10"/>
        <v>4356</v>
      </c>
      <c r="T63" s="14">
        <f t="shared" si="10"/>
        <v>875.25</v>
      </c>
      <c r="U63" s="45">
        <f t="shared" si="10"/>
        <v>557.25</v>
      </c>
      <c r="V63" s="14">
        <f t="shared" si="10"/>
        <v>4329.5</v>
      </c>
      <c r="W63" s="45">
        <f t="shared" si="10"/>
        <v>4292.25</v>
      </c>
      <c r="X63" s="14">
        <f t="shared" si="10"/>
        <v>3118</v>
      </c>
      <c r="Y63" s="45">
        <f t="shared" si="10"/>
        <v>2036.25</v>
      </c>
      <c r="Z63" s="14">
        <f t="shared" si="10"/>
        <v>6251.75</v>
      </c>
      <c r="AA63" s="45">
        <f t="shared" si="10"/>
        <v>7755.25</v>
      </c>
      <c r="AB63" s="14">
        <f t="shared" si="10"/>
        <v>55669.75</v>
      </c>
      <c r="AC63" s="45">
        <f t="shared" si="10"/>
        <v>55509.25</v>
      </c>
    </row>
    <row r="64" spans="1:29" ht="17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15">
      <c r="A65" t="s">
        <v>82</v>
      </c>
      <c r="B65">
        <f>COUNTIF('Daily Total'!$G$7:$G$36,2)</f>
        <v>4</v>
      </c>
    </row>
    <row r="67" spans="1:31" s="8" customFormat="1" x14ac:dyDescent="0.15">
      <c r="A67" s="46" t="s">
        <v>54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8.862485391507597E-3</v>
      </c>
      <c r="C72" s="86">
        <f t="shared" ref="C72:AC72" si="12">C8/C31</f>
        <v>0</v>
      </c>
      <c r="D72" s="85">
        <f t="shared" si="12"/>
        <v>2.1252000711364041E-2</v>
      </c>
      <c r="E72" s="86">
        <f t="shared" si="12"/>
        <v>2.0192501850979335E-4</v>
      </c>
      <c r="F72" s="85">
        <f t="shared" si="12"/>
        <v>2.2634750040709983E-2</v>
      </c>
      <c r="G72" s="86">
        <f t="shared" si="12"/>
        <v>5.1700961637886464E-5</v>
      </c>
      <c r="H72" s="85">
        <f t="shared" si="12"/>
        <v>8.0051725730471996E-3</v>
      </c>
      <c r="I72" s="86">
        <f t="shared" si="12"/>
        <v>1.6877905865868416E-3</v>
      </c>
      <c r="J72" s="85">
        <f t="shared" si="12"/>
        <v>2.1594032194738907E-3</v>
      </c>
      <c r="K72" s="86">
        <f t="shared" si="12"/>
        <v>4.9140049140049139E-3</v>
      </c>
      <c r="L72" s="85">
        <f t="shared" si="12"/>
        <v>1.1399042480431643E-3</v>
      </c>
      <c r="M72" s="86">
        <f t="shared" si="12"/>
        <v>2.4574188628082366E-3</v>
      </c>
      <c r="N72" s="85">
        <f t="shared" si="12"/>
        <v>2.0920502092050207E-3</v>
      </c>
      <c r="O72" s="86">
        <f t="shared" si="12"/>
        <v>3.0075775330052341E-3</v>
      </c>
      <c r="P72" s="85">
        <f t="shared" si="12"/>
        <v>3.7342648918870084E-3</v>
      </c>
      <c r="Q72" s="86">
        <f t="shared" si="12"/>
        <v>4.7824745448935514E-3</v>
      </c>
      <c r="R72" s="85">
        <f t="shared" si="12"/>
        <v>6.634345496300077E-4</v>
      </c>
      <c r="S72" s="86">
        <f t="shared" si="12"/>
        <v>6.8870523415977963E-4</v>
      </c>
      <c r="T72" s="85">
        <f t="shared" si="12"/>
        <v>0</v>
      </c>
      <c r="U72" s="86">
        <f t="shared" si="12"/>
        <v>0</v>
      </c>
      <c r="V72" s="85">
        <f t="shared" si="12"/>
        <v>5.7743388382030257E-5</v>
      </c>
      <c r="W72" s="86">
        <f t="shared" si="12"/>
        <v>0</v>
      </c>
      <c r="X72" s="85">
        <f t="shared" si="12"/>
        <v>0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5.6448969143924662E-3</v>
      </c>
      <c r="AC72" s="106">
        <f t="shared" si="12"/>
        <v>1.1574647468665133E-3</v>
      </c>
      <c r="AD72" s="18"/>
      <c r="AE72" s="18"/>
    </row>
    <row r="73" spans="1:31" s="8" customFormat="1" x14ac:dyDescent="0.15">
      <c r="A73" s="91" t="s">
        <v>18</v>
      </c>
      <c r="B73" s="85">
        <f>B9/B31</f>
        <v>3.9686404363069729E-2</v>
      </c>
      <c r="C73" s="86">
        <f t="shared" ref="C73:AC73" si="13">C9/C31</f>
        <v>3.8445273153665758E-5</v>
      </c>
      <c r="D73" s="85">
        <f t="shared" si="13"/>
        <v>5.2552018495465057E-2</v>
      </c>
      <c r="E73" s="86">
        <f t="shared" si="13"/>
        <v>6.730833950326445E-5</v>
      </c>
      <c r="F73" s="85">
        <f t="shared" si="13"/>
        <v>6.5570211149107091E-2</v>
      </c>
      <c r="G73" s="86">
        <f t="shared" si="13"/>
        <v>1.7061317340502534E-3</v>
      </c>
      <c r="H73" s="85">
        <f t="shared" si="13"/>
        <v>3.2821207549493518E-2</v>
      </c>
      <c r="I73" s="86">
        <f t="shared" si="13"/>
        <v>1.1400547735813005E-2</v>
      </c>
      <c r="J73" s="85">
        <f t="shared" si="13"/>
        <v>1.5704750687082842E-2</v>
      </c>
      <c r="K73" s="86">
        <f t="shared" si="13"/>
        <v>2.0393120393120395E-2</v>
      </c>
      <c r="L73" s="85">
        <f t="shared" si="13"/>
        <v>1.6338627555285357E-2</v>
      </c>
      <c r="M73" s="86">
        <f t="shared" si="13"/>
        <v>2.9489026353698839E-2</v>
      </c>
      <c r="N73" s="85">
        <f t="shared" si="13"/>
        <v>3.4830800851501136E-2</v>
      </c>
      <c r="O73" s="86">
        <f t="shared" si="13"/>
        <v>2.8982110772595892E-2</v>
      </c>
      <c r="P73" s="85">
        <f t="shared" si="13"/>
        <v>3.1138950792025537E-2</v>
      </c>
      <c r="Q73" s="86">
        <f t="shared" si="13"/>
        <v>4.3890774452329528E-2</v>
      </c>
      <c r="R73" s="85">
        <f t="shared" si="13"/>
        <v>2.4955345751467212E-2</v>
      </c>
      <c r="S73" s="86">
        <f t="shared" si="13"/>
        <v>2.2555096418732781E-2</v>
      </c>
      <c r="T73" s="85">
        <f t="shared" si="13"/>
        <v>1.5424164524421594E-2</v>
      </c>
      <c r="U73" s="86">
        <f t="shared" si="13"/>
        <v>5.1592642440556301E-2</v>
      </c>
      <c r="V73" s="85">
        <f t="shared" si="13"/>
        <v>2.1480540478115255E-2</v>
      </c>
      <c r="W73" s="86">
        <f t="shared" si="13"/>
        <v>2.4637427922418312E-2</v>
      </c>
      <c r="X73" s="85">
        <f t="shared" si="13"/>
        <v>4.2094291212315588E-2</v>
      </c>
      <c r="Y73" s="86">
        <f t="shared" si="13"/>
        <v>3.486801718845918E-2</v>
      </c>
      <c r="Z73" s="85">
        <f t="shared" si="13"/>
        <v>3.6069900427880192E-2</v>
      </c>
      <c r="AA73" s="85">
        <f t="shared" si="13"/>
        <v>1.9567389832693981E-2</v>
      </c>
      <c r="AB73" s="105">
        <f t="shared" si="13"/>
        <v>3.4951656869305146E-2</v>
      </c>
      <c r="AC73" s="106">
        <f t="shared" si="13"/>
        <v>1.7821354098641218E-2</v>
      </c>
      <c r="AD73" s="18"/>
      <c r="AE73" s="18"/>
    </row>
    <row r="74" spans="1:31" s="8" customFormat="1" x14ac:dyDescent="0.15">
      <c r="A74" s="90" t="s">
        <v>19</v>
      </c>
      <c r="B74" s="85">
        <f>B10/B31</f>
        <v>6.1793922867160109E-2</v>
      </c>
      <c r="C74" s="86">
        <f t="shared" ref="C74:AC74" si="14">C10/C31</f>
        <v>2.7719041943793012E-2</v>
      </c>
      <c r="D74" s="85">
        <f t="shared" si="14"/>
        <v>8.1895785168059759E-2</v>
      </c>
      <c r="E74" s="86">
        <f t="shared" si="14"/>
        <v>4.2000403850037019E-2</v>
      </c>
      <c r="F74" s="85">
        <f t="shared" si="14"/>
        <v>8.0171524724529125E-2</v>
      </c>
      <c r="G74" s="86">
        <f t="shared" si="14"/>
        <v>3.5880467376693204E-2</v>
      </c>
      <c r="H74" s="85">
        <f t="shared" si="14"/>
        <v>5.178730872255919E-2</v>
      </c>
      <c r="I74" s="86">
        <f t="shared" si="14"/>
        <v>4.8340870008279725E-2</v>
      </c>
      <c r="J74" s="85">
        <f t="shared" si="14"/>
        <v>3.7102473498233215E-2</v>
      </c>
      <c r="K74" s="86">
        <f t="shared" si="14"/>
        <v>9.7788697788697795E-2</v>
      </c>
      <c r="L74" s="85">
        <f t="shared" si="14"/>
        <v>4.6660080553233528E-2</v>
      </c>
      <c r="M74" s="86">
        <f t="shared" si="14"/>
        <v>7.2451487162104908E-2</v>
      </c>
      <c r="N74" s="85">
        <f t="shared" si="14"/>
        <v>5.5971518755046613E-2</v>
      </c>
      <c r="O74" s="86">
        <f t="shared" si="14"/>
        <v>6.253417701742052E-2</v>
      </c>
      <c r="P74" s="85">
        <f t="shared" si="14"/>
        <v>6.81804493163886E-2</v>
      </c>
      <c r="Q74" s="86">
        <f t="shared" si="14"/>
        <v>6.4949089787102746E-2</v>
      </c>
      <c r="R74" s="85">
        <f t="shared" si="14"/>
        <v>5.5830569022709872E-2</v>
      </c>
      <c r="S74" s="86">
        <f t="shared" si="14"/>
        <v>5.1767676767676768E-2</v>
      </c>
      <c r="T74" s="85">
        <f t="shared" si="14"/>
        <v>4.7986289631533847E-2</v>
      </c>
      <c r="U74" s="86">
        <f t="shared" si="14"/>
        <v>0.12786002691790041</v>
      </c>
      <c r="V74" s="85">
        <f t="shared" si="14"/>
        <v>3.8110636332139972E-2</v>
      </c>
      <c r="W74" s="86">
        <f t="shared" si="14"/>
        <v>5.0265012522569749E-2</v>
      </c>
      <c r="X74" s="85">
        <f t="shared" si="14"/>
        <v>6.6549069916613218E-2</v>
      </c>
      <c r="Y74" s="86">
        <f t="shared" si="14"/>
        <v>6.9122160834868024E-2</v>
      </c>
      <c r="Z74" s="85">
        <f t="shared" si="14"/>
        <v>5.2345343303874914E-2</v>
      </c>
      <c r="AA74" s="85">
        <f t="shared" si="14"/>
        <v>4.6033332258792428E-2</v>
      </c>
      <c r="AB74" s="105">
        <f t="shared" si="14"/>
        <v>5.7796199911082771E-2</v>
      </c>
      <c r="AC74" s="106">
        <f t="shared" si="14"/>
        <v>5.0865396307822573E-2</v>
      </c>
      <c r="AD74" s="18"/>
      <c r="AE74" s="18"/>
    </row>
    <row r="75" spans="1:31" s="8" customFormat="1" x14ac:dyDescent="0.15">
      <c r="A75" s="91" t="s">
        <v>20</v>
      </c>
      <c r="B75" s="85">
        <f>B11/B31</f>
        <v>7.1532917802882748E-2</v>
      </c>
      <c r="C75" s="86">
        <f t="shared" ref="C75:AC75" si="15">C11/C31</f>
        <v>4.5250086501864593E-2</v>
      </c>
      <c r="D75" s="85">
        <f t="shared" si="15"/>
        <v>8.8120220522852566E-2</v>
      </c>
      <c r="E75" s="86">
        <f t="shared" si="15"/>
        <v>5.7481321935787845E-2</v>
      </c>
      <c r="F75" s="85">
        <f t="shared" si="15"/>
        <v>7.990012484394507E-2</v>
      </c>
      <c r="G75" s="86">
        <f t="shared" si="15"/>
        <v>4.5962154896081069E-2</v>
      </c>
      <c r="H75" s="85">
        <f t="shared" si="15"/>
        <v>6.5242156470334683E-2</v>
      </c>
      <c r="I75" s="86">
        <f t="shared" si="15"/>
        <v>5.4455130246481118E-2</v>
      </c>
      <c r="J75" s="85">
        <f t="shared" si="15"/>
        <v>3.8869257950530034E-2</v>
      </c>
      <c r="K75" s="86">
        <f t="shared" si="15"/>
        <v>0.1167076167076167</v>
      </c>
      <c r="L75" s="85">
        <f t="shared" si="15"/>
        <v>4.8407933733566381E-2</v>
      </c>
      <c r="M75" s="86">
        <f t="shared" si="15"/>
        <v>9.5669858486568934E-2</v>
      </c>
      <c r="N75" s="85">
        <f t="shared" si="15"/>
        <v>6.7459443588049617E-2</v>
      </c>
      <c r="O75" s="86">
        <f t="shared" si="15"/>
        <v>8.1282712288102493E-2</v>
      </c>
      <c r="P75" s="85">
        <f t="shared" si="15"/>
        <v>6.9505511052219485E-2</v>
      </c>
      <c r="Q75" s="86">
        <f t="shared" si="15"/>
        <v>7.058006788028387E-2</v>
      </c>
      <c r="R75" s="85">
        <f t="shared" si="15"/>
        <v>7.2008165348303135E-2</v>
      </c>
      <c r="S75" s="86">
        <f t="shared" si="15"/>
        <v>5.9228650137741048E-2</v>
      </c>
      <c r="T75" s="85">
        <f t="shared" si="15"/>
        <v>7.1408169094544421E-2</v>
      </c>
      <c r="U75" s="86">
        <f t="shared" si="15"/>
        <v>0.12516823687752354</v>
      </c>
      <c r="V75" s="85">
        <f t="shared" si="15"/>
        <v>4.3134311121376605E-2</v>
      </c>
      <c r="W75" s="86">
        <f t="shared" si="15"/>
        <v>6.5583318772205718E-2</v>
      </c>
      <c r="X75" s="85">
        <f t="shared" si="15"/>
        <v>7.480756895445799E-2</v>
      </c>
      <c r="Y75" s="86">
        <f t="shared" si="15"/>
        <v>8.9379987722529156E-2</v>
      </c>
      <c r="Z75" s="85">
        <f t="shared" si="15"/>
        <v>5.9183428639980808E-2</v>
      </c>
      <c r="AA75" s="85">
        <f t="shared" si="15"/>
        <v>5.3512136939492604E-2</v>
      </c>
      <c r="AB75" s="105">
        <f t="shared" si="15"/>
        <v>6.6009816821523362E-2</v>
      </c>
      <c r="AC75" s="106">
        <f t="shared" si="15"/>
        <v>6.3300260767349584E-2</v>
      </c>
      <c r="AD75" s="18"/>
      <c r="AE75" s="18"/>
    </row>
    <row r="76" spans="1:31" s="8" customFormat="1" x14ac:dyDescent="0.15">
      <c r="A76" s="90" t="s">
        <v>21</v>
      </c>
      <c r="B76" s="85">
        <f>B12/B31</f>
        <v>8.8965718737826258E-2</v>
      </c>
      <c r="C76" s="86">
        <f t="shared" ref="C76:AC76" si="16">C12/C31</f>
        <v>6.8471031486678713E-2</v>
      </c>
      <c r="D76" s="85">
        <f t="shared" si="16"/>
        <v>0.1003023297172328</v>
      </c>
      <c r="E76" s="86">
        <f t="shared" si="16"/>
        <v>5.694285521976173E-2</v>
      </c>
      <c r="F76" s="85">
        <f t="shared" si="16"/>
        <v>8.7499321500298544E-2</v>
      </c>
      <c r="G76" s="86">
        <f t="shared" si="16"/>
        <v>4.2239685658153239E-2</v>
      </c>
      <c r="H76" s="85">
        <f t="shared" si="16"/>
        <v>7.8727793343391111E-2</v>
      </c>
      <c r="I76" s="86">
        <f t="shared" si="16"/>
        <v>6.4327112922743776E-2</v>
      </c>
      <c r="J76" s="85">
        <f t="shared" si="16"/>
        <v>5.4770318021201414E-2</v>
      </c>
      <c r="K76" s="86">
        <f t="shared" si="16"/>
        <v>0.13685503685503686</v>
      </c>
      <c r="L76" s="85">
        <f t="shared" si="16"/>
        <v>3.5413025305874306E-2</v>
      </c>
      <c r="M76" s="86">
        <f t="shared" si="16"/>
        <v>0.11761715108889077</v>
      </c>
      <c r="N76" s="85">
        <f t="shared" si="16"/>
        <v>6.9808412243999113E-2</v>
      </c>
      <c r="O76" s="86">
        <f t="shared" si="16"/>
        <v>8.9992969299273501E-2</v>
      </c>
      <c r="P76" s="85">
        <f t="shared" si="16"/>
        <v>7.6492200204782271E-2</v>
      </c>
      <c r="Q76" s="86">
        <f t="shared" si="16"/>
        <v>6.2172169083616169E-2</v>
      </c>
      <c r="R76" s="85">
        <f t="shared" si="16"/>
        <v>8.5480990048481753E-2</v>
      </c>
      <c r="S76" s="86">
        <f t="shared" si="16"/>
        <v>5.8654729109274564E-2</v>
      </c>
      <c r="T76" s="85">
        <f t="shared" si="16"/>
        <v>5.9982862039417308E-2</v>
      </c>
      <c r="U76" s="86">
        <f t="shared" si="16"/>
        <v>9.8698968147151192E-2</v>
      </c>
      <c r="V76" s="85">
        <f t="shared" si="16"/>
        <v>4.6136967317242178E-2</v>
      </c>
      <c r="W76" s="86">
        <f t="shared" si="16"/>
        <v>8.6260119983691541E-2</v>
      </c>
      <c r="X76" s="85">
        <f t="shared" si="16"/>
        <v>7.3364336112892878E-2</v>
      </c>
      <c r="Y76" s="86">
        <f t="shared" si="16"/>
        <v>8.4714548802946599E-2</v>
      </c>
      <c r="Z76" s="85">
        <f t="shared" si="16"/>
        <v>7.0540248730355498E-2</v>
      </c>
      <c r="AA76" s="85">
        <f t="shared" si="16"/>
        <v>5.6413397375971119E-2</v>
      </c>
      <c r="AB76" s="105">
        <f t="shared" si="16"/>
        <v>7.3666578348205267E-2</v>
      </c>
      <c r="AC76" s="106">
        <f t="shared" si="16"/>
        <v>7.0627868328251603E-2</v>
      </c>
      <c r="AD76" s="18"/>
      <c r="AE76" s="18"/>
    </row>
    <row r="77" spans="1:31" s="8" customFormat="1" x14ac:dyDescent="0.15">
      <c r="A77" s="91" t="s">
        <v>22</v>
      </c>
      <c r="B77" s="85">
        <f>B13/B31</f>
        <v>7.5136345929100123E-2</v>
      </c>
      <c r="C77" s="86">
        <f t="shared" ref="C77:AC77" si="17">C13/C31</f>
        <v>8.7732113336665252E-2</v>
      </c>
      <c r="D77" s="85">
        <f t="shared" si="17"/>
        <v>0.10528187800106704</v>
      </c>
      <c r="E77" s="86">
        <f t="shared" si="17"/>
        <v>5.0212021269435282E-2</v>
      </c>
      <c r="F77" s="85">
        <f t="shared" si="17"/>
        <v>8.4622482766107579E-2</v>
      </c>
      <c r="G77" s="86">
        <f t="shared" si="17"/>
        <v>3.4174335642642953E-2</v>
      </c>
      <c r="H77" s="85">
        <f t="shared" si="17"/>
        <v>6.7428184365282182E-2</v>
      </c>
      <c r="I77" s="86">
        <f t="shared" si="17"/>
        <v>6.8148525571619642E-2</v>
      </c>
      <c r="J77" s="85">
        <f t="shared" si="17"/>
        <v>4.9666274047899486E-2</v>
      </c>
      <c r="K77" s="86">
        <f t="shared" si="17"/>
        <v>0.11695331695331695</v>
      </c>
      <c r="L77" s="85">
        <f t="shared" si="17"/>
        <v>3.5565012538946728E-2</v>
      </c>
      <c r="M77" s="86">
        <f t="shared" si="17"/>
        <v>0.12109143292941277</v>
      </c>
      <c r="N77" s="85">
        <f t="shared" si="17"/>
        <v>6.4706745944358809E-2</v>
      </c>
      <c r="O77" s="86">
        <f t="shared" si="17"/>
        <v>9.5265994844152796E-2</v>
      </c>
      <c r="P77" s="85">
        <f t="shared" si="17"/>
        <v>7.7335421309401922E-2</v>
      </c>
      <c r="Q77" s="86">
        <f t="shared" si="17"/>
        <v>6.9268744214748532E-2</v>
      </c>
      <c r="R77" s="85">
        <f t="shared" si="17"/>
        <v>8.2214850727226327E-2</v>
      </c>
      <c r="S77" s="86">
        <f t="shared" si="17"/>
        <v>6.1179981634527092E-2</v>
      </c>
      <c r="T77" s="85">
        <f t="shared" si="17"/>
        <v>4.3701799485861184E-2</v>
      </c>
      <c r="U77" s="86">
        <f t="shared" si="17"/>
        <v>8.7034544638851505E-2</v>
      </c>
      <c r="V77" s="85">
        <f t="shared" si="17"/>
        <v>4.3711745005196902E-2</v>
      </c>
      <c r="W77" s="86">
        <f t="shared" si="17"/>
        <v>0.10524783039198556</v>
      </c>
      <c r="X77" s="85">
        <f t="shared" si="17"/>
        <v>6.823284156510584E-2</v>
      </c>
      <c r="Y77" s="86">
        <f t="shared" si="17"/>
        <v>6.3228974831184781E-2</v>
      </c>
      <c r="Z77" s="85">
        <f t="shared" si="17"/>
        <v>6.7541088495221335E-2</v>
      </c>
      <c r="AA77" s="85">
        <f t="shared" si="17"/>
        <v>5.4479223751652109E-2</v>
      </c>
      <c r="AB77" s="105">
        <f t="shared" si="17"/>
        <v>6.873122297118274E-2</v>
      </c>
      <c r="AC77" s="106">
        <f t="shared" si="17"/>
        <v>7.3604849642176756E-2</v>
      </c>
      <c r="AD77" s="18"/>
      <c r="AE77" s="18"/>
    </row>
    <row r="78" spans="1:31" s="8" customFormat="1" x14ac:dyDescent="0.15">
      <c r="A78" s="90" t="s">
        <v>23</v>
      </c>
      <c r="B78" s="85">
        <f>B14/B31</f>
        <v>5.7654850019477989E-2</v>
      </c>
      <c r="C78" s="86">
        <f t="shared" ref="C78:AC78" si="18">C14/C31</f>
        <v>6.0628195763330901E-2</v>
      </c>
      <c r="D78" s="85">
        <f t="shared" si="18"/>
        <v>6.224435354792815E-2</v>
      </c>
      <c r="E78" s="86">
        <f t="shared" si="18"/>
        <v>4.7317762670794912E-2</v>
      </c>
      <c r="F78" s="85">
        <f t="shared" si="18"/>
        <v>6.7470010313195466E-2</v>
      </c>
      <c r="G78" s="86">
        <f t="shared" si="18"/>
        <v>2.8177024092648124E-2</v>
      </c>
      <c r="H78" s="85">
        <f t="shared" si="18"/>
        <v>5.5297269004587576E-2</v>
      </c>
      <c r="I78" s="86">
        <f t="shared" si="18"/>
        <v>6.009171390357302E-2</v>
      </c>
      <c r="J78" s="85">
        <f t="shared" si="18"/>
        <v>5.3592461719670199E-2</v>
      </c>
      <c r="K78" s="86">
        <f t="shared" si="18"/>
        <v>8.2063882063882057E-2</v>
      </c>
      <c r="L78" s="85">
        <f t="shared" si="18"/>
        <v>3.4653089140512197E-2</v>
      </c>
      <c r="M78" s="86">
        <f t="shared" si="18"/>
        <v>9.9991526141852388E-2</v>
      </c>
      <c r="N78" s="85">
        <f t="shared" si="18"/>
        <v>5.1567202525141305E-2</v>
      </c>
      <c r="O78" s="86">
        <f t="shared" si="18"/>
        <v>8.636044059057886E-2</v>
      </c>
      <c r="P78" s="85">
        <f t="shared" si="18"/>
        <v>6.016984882250196E-2</v>
      </c>
      <c r="Q78" s="86">
        <f t="shared" si="18"/>
        <v>4.9213205800678804E-2</v>
      </c>
      <c r="R78" s="85">
        <f t="shared" si="18"/>
        <v>7.3743301862720087E-2</v>
      </c>
      <c r="S78" s="86">
        <f t="shared" si="18"/>
        <v>5.4522497704315886E-2</v>
      </c>
      <c r="T78" s="85">
        <f t="shared" si="18"/>
        <v>5.7983433304770064E-2</v>
      </c>
      <c r="U78" s="86">
        <f t="shared" si="18"/>
        <v>7.5818752803947953E-2</v>
      </c>
      <c r="V78" s="85">
        <f t="shared" si="18"/>
        <v>3.9958424760364937E-2</v>
      </c>
      <c r="W78" s="86">
        <f t="shared" si="18"/>
        <v>8.2998427398217722E-2</v>
      </c>
      <c r="X78" s="85">
        <f t="shared" si="18"/>
        <v>5.6205901218729953E-2</v>
      </c>
      <c r="Y78" s="86">
        <f t="shared" si="18"/>
        <v>5.2915899324739106E-2</v>
      </c>
      <c r="Z78" s="85">
        <f t="shared" si="18"/>
        <v>5.8783540608629586E-2</v>
      </c>
      <c r="AA78" s="85">
        <f t="shared" si="18"/>
        <v>5.5639727926243512E-2</v>
      </c>
      <c r="AB78" s="105">
        <f t="shared" si="18"/>
        <v>5.6435496836253082E-2</v>
      </c>
      <c r="AC78" s="106">
        <f t="shared" si="18"/>
        <v>6.2043713435148196E-2</v>
      </c>
      <c r="AD78" s="18"/>
      <c r="AE78" s="18"/>
    </row>
    <row r="79" spans="1:31" s="8" customFormat="1" x14ac:dyDescent="0.15">
      <c r="A79" s="91" t="s">
        <v>24</v>
      </c>
      <c r="B79" s="85">
        <f>B15/B31</f>
        <v>5.3759252045188936E-2</v>
      </c>
      <c r="C79" s="86">
        <f t="shared" ref="C79:AC79" si="19">C15/C31</f>
        <v>5.6014762984891005E-2</v>
      </c>
      <c r="D79" s="85">
        <f t="shared" si="19"/>
        <v>5.1573892939711895E-2</v>
      </c>
      <c r="E79" s="86">
        <f t="shared" si="19"/>
        <v>4.6038904220232886E-2</v>
      </c>
      <c r="F79" s="85">
        <f t="shared" si="19"/>
        <v>5.7048254898767845E-2</v>
      </c>
      <c r="G79" s="86">
        <f t="shared" si="19"/>
        <v>2.6729397166787301E-2</v>
      </c>
      <c r="H79" s="85">
        <f t="shared" si="19"/>
        <v>5.2218356476492506E-2</v>
      </c>
      <c r="I79" s="86">
        <f t="shared" si="19"/>
        <v>5.2448888605821288E-2</v>
      </c>
      <c r="J79" s="85">
        <f t="shared" si="19"/>
        <v>5.221829603455045E-2</v>
      </c>
      <c r="K79" s="86">
        <f t="shared" si="19"/>
        <v>5.2825552825552825E-2</v>
      </c>
      <c r="L79" s="85">
        <f t="shared" si="19"/>
        <v>3.9212706132684856E-2</v>
      </c>
      <c r="M79" s="86">
        <f t="shared" si="19"/>
        <v>7.9230573680196592E-2</v>
      </c>
      <c r="N79" s="85">
        <f t="shared" si="19"/>
        <v>4.6392130955002567E-2</v>
      </c>
      <c r="O79" s="86">
        <f t="shared" si="19"/>
        <v>5.9682837278337633E-2</v>
      </c>
      <c r="P79" s="85">
        <f t="shared" si="19"/>
        <v>5.3243389748840568E-2</v>
      </c>
      <c r="Q79" s="86">
        <f t="shared" si="19"/>
        <v>4.419932119716137E-2</v>
      </c>
      <c r="R79" s="85">
        <f t="shared" si="19"/>
        <v>6.5577953559581528E-2</v>
      </c>
      <c r="S79" s="86">
        <f t="shared" si="19"/>
        <v>4.3273645546372821E-2</v>
      </c>
      <c r="T79" s="85">
        <f t="shared" si="19"/>
        <v>3.7132247929163094E-2</v>
      </c>
      <c r="U79" s="86">
        <f t="shared" si="19"/>
        <v>4.4863167339614179E-2</v>
      </c>
      <c r="V79" s="85">
        <f t="shared" si="19"/>
        <v>4.1979443353735997E-2</v>
      </c>
      <c r="W79" s="86">
        <f t="shared" si="19"/>
        <v>6.2321626186731899E-2</v>
      </c>
      <c r="X79" s="85">
        <f t="shared" si="19"/>
        <v>4.73059653624118E-2</v>
      </c>
      <c r="Y79" s="86">
        <f t="shared" si="19"/>
        <v>4.6163290362185389E-2</v>
      </c>
      <c r="Z79" s="85">
        <f t="shared" si="19"/>
        <v>5.3145119366577356E-2</v>
      </c>
      <c r="AA79" s="85">
        <f t="shared" si="19"/>
        <v>5.670352341961897E-2</v>
      </c>
      <c r="AB79" s="105">
        <f t="shared" si="19"/>
        <v>5.1293566074932975E-2</v>
      </c>
      <c r="AC79" s="106">
        <f t="shared" si="19"/>
        <v>5.2311101302935994E-2</v>
      </c>
      <c r="AD79" s="18"/>
      <c r="AE79" s="18"/>
    </row>
    <row r="80" spans="1:31" s="8" customFormat="1" x14ac:dyDescent="0.15">
      <c r="A80" s="90" t="s">
        <v>25</v>
      </c>
      <c r="B80" s="85">
        <f>B16/B31</f>
        <v>4.9279314374756522E-2</v>
      </c>
      <c r="C80" s="86">
        <f t="shared" ref="C80:AC80" si="20">C16/C31</f>
        <v>5.4323170966129715E-2</v>
      </c>
      <c r="D80" s="85">
        <f t="shared" si="20"/>
        <v>5.4508269606971367E-2</v>
      </c>
      <c r="E80" s="86">
        <f t="shared" si="20"/>
        <v>5.3846671602611564E-2</v>
      </c>
      <c r="F80" s="85">
        <f t="shared" si="20"/>
        <v>5.3302936546707917E-2</v>
      </c>
      <c r="G80" s="86">
        <f t="shared" si="20"/>
        <v>3.345052217971254E-2</v>
      </c>
      <c r="H80" s="85">
        <f t="shared" si="20"/>
        <v>5.083284583884972E-2</v>
      </c>
      <c r="I80" s="86">
        <f t="shared" si="20"/>
        <v>5.3627157505891344E-2</v>
      </c>
      <c r="J80" s="85">
        <f t="shared" si="20"/>
        <v>5.3788771103258734E-2</v>
      </c>
      <c r="K80" s="86">
        <f t="shared" si="20"/>
        <v>3.3169533169533166E-2</v>
      </c>
      <c r="L80" s="85">
        <f t="shared" si="20"/>
        <v>4.1112546546090131E-2</v>
      </c>
      <c r="M80" s="86">
        <f t="shared" si="20"/>
        <v>6.3723413270061854E-2</v>
      </c>
      <c r="N80" s="85">
        <f t="shared" si="20"/>
        <v>5.0759744549658668E-2</v>
      </c>
      <c r="O80" s="86">
        <f t="shared" si="20"/>
        <v>4.8746191703773145E-2</v>
      </c>
      <c r="P80" s="85">
        <f t="shared" si="20"/>
        <v>5.1978558091911098E-2</v>
      </c>
      <c r="Q80" s="86">
        <f t="shared" si="20"/>
        <v>4.5896328293736501E-2</v>
      </c>
      <c r="R80" s="85">
        <f t="shared" si="20"/>
        <v>5.8841541209492219E-2</v>
      </c>
      <c r="S80" s="86">
        <f t="shared" si="20"/>
        <v>4.3617998163452708E-2</v>
      </c>
      <c r="T80" s="85">
        <f t="shared" si="20"/>
        <v>4.4558697514995714E-2</v>
      </c>
      <c r="U80" s="86">
        <f t="shared" si="20"/>
        <v>3.8133692238672051E-2</v>
      </c>
      <c r="V80" s="85">
        <f t="shared" si="20"/>
        <v>4.9197366901489778E-2</v>
      </c>
      <c r="W80" s="86">
        <f t="shared" si="20"/>
        <v>5.4982817869415807E-2</v>
      </c>
      <c r="X80" s="85">
        <f t="shared" si="20"/>
        <v>5.0994227068633741E-2</v>
      </c>
      <c r="Y80" s="86">
        <f t="shared" si="20"/>
        <v>4.7636586863106199E-2</v>
      </c>
      <c r="Z80" s="85">
        <f t="shared" si="20"/>
        <v>5.942336145879154E-2</v>
      </c>
      <c r="AA80" s="85">
        <f t="shared" si="20"/>
        <v>5.7573901550562523E-2</v>
      </c>
      <c r="AB80" s="105">
        <f t="shared" si="20"/>
        <v>5.2101904535227839E-2</v>
      </c>
      <c r="AC80" s="106">
        <f t="shared" si="20"/>
        <v>5.0608682336727662E-2</v>
      </c>
      <c r="AD80" s="18"/>
      <c r="AE80" s="18"/>
    </row>
    <row r="81" spans="1:31" s="8" customFormat="1" x14ac:dyDescent="0.15">
      <c r="A81" s="91" t="s">
        <v>26</v>
      </c>
      <c r="B81" s="85">
        <f>B17/B31</f>
        <v>4.7964550058433968E-2</v>
      </c>
      <c r="C81" s="86">
        <f t="shared" ref="C81:AC81" si="21">C17/C31</f>
        <v>5.7821690823113295E-2</v>
      </c>
      <c r="D81" s="85">
        <f t="shared" si="21"/>
        <v>4.7483549706562336E-2</v>
      </c>
      <c r="E81" s="86">
        <f t="shared" si="21"/>
        <v>5.98371138184021E-2</v>
      </c>
      <c r="F81" s="85">
        <f t="shared" si="21"/>
        <v>5.042609781251696E-2</v>
      </c>
      <c r="G81" s="86">
        <f t="shared" si="21"/>
        <v>3.7638300072381344E-2</v>
      </c>
      <c r="H81" s="85">
        <f t="shared" si="21"/>
        <v>5.5820684134363745E-2</v>
      </c>
      <c r="I81" s="86">
        <f t="shared" si="21"/>
        <v>5.4709891089739504E-2</v>
      </c>
      <c r="J81" s="85">
        <f t="shared" si="21"/>
        <v>4.6525323910482919E-2</v>
      </c>
      <c r="K81" s="86">
        <f t="shared" si="21"/>
        <v>4.3734643734643731E-2</v>
      </c>
      <c r="L81" s="85">
        <f t="shared" si="21"/>
        <v>4.9395850748537126E-2</v>
      </c>
      <c r="M81" s="86">
        <f t="shared" si="21"/>
        <v>5.0249978815354632E-2</v>
      </c>
      <c r="N81" s="85">
        <f t="shared" si="21"/>
        <v>5.4430008074579754E-2</v>
      </c>
      <c r="O81" s="86">
        <f t="shared" si="21"/>
        <v>4.6402624794937897E-2</v>
      </c>
      <c r="P81" s="85">
        <f t="shared" si="21"/>
        <v>5.041257604047461E-2</v>
      </c>
      <c r="Q81" s="86">
        <f t="shared" si="21"/>
        <v>4.9676025917926567E-2</v>
      </c>
      <c r="R81" s="85">
        <f t="shared" si="21"/>
        <v>5.6494003572339885E-2</v>
      </c>
      <c r="S81" s="86">
        <f t="shared" si="21"/>
        <v>5.5957300275482097E-2</v>
      </c>
      <c r="T81" s="85">
        <f t="shared" si="21"/>
        <v>3.8274778634675807E-2</v>
      </c>
      <c r="U81" s="86">
        <f t="shared" si="21"/>
        <v>3.5441902198295197E-2</v>
      </c>
      <c r="V81" s="85">
        <f t="shared" si="21"/>
        <v>4.954382723178196E-2</v>
      </c>
      <c r="W81" s="86">
        <f t="shared" si="21"/>
        <v>5.6264197099423381E-2</v>
      </c>
      <c r="X81" s="85">
        <f t="shared" si="21"/>
        <v>4.9470814624759461E-2</v>
      </c>
      <c r="Y81" s="86">
        <f t="shared" si="21"/>
        <v>5.0951503990178025E-2</v>
      </c>
      <c r="Z81" s="85">
        <f t="shared" si="21"/>
        <v>6.2582476906466192E-2</v>
      </c>
      <c r="AA81" s="85">
        <f t="shared" si="21"/>
        <v>6.218368202185616E-2</v>
      </c>
      <c r="AB81" s="105">
        <f t="shared" si="21"/>
        <v>5.2762047611135308E-2</v>
      </c>
      <c r="AC81" s="106">
        <f t="shared" si="21"/>
        <v>5.3171318293797884E-2</v>
      </c>
      <c r="AD81" s="18"/>
      <c r="AE81" s="18"/>
    </row>
    <row r="82" spans="1:31" s="8" customFormat="1" x14ac:dyDescent="0.15">
      <c r="A82" s="90" t="s">
        <v>27</v>
      </c>
      <c r="B82" s="85">
        <f>B18/B31</f>
        <v>4.859758472925594E-2</v>
      </c>
      <c r="C82" s="86">
        <f t="shared" ref="C82:AC82" si="22">C18/C31</f>
        <v>5.4438506785590708E-2</v>
      </c>
      <c r="D82" s="85">
        <f t="shared" si="22"/>
        <v>4.3037524453138895E-2</v>
      </c>
      <c r="E82" s="86">
        <f t="shared" si="22"/>
        <v>6.3202530793565317E-2</v>
      </c>
      <c r="F82" s="85">
        <f t="shared" si="22"/>
        <v>4.2772621180046683E-2</v>
      </c>
      <c r="G82" s="86">
        <f t="shared" si="22"/>
        <v>4.2653293351256331E-2</v>
      </c>
      <c r="H82" s="85">
        <f t="shared" si="22"/>
        <v>5.2125989100649653E-2</v>
      </c>
      <c r="I82" s="86">
        <f t="shared" si="22"/>
        <v>5.945481179542704E-2</v>
      </c>
      <c r="J82" s="85">
        <f t="shared" si="22"/>
        <v>4.7703180212014133E-2</v>
      </c>
      <c r="K82" s="86">
        <f t="shared" si="22"/>
        <v>4.004914004914005E-2</v>
      </c>
      <c r="L82" s="85">
        <f t="shared" si="22"/>
        <v>5.2359601793449354E-2</v>
      </c>
      <c r="M82" s="86">
        <f t="shared" si="22"/>
        <v>4.9402593000593173E-2</v>
      </c>
      <c r="N82" s="85">
        <f t="shared" si="22"/>
        <v>6.239447992365852E-2</v>
      </c>
      <c r="O82" s="86">
        <f t="shared" si="22"/>
        <v>4.4801187407233808E-2</v>
      </c>
      <c r="P82" s="85">
        <f t="shared" si="22"/>
        <v>6.2398361741853883E-2</v>
      </c>
      <c r="Q82" s="86">
        <f t="shared" si="22"/>
        <v>4.0651033631595189E-2</v>
      </c>
      <c r="R82" s="85">
        <f t="shared" si="22"/>
        <v>5.7310538402653738E-2</v>
      </c>
      <c r="S82" s="86">
        <f t="shared" si="22"/>
        <v>4.832415059687787E-2</v>
      </c>
      <c r="T82" s="85">
        <f t="shared" si="22"/>
        <v>5.0271351042559267E-2</v>
      </c>
      <c r="U82" s="86">
        <f t="shared" si="22"/>
        <v>3.4544638851502919E-2</v>
      </c>
      <c r="V82" s="85">
        <f t="shared" si="22"/>
        <v>5.2719713592793628E-2</v>
      </c>
      <c r="W82" s="86">
        <f t="shared" si="22"/>
        <v>5.9875356747626535E-2</v>
      </c>
      <c r="X82" s="85">
        <f t="shared" si="22"/>
        <v>4.8749198203976905E-2</v>
      </c>
      <c r="Y82" s="86">
        <f t="shared" si="22"/>
        <v>4.3093922651933701E-2</v>
      </c>
      <c r="Z82" s="85">
        <f t="shared" si="22"/>
        <v>5.998320470268325E-2</v>
      </c>
      <c r="AA82" s="85">
        <f t="shared" si="22"/>
        <v>6.141001257212856E-2</v>
      </c>
      <c r="AB82" s="105">
        <f t="shared" si="22"/>
        <v>5.3669182994355101E-2</v>
      </c>
      <c r="AC82" s="106">
        <f t="shared" si="22"/>
        <v>5.255880776627319E-2</v>
      </c>
      <c r="AD82" s="18"/>
      <c r="AE82" s="18"/>
    </row>
    <row r="83" spans="1:31" s="8" customFormat="1" x14ac:dyDescent="0.15">
      <c r="A83" s="91" t="s">
        <v>28</v>
      </c>
      <c r="B83" s="85">
        <f>B19/B31</f>
        <v>5.6096610829762368E-2</v>
      </c>
      <c r="C83" s="86">
        <f t="shared" ref="C83:AC83" si="23">C19/C31</f>
        <v>6.5779862365922107E-2</v>
      </c>
      <c r="D83" s="85">
        <f t="shared" si="23"/>
        <v>5.8954294860394808E-2</v>
      </c>
      <c r="E83" s="86">
        <f t="shared" si="23"/>
        <v>7.3500706737564786E-2</v>
      </c>
      <c r="F83" s="85">
        <f t="shared" si="23"/>
        <v>5.9762253704608373E-2</v>
      </c>
      <c r="G83" s="86">
        <f t="shared" si="23"/>
        <v>5.847378761244959E-2</v>
      </c>
      <c r="H83" s="85">
        <f t="shared" si="23"/>
        <v>6.1085624557406328E-2</v>
      </c>
      <c r="I83" s="86">
        <f t="shared" si="23"/>
        <v>6.4295267817336479E-2</v>
      </c>
      <c r="J83" s="85">
        <f t="shared" si="23"/>
        <v>6.5567334118570866E-2</v>
      </c>
      <c r="K83" s="86">
        <f t="shared" si="23"/>
        <v>3.1695331695331695E-2</v>
      </c>
      <c r="L83" s="85">
        <f t="shared" si="23"/>
        <v>8.1161182460673303E-2</v>
      </c>
      <c r="M83" s="86">
        <f t="shared" si="23"/>
        <v>4.1945597830692315E-2</v>
      </c>
      <c r="N83" s="85">
        <f t="shared" si="23"/>
        <v>7.0065330690743596E-2</v>
      </c>
      <c r="O83" s="86">
        <f t="shared" si="23"/>
        <v>4.3238809468010314E-2</v>
      </c>
      <c r="P83" s="85">
        <f t="shared" si="23"/>
        <v>7.3420466180810703E-2</v>
      </c>
      <c r="Q83" s="86">
        <f t="shared" si="23"/>
        <v>5.3147176797284791E-2</v>
      </c>
      <c r="R83" s="85">
        <f t="shared" si="23"/>
        <v>5.6545036999234501E-2</v>
      </c>
      <c r="S83" s="86">
        <f t="shared" si="23"/>
        <v>6.3533057851239666E-2</v>
      </c>
      <c r="T83" s="85">
        <f t="shared" si="23"/>
        <v>8.2833476149671528E-2</v>
      </c>
      <c r="U83" s="86">
        <f t="shared" si="23"/>
        <v>4.1274113952445041E-2</v>
      </c>
      <c r="V83" s="85">
        <f t="shared" si="23"/>
        <v>6.9349809446818345E-2</v>
      </c>
      <c r="W83" s="86">
        <f t="shared" si="23"/>
        <v>5.6031219057603818E-2</v>
      </c>
      <c r="X83" s="85">
        <f t="shared" si="23"/>
        <v>6.2860808210391278E-2</v>
      </c>
      <c r="Y83" s="86">
        <f t="shared" si="23"/>
        <v>4.8496009821976674E-2</v>
      </c>
      <c r="Z83" s="85">
        <f t="shared" si="23"/>
        <v>7.4219218618786734E-2</v>
      </c>
      <c r="AA83" s="85">
        <f t="shared" si="23"/>
        <v>5.6961413236194837E-2</v>
      </c>
      <c r="AB83" s="105">
        <f t="shared" si="23"/>
        <v>6.5875093744807545E-2</v>
      </c>
      <c r="AC83" s="106">
        <f t="shared" si="23"/>
        <v>5.7179659245981528E-2</v>
      </c>
      <c r="AD83" s="18"/>
      <c r="AE83" s="18"/>
    </row>
    <row r="84" spans="1:31" s="8" customFormat="1" x14ac:dyDescent="0.15">
      <c r="A84" s="90" t="s">
        <v>29</v>
      </c>
      <c r="B84" s="85">
        <f>B20/B31</f>
        <v>6.1793922867160109E-2</v>
      </c>
      <c r="C84" s="86">
        <f t="shared" ref="C84:AC84" si="24">C20/C31</f>
        <v>7.423782245972857E-2</v>
      </c>
      <c r="D84" s="85">
        <f t="shared" si="24"/>
        <v>6.0021340921216436E-2</v>
      </c>
      <c r="E84" s="86">
        <f t="shared" si="24"/>
        <v>7.8616140539812876E-2</v>
      </c>
      <c r="F84" s="85">
        <f t="shared" si="24"/>
        <v>6.4376051674537263E-2</v>
      </c>
      <c r="G84" s="86">
        <f t="shared" si="24"/>
        <v>8.3031744390445666E-2</v>
      </c>
      <c r="H84" s="85">
        <f t="shared" si="24"/>
        <v>7.8419902090581611E-2</v>
      </c>
      <c r="I84" s="86">
        <f t="shared" si="24"/>
        <v>7.2543150117826888E-2</v>
      </c>
      <c r="J84" s="85">
        <f t="shared" si="24"/>
        <v>8.9909697683549269E-2</v>
      </c>
      <c r="K84" s="86">
        <f t="shared" si="24"/>
        <v>3.2186732186732188E-2</v>
      </c>
      <c r="L84" s="85">
        <f t="shared" si="24"/>
        <v>8.610076753552702E-2</v>
      </c>
      <c r="M84" s="86">
        <f t="shared" si="24"/>
        <v>4.4403016693500552E-2</v>
      </c>
      <c r="N84" s="85">
        <f t="shared" si="24"/>
        <v>6.6431769801071711E-2</v>
      </c>
      <c r="O84" s="86">
        <f t="shared" si="24"/>
        <v>5.5230060151550658E-2</v>
      </c>
      <c r="P84" s="85">
        <f t="shared" si="24"/>
        <v>8.1009456122387524E-2</v>
      </c>
      <c r="Q84" s="86">
        <f t="shared" si="24"/>
        <v>6.3329219376735579E-2</v>
      </c>
      <c r="R84" s="85">
        <f t="shared" si="24"/>
        <v>6.9252360295993881E-2</v>
      </c>
      <c r="S84" s="86">
        <f t="shared" si="24"/>
        <v>7.2428833792470157E-2</v>
      </c>
      <c r="T84" s="85">
        <f t="shared" si="24"/>
        <v>0.11996572407883462</v>
      </c>
      <c r="U84" s="86">
        <f t="shared" si="24"/>
        <v>4.4863167339614179E-2</v>
      </c>
      <c r="V84" s="85">
        <f t="shared" si="24"/>
        <v>8.2573045386303265E-2</v>
      </c>
      <c r="W84" s="86">
        <f t="shared" si="24"/>
        <v>6.7447143106762183E-2</v>
      </c>
      <c r="X84" s="85">
        <f t="shared" si="24"/>
        <v>7.7453495830660676E-2</v>
      </c>
      <c r="Y84" s="86">
        <f t="shared" si="24"/>
        <v>6.0773480662983423E-2</v>
      </c>
      <c r="Z84" s="85">
        <f t="shared" si="24"/>
        <v>8.5256128284080454E-2</v>
      </c>
      <c r="AA84" s="85">
        <f t="shared" si="24"/>
        <v>6.7825021759453277E-2</v>
      </c>
      <c r="AB84" s="105">
        <f t="shared" si="24"/>
        <v>7.5121587576736024E-2</v>
      </c>
      <c r="AC84" s="106">
        <f t="shared" si="24"/>
        <v>6.7520278151839558E-2</v>
      </c>
      <c r="AD84" s="18"/>
      <c r="AE84" s="18"/>
    </row>
    <row r="85" spans="1:31" s="8" customFormat="1" x14ac:dyDescent="0.15">
      <c r="A85" s="91" t="s">
        <v>30</v>
      </c>
      <c r="B85" s="85">
        <f>B21/B31</f>
        <v>7.6158940397350994E-2</v>
      </c>
      <c r="C85" s="86">
        <f t="shared" ref="C85:AC85" si="25">C21/C31</f>
        <v>7.3122909538272274E-2</v>
      </c>
      <c r="D85" s="85">
        <f t="shared" si="25"/>
        <v>6.5534412235461498E-2</v>
      </c>
      <c r="E85" s="86">
        <f t="shared" si="25"/>
        <v>7.0000673083395026E-2</v>
      </c>
      <c r="F85" s="85">
        <f t="shared" si="25"/>
        <v>7.0998208760788148E-2</v>
      </c>
      <c r="G85" s="86">
        <f t="shared" si="25"/>
        <v>0.10712439251370076</v>
      </c>
      <c r="H85" s="85">
        <f t="shared" si="25"/>
        <v>8.5255087902952678E-2</v>
      </c>
      <c r="I85" s="86">
        <f t="shared" si="25"/>
        <v>7.3785109228711551E-2</v>
      </c>
      <c r="J85" s="85">
        <f t="shared" si="25"/>
        <v>0.11189634864546526</v>
      </c>
      <c r="K85" s="86">
        <f t="shared" si="25"/>
        <v>3.6117936117936116E-2</v>
      </c>
      <c r="L85" s="85">
        <f t="shared" si="25"/>
        <v>7.8577399498442127E-2</v>
      </c>
      <c r="M85" s="86">
        <f t="shared" si="25"/>
        <v>3.9572917549360223E-2</v>
      </c>
      <c r="N85" s="85">
        <f t="shared" si="25"/>
        <v>6.5147177567349335E-2</v>
      </c>
      <c r="O85" s="86">
        <f t="shared" si="25"/>
        <v>6.7182251386610423E-2</v>
      </c>
      <c r="P85" s="85">
        <f t="shared" si="25"/>
        <v>6.8240679395290008E-2</v>
      </c>
      <c r="Q85" s="86">
        <f t="shared" si="25"/>
        <v>7.2971305152730634E-2</v>
      </c>
      <c r="R85" s="85">
        <f t="shared" si="25"/>
        <v>6.7976524623628479E-2</v>
      </c>
      <c r="S85" s="86">
        <f t="shared" si="25"/>
        <v>7.9660238751147847E-2</v>
      </c>
      <c r="T85" s="85">
        <f t="shared" si="25"/>
        <v>0.14110254213081977</v>
      </c>
      <c r="U85" s="86">
        <f t="shared" si="25"/>
        <v>4.306864064602961E-2</v>
      </c>
      <c r="V85" s="85">
        <f t="shared" si="25"/>
        <v>8.6615082573045385E-2</v>
      </c>
      <c r="W85" s="86">
        <f t="shared" si="25"/>
        <v>6.8670277826314866E-2</v>
      </c>
      <c r="X85" s="85">
        <f t="shared" si="25"/>
        <v>7.7774214239897374E-2</v>
      </c>
      <c r="Y85" s="86">
        <f t="shared" si="25"/>
        <v>7.6488643339472071E-2</v>
      </c>
      <c r="Z85" s="85">
        <f t="shared" si="25"/>
        <v>7.8138121326028709E-2</v>
      </c>
      <c r="AA85" s="85">
        <f t="shared" si="25"/>
        <v>7.6528803068888818E-2</v>
      </c>
      <c r="AB85" s="105">
        <f t="shared" si="25"/>
        <v>7.6971784496966483E-2</v>
      </c>
      <c r="AC85" s="106">
        <f t="shared" si="25"/>
        <v>7.3280579362898973E-2</v>
      </c>
      <c r="AD85" s="18"/>
      <c r="AE85" s="18"/>
    </row>
    <row r="86" spans="1:31" s="8" customFormat="1" x14ac:dyDescent="0.15">
      <c r="A86" s="90" t="s">
        <v>31</v>
      </c>
      <c r="B86" s="85">
        <f>B22/B31</f>
        <v>8.5995325282430854E-2</v>
      </c>
      <c r="C86" s="86">
        <f t="shared" ref="C86:AC86" si="26">C22/C31</f>
        <v>7.446849409865057E-2</v>
      </c>
      <c r="D86" s="85">
        <f t="shared" si="26"/>
        <v>5.1484972434643429E-2</v>
      </c>
      <c r="E86" s="86">
        <f t="shared" si="26"/>
        <v>7.2356464966009282E-2</v>
      </c>
      <c r="F86" s="85">
        <f t="shared" si="26"/>
        <v>5.0534657764750586E-2</v>
      </c>
      <c r="G86" s="86">
        <f t="shared" si="26"/>
        <v>0.12604694447316719</v>
      </c>
      <c r="H86" s="85">
        <f t="shared" si="26"/>
        <v>7.80504325872102E-2</v>
      </c>
      <c r="I86" s="86">
        <f t="shared" si="26"/>
        <v>7.3180052225972875E-2</v>
      </c>
      <c r="J86" s="85">
        <f t="shared" si="26"/>
        <v>0.11464468001570476</v>
      </c>
      <c r="K86" s="86">
        <f t="shared" si="26"/>
        <v>2.6535626535626536E-2</v>
      </c>
      <c r="L86" s="85">
        <f t="shared" si="26"/>
        <v>7.5537654836993692E-2</v>
      </c>
      <c r="M86" s="86">
        <f t="shared" si="26"/>
        <v>3.2031183797983219E-2</v>
      </c>
      <c r="N86" s="85">
        <f t="shared" si="26"/>
        <v>7.1386625559715186E-2</v>
      </c>
      <c r="O86" s="86">
        <f t="shared" si="26"/>
        <v>5.9175064448089995E-2</v>
      </c>
      <c r="P86" s="85">
        <f t="shared" si="26"/>
        <v>6.4928025055712824E-2</v>
      </c>
      <c r="Q86" s="86">
        <f t="shared" si="26"/>
        <v>7.9219376735575442E-2</v>
      </c>
      <c r="R86" s="85">
        <f t="shared" si="26"/>
        <v>6.6139321255422295E-2</v>
      </c>
      <c r="S86" s="86">
        <f t="shared" si="26"/>
        <v>9.0392561983471079E-2</v>
      </c>
      <c r="T86" s="85">
        <f t="shared" si="26"/>
        <v>7.9120251356755211E-2</v>
      </c>
      <c r="U86" s="86">
        <f t="shared" si="26"/>
        <v>3.1852848811126065E-2</v>
      </c>
      <c r="V86" s="85">
        <f t="shared" si="26"/>
        <v>9.539207760711399E-2</v>
      </c>
      <c r="W86" s="86">
        <f t="shared" si="26"/>
        <v>6.0457801852175433E-2</v>
      </c>
      <c r="X86" s="85">
        <f t="shared" si="26"/>
        <v>8.6674150096215527E-2</v>
      </c>
      <c r="Y86" s="86">
        <f t="shared" si="26"/>
        <v>8.2259054634745241E-2</v>
      </c>
      <c r="Z86" s="85">
        <f t="shared" si="26"/>
        <v>6.6501379613708167E-2</v>
      </c>
      <c r="AA86" s="85">
        <f t="shared" si="26"/>
        <v>7.8753102736855679E-2</v>
      </c>
      <c r="AB86" s="105">
        <f t="shared" si="26"/>
        <v>7.3563290656056476E-2</v>
      </c>
      <c r="AC86" s="106">
        <f t="shared" si="26"/>
        <v>7.4640713034314105E-2</v>
      </c>
      <c r="AD86" s="18"/>
      <c r="AE86" s="18"/>
    </row>
    <row r="87" spans="1:31" s="8" customFormat="1" x14ac:dyDescent="0.15">
      <c r="A87" s="91" t="s">
        <v>32</v>
      </c>
      <c r="B87" s="85">
        <f>B23/B31</f>
        <v>8.1466692637319829E-2</v>
      </c>
      <c r="C87" s="86">
        <f t="shared" ref="C87:AC87" si="27">C23/C31</f>
        <v>6.9470608588674029E-2</v>
      </c>
      <c r="D87" s="85">
        <f t="shared" si="27"/>
        <v>3.5123599502045175E-2</v>
      </c>
      <c r="E87" s="86">
        <f t="shared" si="27"/>
        <v>7.3231473379551729E-2</v>
      </c>
      <c r="F87" s="85">
        <f t="shared" si="27"/>
        <v>3.6476143950496663E-2</v>
      </c>
      <c r="G87" s="86">
        <f t="shared" si="27"/>
        <v>0.10883052424775101</v>
      </c>
      <c r="H87" s="85">
        <f t="shared" si="27"/>
        <v>7.2693124788324764E-2</v>
      </c>
      <c r="I87" s="86">
        <f t="shared" si="27"/>
        <v>7.81478886695115E-2</v>
      </c>
      <c r="J87" s="85">
        <f t="shared" si="27"/>
        <v>8.7357675696898313E-2</v>
      </c>
      <c r="K87" s="86">
        <f t="shared" si="27"/>
        <v>3.7100737100737101E-2</v>
      </c>
      <c r="L87" s="85">
        <f t="shared" si="27"/>
        <v>9.8107758948248344E-2</v>
      </c>
      <c r="M87" s="86">
        <f t="shared" si="27"/>
        <v>2.5591051605796118E-2</v>
      </c>
      <c r="N87" s="85">
        <f t="shared" si="27"/>
        <v>7.5864347060118922E-2</v>
      </c>
      <c r="O87" s="86">
        <f t="shared" si="27"/>
        <v>5.5894070775720645E-2</v>
      </c>
      <c r="P87" s="85">
        <f t="shared" si="27"/>
        <v>4.9810275251460583E-2</v>
      </c>
      <c r="Q87" s="86">
        <f t="shared" si="27"/>
        <v>7.7059549521752549E-2</v>
      </c>
      <c r="R87" s="85">
        <f t="shared" si="27"/>
        <v>5.414646593518755E-2</v>
      </c>
      <c r="S87" s="86">
        <f t="shared" si="27"/>
        <v>8.6949035812672174E-2</v>
      </c>
      <c r="T87" s="85">
        <f t="shared" si="27"/>
        <v>6.4552984861468155E-2</v>
      </c>
      <c r="U87" s="86">
        <f t="shared" si="27"/>
        <v>3.6339165545087482E-2</v>
      </c>
      <c r="V87" s="85">
        <f t="shared" si="27"/>
        <v>0.10411132925280056</v>
      </c>
      <c r="W87" s="86">
        <f t="shared" si="27"/>
        <v>5.3934416681227795E-2</v>
      </c>
      <c r="X87" s="85">
        <f t="shared" si="27"/>
        <v>6.3422065426555485E-2</v>
      </c>
      <c r="Y87" s="86">
        <f t="shared" si="27"/>
        <v>6.7771639042357279E-2</v>
      </c>
      <c r="Z87" s="85">
        <f t="shared" si="27"/>
        <v>5.8103730955332507E-2</v>
      </c>
      <c r="AA87" s="85">
        <f t="shared" si="27"/>
        <v>8.8939750491602465E-2</v>
      </c>
      <c r="AB87" s="105">
        <f t="shared" si="27"/>
        <v>6.7653438357456255E-2</v>
      </c>
      <c r="AC87" s="106">
        <f t="shared" si="27"/>
        <v>7.2825700221134312E-2</v>
      </c>
      <c r="AD87" s="18"/>
      <c r="AE87" s="18"/>
    </row>
    <row r="88" spans="1:31" s="8" customFormat="1" x14ac:dyDescent="0.15">
      <c r="A88" s="90" t="s">
        <v>33</v>
      </c>
      <c r="B88" s="85">
        <f>B24/B31</f>
        <v>3.4086482275029216E-2</v>
      </c>
      <c r="C88" s="86">
        <f t="shared" ref="C88:AC88" si="28">C24/C31</f>
        <v>6.2934912152550843E-2</v>
      </c>
      <c r="D88" s="85">
        <f t="shared" si="28"/>
        <v>1.7961942023830696E-2</v>
      </c>
      <c r="E88" s="86">
        <f t="shared" si="28"/>
        <v>7.8481523860806354E-2</v>
      </c>
      <c r="F88" s="85">
        <f t="shared" si="28"/>
        <v>2.241763013624274E-2</v>
      </c>
      <c r="G88" s="86">
        <f t="shared" si="28"/>
        <v>0.11255299348567883</v>
      </c>
      <c r="H88" s="85">
        <f t="shared" si="28"/>
        <v>4.5629483666369042E-2</v>
      </c>
      <c r="I88" s="86">
        <f t="shared" si="28"/>
        <v>6.4231577606521872E-2</v>
      </c>
      <c r="J88" s="85">
        <f t="shared" si="28"/>
        <v>6.1052218296034549E-2</v>
      </c>
      <c r="K88" s="86">
        <f t="shared" si="28"/>
        <v>5.184275184275184E-2</v>
      </c>
      <c r="L88" s="85">
        <f t="shared" si="28"/>
        <v>8.1313169693745732E-2</v>
      </c>
      <c r="M88" s="86">
        <f t="shared" si="28"/>
        <v>2.4913142953986951E-2</v>
      </c>
      <c r="N88" s="85">
        <f t="shared" si="28"/>
        <v>6.7496146223298831E-2</v>
      </c>
      <c r="O88" s="86">
        <f t="shared" si="28"/>
        <v>5.214436372158425E-2</v>
      </c>
      <c r="P88" s="85">
        <f t="shared" si="28"/>
        <v>4.6256700596277782E-2</v>
      </c>
      <c r="Q88" s="86">
        <f t="shared" si="28"/>
        <v>7.7676643011416233E-2</v>
      </c>
      <c r="R88" s="85">
        <f t="shared" si="28"/>
        <v>4.1490176065322786E-2</v>
      </c>
      <c r="S88" s="86">
        <f t="shared" si="28"/>
        <v>7.2601010101010097E-2</v>
      </c>
      <c r="T88" s="85">
        <f t="shared" si="28"/>
        <v>2.7135104255926877E-2</v>
      </c>
      <c r="U88" s="86">
        <f t="shared" si="28"/>
        <v>3.5441902198295197E-2</v>
      </c>
      <c r="V88" s="85">
        <f t="shared" si="28"/>
        <v>0.11392770527774569</v>
      </c>
      <c r="W88" s="86">
        <f t="shared" si="28"/>
        <v>3.1160813093365949E-2</v>
      </c>
      <c r="X88" s="85">
        <f t="shared" si="28"/>
        <v>4.1693393200769722E-2</v>
      </c>
      <c r="Y88" s="86">
        <f t="shared" si="28"/>
        <v>5.0583179864947821E-2</v>
      </c>
      <c r="Z88" s="85">
        <f t="shared" si="28"/>
        <v>3.5510057183988482E-2</v>
      </c>
      <c r="AA88" s="85">
        <f t="shared" si="28"/>
        <v>7.4272267173849979E-2</v>
      </c>
      <c r="AB88" s="105">
        <f t="shared" si="28"/>
        <v>4.9730778385029574E-2</v>
      </c>
      <c r="AC88" s="106">
        <f t="shared" si="28"/>
        <v>6.5029702256831065E-2</v>
      </c>
      <c r="AD88" s="18"/>
      <c r="AE88" s="18"/>
    </row>
    <row r="89" spans="1:31" s="8" customFormat="1" x14ac:dyDescent="0.15">
      <c r="A89" s="91" t="s">
        <v>34</v>
      </c>
      <c r="B89" s="85">
        <f>B25/B31</f>
        <v>1.1686793922867161E-3</v>
      </c>
      <c r="C89" s="86">
        <f t="shared" ref="C89:AC89" si="29">C25/C31</f>
        <v>5.7860136096266966E-2</v>
      </c>
      <c r="D89" s="85">
        <f t="shared" si="29"/>
        <v>2.3119331317801887E-3</v>
      </c>
      <c r="E89" s="86">
        <f t="shared" si="29"/>
        <v>6.4279464225617561E-2</v>
      </c>
      <c r="F89" s="85">
        <f t="shared" si="29"/>
        <v>3.9081582804103565E-3</v>
      </c>
      <c r="G89" s="86">
        <f t="shared" si="29"/>
        <v>6.9279288594767868E-2</v>
      </c>
      <c r="H89" s="85">
        <f t="shared" si="29"/>
        <v>8.0051725730471996E-3</v>
      </c>
      <c r="I89" s="86">
        <f t="shared" si="29"/>
        <v>3.9105789440163047E-2</v>
      </c>
      <c r="J89" s="85">
        <f t="shared" si="29"/>
        <v>1.5508441303494307E-2</v>
      </c>
      <c r="K89" s="86">
        <f t="shared" si="29"/>
        <v>3.5135135135135137E-2</v>
      </c>
      <c r="L89" s="85">
        <f t="shared" si="29"/>
        <v>9.2940193023786005E-2</v>
      </c>
      <c r="M89" s="86">
        <f t="shared" si="29"/>
        <v>9.4059825438522152E-3</v>
      </c>
      <c r="N89" s="85">
        <f t="shared" si="29"/>
        <v>2.1764662702782059E-2</v>
      </c>
      <c r="O89" s="86">
        <f t="shared" si="29"/>
        <v>1.8436059682837277E-2</v>
      </c>
      <c r="P89" s="85">
        <f t="shared" si="29"/>
        <v>1.0781184123351202E-2</v>
      </c>
      <c r="Q89" s="86">
        <f t="shared" si="29"/>
        <v>2.9697624190064796E-2</v>
      </c>
      <c r="R89" s="85">
        <f t="shared" si="29"/>
        <v>1.0053585098239348E-2</v>
      </c>
      <c r="S89" s="86">
        <f t="shared" si="29"/>
        <v>3.2598714416896234E-2</v>
      </c>
      <c r="T89" s="85">
        <f t="shared" si="29"/>
        <v>1.6852327906312484E-2</v>
      </c>
      <c r="U89" s="86">
        <f t="shared" si="29"/>
        <v>4.6657694033198742E-2</v>
      </c>
      <c r="V89" s="85">
        <f t="shared" si="29"/>
        <v>2.1018593371059015E-2</v>
      </c>
      <c r="W89" s="86">
        <f t="shared" si="29"/>
        <v>1.3279748383714835E-2</v>
      </c>
      <c r="X89" s="85">
        <f t="shared" si="29"/>
        <v>1.1305323925593328E-2</v>
      </c>
      <c r="Y89" s="86">
        <f t="shared" si="29"/>
        <v>2.9465930018416207E-2</v>
      </c>
      <c r="Z89" s="85">
        <f t="shared" si="29"/>
        <v>2.143399848042548E-2</v>
      </c>
      <c r="AA89" s="85">
        <f t="shared" si="29"/>
        <v>2.9786273814512751E-2</v>
      </c>
      <c r="AB89" s="105">
        <f t="shared" si="29"/>
        <v>1.6853856897147912E-2</v>
      </c>
      <c r="AC89" s="106">
        <f t="shared" si="29"/>
        <v>3.6944293068272405E-2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0">C26/C31</f>
        <v>9.3806466494944455E-3</v>
      </c>
      <c r="D90" s="85">
        <f t="shared" si="30"/>
        <v>3.5568202027387515E-4</v>
      </c>
      <c r="E90" s="86">
        <f t="shared" si="30"/>
        <v>1.2182809450090867E-2</v>
      </c>
      <c r="F90" s="85">
        <f t="shared" si="30"/>
        <v>1.0855995223362102E-4</v>
      </c>
      <c r="G90" s="86">
        <f t="shared" si="30"/>
        <v>5.99731154999483E-3</v>
      </c>
      <c r="H90" s="85">
        <f t="shared" si="30"/>
        <v>5.5420425505711387E-4</v>
      </c>
      <c r="I90" s="86">
        <f t="shared" si="30"/>
        <v>5.9868798165721932E-3</v>
      </c>
      <c r="J90" s="85">
        <f t="shared" si="30"/>
        <v>1.9630938358853552E-3</v>
      </c>
      <c r="K90" s="86">
        <f t="shared" si="30"/>
        <v>3.9312039312039311E-3</v>
      </c>
      <c r="L90" s="85">
        <f t="shared" si="30"/>
        <v>6.0034957063606655E-3</v>
      </c>
      <c r="M90" s="86">
        <f t="shared" si="30"/>
        <v>7.6264723328531476E-4</v>
      </c>
      <c r="N90" s="85">
        <f t="shared" si="30"/>
        <v>1.4314027747192248E-3</v>
      </c>
      <c r="O90" s="86">
        <f t="shared" si="30"/>
        <v>1.6404968361846731E-3</v>
      </c>
      <c r="P90" s="85">
        <f t="shared" si="30"/>
        <v>9.6368126242245375E-4</v>
      </c>
      <c r="Q90" s="86">
        <f t="shared" si="30"/>
        <v>1.6198704103671706E-3</v>
      </c>
      <c r="R90" s="85">
        <f t="shared" si="30"/>
        <v>1.2758356723653994E-3</v>
      </c>
      <c r="S90" s="86">
        <f t="shared" si="30"/>
        <v>2.0661157024793389E-3</v>
      </c>
      <c r="T90" s="85">
        <f t="shared" si="30"/>
        <v>1.7137960582690661E-3</v>
      </c>
      <c r="U90" s="86">
        <f t="shared" si="30"/>
        <v>1.3458950201884253E-3</v>
      </c>
      <c r="V90" s="85">
        <f t="shared" si="30"/>
        <v>9.816376024945144E-4</v>
      </c>
      <c r="W90" s="86">
        <f t="shared" si="30"/>
        <v>5.8244510454889624E-4</v>
      </c>
      <c r="X90" s="85">
        <f t="shared" si="30"/>
        <v>1.042334830019243E-3</v>
      </c>
      <c r="Y90" s="86">
        <f t="shared" si="30"/>
        <v>2.0871700429711481E-3</v>
      </c>
      <c r="Z90" s="85">
        <f t="shared" si="30"/>
        <v>1.2396528971887872E-3</v>
      </c>
      <c r="AA90" s="85">
        <f t="shared" si="30"/>
        <v>3.4170400696302504E-3</v>
      </c>
      <c r="AB90" s="105">
        <f t="shared" si="30"/>
        <v>1.1675999982036923E-3</v>
      </c>
      <c r="AC90" s="106">
        <f t="shared" si="30"/>
        <v>4.4542125861905899E-3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1">C27/C31</f>
        <v>3.0756218522932607E-4</v>
      </c>
      <c r="D91" s="85">
        <f t="shared" si="31"/>
        <v>0</v>
      </c>
      <c r="E91" s="86">
        <f t="shared" si="31"/>
        <v>2.0192501850979335E-4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3.1845105407298901E-5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5.404504654629634E-5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</v>
      </c>
      <c r="C95" s="82">
        <f t="shared" ref="C95:AC95" si="35">SUM(C71:C94)</f>
        <v>1</v>
      </c>
      <c r="D95" s="81">
        <f t="shared" si="35"/>
        <v>1.0000000000000002</v>
      </c>
      <c r="E95" s="82">
        <f t="shared" si="35"/>
        <v>1</v>
      </c>
      <c r="F95" s="81">
        <f t="shared" si="35"/>
        <v>1.0000000000000002</v>
      </c>
      <c r="G95" s="82">
        <f t="shared" si="35"/>
        <v>0.99999999999999989</v>
      </c>
      <c r="H95" s="81">
        <f t="shared" si="35"/>
        <v>1</v>
      </c>
      <c r="I95" s="82">
        <f t="shared" si="35"/>
        <v>1</v>
      </c>
      <c r="J95" s="81">
        <f t="shared" si="35"/>
        <v>1</v>
      </c>
      <c r="K95" s="81">
        <f t="shared" si="35"/>
        <v>1</v>
      </c>
      <c r="L95" s="81">
        <f t="shared" si="35"/>
        <v>0.99999999999999989</v>
      </c>
      <c r="M95" s="82">
        <f t="shared" si="35"/>
        <v>0.99999999999999978</v>
      </c>
      <c r="N95" s="81">
        <f t="shared" si="35"/>
        <v>0.99999999999999989</v>
      </c>
      <c r="O95" s="82">
        <f t="shared" si="35"/>
        <v>0.99999999999999978</v>
      </c>
      <c r="P95" s="81">
        <f t="shared" si="35"/>
        <v>0.99999999999999978</v>
      </c>
      <c r="Q95" s="82">
        <f t="shared" si="35"/>
        <v>1</v>
      </c>
      <c r="R95" s="81">
        <f t="shared" si="35"/>
        <v>1.0000000000000002</v>
      </c>
      <c r="S95" s="82">
        <f t="shared" si="35"/>
        <v>0.99999999999999989</v>
      </c>
      <c r="T95" s="81">
        <f t="shared" si="35"/>
        <v>1</v>
      </c>
      <c r="U95" s="82">
        <f t="shared" si="35"/>
        <v>1</v>
      </c>
      <c r="V95" s="81">
        <f t="shared" si="35"/>
        <v>1</v>
      </c>
      <c r="W95" s="82">
        <f t="shared" si="35"/>
        <v>0.99999999999999989</v>
      </c>
      <c r="X95" s="81">
        <f t="shared" si="35"/>
        <v>1</v>
      </c>
      <c r="Y95" s="82">
        <f t="shared" si="35"/>
        <v>1</v>
      </c>
      <c r="Z95" s="81">
        <f t="shared" si="35"/>
        <v>1</v>
      </c>
      <c r="AA95" s="81">
        <f t="shared" si="35"/>
        <v>0.99999999999999989</v>
      </c>
      <c r="AB95" s="81">
        <f t="shared" si="35"/>
        <v>1</v>
      </c>
      <c r="AC95" s="83">
        <f t="shared" si="35"/>
        <v>1</v>
      </c>
      <c r="AD95" s="84"/>
    </row>
    <row r="96" spans="1:31" ht="14" thickTop="1" x14ac:dyDescent="0.15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I2" zoomScale="90" zoomScaleNormal="90" zoomScalePageLayoutView="90" workbookViewId="0">
      <selection activeCell="F15" sqref="F15"/>
    </sheetView>
  </sheetViews>
  <sheetFormatPr baseColWidth="10" defaultColWidth="8.83203125" defaultRowHeight="13" x14ac:dyDescent="0.15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2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SUM(Daily!B164,Daily!B381,Daily!B598,Daily!B815)</f>
        <v>0</v>
      </c>
      <c r="C7" s="42">
        <f>SUM(Daily!C164,Daily!C381,Daily!C598,Daily!C815)</f>
        <v>0</v>
      </c>
      <c r="D7" s="35">
        <f>SUM(Daily!D164,Daily!D381,Daily!D598,Daily!D815)</f>
        <v>0</v>
      </c>
      <c r="E7" s="42">
        <f>SUM(Daily!E164,Daily!E381,Daily!E598,Daily!E815)</f>
        <v>0</v>
      </c>
      <c r="F7" s="35">
        <f>SUM(Daily!F164,Daily!F381,Daily!F598,Daily!F815)</f>
        <v>0</v>
      </c>
      <c r="G7" s="42">
        <f>SUM(Daily!G164,Daily!G381,Daily!G598,Daily!G815)</f>
        <v>0</v>
      </c>
      <c r="H7" s="35">
        <f>SUM(Daily!H164,Daily!H381,Daily!H598,Daily!H815)</f>
        <v>0</v>
      </c>
      <c r="I7" s="42">
        <f>SUM(Daily!I164,Daily!I381,Daily!I598,Daily!I815)</f>
        <v>0</v>
      </c>
      <c r="J7" s="35">
        <f>SUM(Daily!J164,Daily!J381,Daily!J598,Daily!J815)</f>
        <v>0</v>
      </c>
      <c r="K7" s="42">
        <f>SUM(Daily!K164,Daily!K381,Daily!K598,Daily!K815)</f>
        <v>0</v>
      </c>
      <c r="L7" s="35">
        <f>SUM(Daily!L164,Daily!L381,Daily!L598,Daily!L815)</f>
        <v>0</v>
      </c>
      <c r="M7" s="42">
        <f>SUM(Daily!M164,Daily!M381,Daily!M598,Daily!M815)</f>
        <v>0</v>
      </c>
      <c r="N7" s="35">
        <f>SUM(Daily!N164,Daily!N381,Daily!N598,Daily!N815)</f>
        <v>0</v>
      </c>
      <c r="O7" s="42">
        <f>SUM(Daily!O164,Daily!O381,Daily!O598,Daily!O815)</f>
        <v>0</v>
      </c>
      <c r="P7" s="35">
        <f>SUM(Daily!P164,Daily!P381,Daily!P598,Daily!P815)</f>
        <v>0</v>
      </c>
      <c r="Q7" s="42">
        <f>SUM(Daily!Q164,Daily!Q381,Daily!Q598,Daily!Q815)</f>
        <v>0</v>
      </c>
      <c r="R7" s="35">
        <f>SUM(Daily!R164,Daily!R381,Daily!R598,Daily!R815)</f>
        <v>0</v>
      </c>
      <c r="S7" s="42">
        <f>SUM(Daily!S164,Daily!S381,Daily!S598,Daily!S815)</f>
        <v>0</v>
      </c>
      <c r="T7" s="35">
        <f>SUM(Daily!T164,Daily!T381,Daily!T598,Daily!T815)</f>
        <v>0</v>
      </c>
      <c r="U7" s="42">
        <f>SUM(Daily!U164,Daily!U381,Daily!U598,Daily!U815)</f>
        <v>0</v>
      </c>
      <c r="V7" s="35">
        <f>SUM(Daily!V164,Daily!V381,Daily!V598,Daily!V815)</f>
        <v>0</v>
      </c>
      <c r="W7" s="42">
        <f>SUM(Daily!W164,Daily!W381,Daily!W598,Daily!W815)</f>
        <v>0</v>
      </c>
      <c r="X7" s="35">
        <f>SUM(Daily!X164,Daily!X381,Daily!X598,Daily!X815)</f>
        <v>0</v>
      </c>
      <c r="Y7" s="42">
        <f>SUM(Daily!Y164,Daily!Y381,Daily!Y598,Daily!Y815)</f>
        <v>0</v>
      </c>
      <c r="Z7" s="35">
        <f>SUM(Daily!Z164,Daily!Z381,Daily!Z598,Daily!Z815)</f>
        <v>0</v>
      </c>
      <c r="AA7" s="42">
        <f>SUM(Daily!AA164,Daily!AA381,Daily!AA598,Daily!AA815)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15">
      <c r="A8" s="94" t="s">
        <v>17</v>
      </c>
      <c r="B8" s="3">
        <f>SUM(Daily!B165,Daily!B382,Daily!B599,Daily!B816)</f>
        <v>153</v>
      </c>
      <c r="C8" s="32">
        <f>SUM(Daily!C165,Daily!C382,Daily!C599,Daily!C816)</f>
        <v>0</v>
      </c>
      <c r="D8" s="3">
        <f>SUM(Daily!D165,Daily!D382,Daily!D599,Daily!D816)</f>
        <v>180</v>
      </c>
      <c r="E8" s="32">
        <f>SUM(Daily!E165,Daily!E382,Daily!E599,Daily!E816)</f>
        <v>5</v>
      </c>
      <c r="F8" s="3">
        <f>SUM(Daily!F165,Daily!F382,Daily!F599,Daily!F816)</f>
        <v>291</v>
      </c>
      <c r="G8" s="32">
        <f>SUM(Daily!G165,Daily!G382,Daily!G599,Daily!G816)</f>
        <v>1</v>
      </c>
      <c r="H8" s="3">
        <f>SUM(Daily!H165,Daily!H382,Daily!H599,Daily!H816)</f>
        <v>206</v>
      </c>
      <c r="I8" s="32">
        <f>SUM(Daily!I165,Daily!I382,Daily!I599,Daily!I816)</f>
        <v>35</v>
      </c>
      <c r="J8" s="3">
        <f>SUM(Daily!J165,Daily!J382,Daily!J599,Daily!J816)</f>
        <v>14</v>
      </c>
      <c r="K8" s="32">
        <f>SUM(Daily!K165,Daily!K382,Daily!K599,Daily!K816)</f>
        <v>13</v>
      </c>
      <c r="L8" s="3">
        <f>SUM(Daily!L165,Daily!L382,Daily!L599,Daily!L816)</f>
        <v>12</v>
      </c>
      <c r="M8" s="32">
        <f>SUM(Daily!M165,Daily!M382,Daily!M599,Daily!M816)</f>
        <v>47</v>
      </c>
      <c r="N8" s="3">
        <f>SUM(Daily!N165,Daily!N382,Daily!N599,Daily!N816)</f>
        <v>55</v>
      </c>
      <c r="O8" s="32">
        <f>SUM(Daily!O165,Daily!O382,Daily!O599,Daily!O816)</f>
        <v>50</v>
      </c>
      <c r="P8" s="3">
        <f>SUM(Daily!P165,Daily!P382,Daily!P599,Daily!P816)</f>
        <v>45</v>
      </c>
      <c r="Q8" s="32">
        <f>SUM(Daily!Q165,Daily!Q382,Daily!Q599,Daily!Q816)</f>
        <v>6</v>
      </c>
      <c r="R8" s="3">
        <f>SUM(Daily!R165,Daily!R382,Daily!R599,Daily!R816)</f>
        <v>17</v>
      </c>
      <c r="S8" s="32">
        <f>SUM(Daily!S165,Daily!S382,Daily!S599,Daily!S816)</f>
        <v>0</v>
      </c>
      <c r="T8" s="3">
        <f>SUM(Daily!T165,Daily!T382,Daily!T599,Daily!T816)</f>
        <v>0</v>
      </c>
      <c r="U8" s="32">
        <f>SUM(Daily!U165,Daily!U382,Daily!U599,Daily!U816)</f>
        <v>0</v>
      </c>
      <c r="V8" s="3">
        <f>SUM(Daily!V165,Daily!V382,Daily!V599,Daily!V816)</f>
        <v>0</v>
      </c>
      <c r="W8" s="32">
        <f>SUM(Daily!W165,Daily!W382,Daily!W599,Daily!W816)</f>
        <v>0</v>
      </c>
      <c r="X8" s="3">
        <f>SUM(Daily!X165,Daily!X382,Daily!X599,Daily!X816)</f>
        <v>0</v>
      </c>
      <c r="Y8" s="32">
        <f>SUM(Daily!Y165,Daily!Y382,Daily!Y599,Daily!Y816)</f>
        <v>0</v>
      </c>
      <c r="Z8" s="3">
        <f>SUM(Daily!Z165,Daily!Z382,Daily!Z599,Daily!Z816)</f>
        <v>0</v>
      </c>
      <c r="AA8" s="32">
        <f>SUM(Daily!AA165,Daily!AA382,Daily!AA599,Daily!AA816)</f>
        <v>0</v>
      </c>
      <c r="AB8" s="113">
        <f t="shared" ref="AB8:AC30" si="0">B8+D8+F8+H8+J8+L8+N8+P8+R8+T8+V8+X8+Z8</f>
        <v>973</v>
      </c>
      <c r="AC8" s="19">
        <f t="shared" si="0"/>
        <v>157</v>
      </c>
    </row>
    <row r="9" spans="1:29" x14ac:dyDescent="0.15">
      <c r="A9" s="95" t="s">
        <v>18</v>
      </c>
      <c r="B9" s="3">
        <f>SUM(Daily!B166,Daily!B383,Daily!B600,Daily!B817)</f>
        <v>455</v>
      </c>
      <c r="C9" s="32">
        <f>SUM(Daily!C166,Daily!C383,Daily!C600,Daily!C817)</f>
        <v>0</v>
      </c>
      <c r="D9" s="3">
        <f>SUM(Daily!D166,Daily!D383,Daily!D600,Daily!D817)</f>
        <v>363</v>
      </c>
      <c r="E9" s="32">
        <f>SUM(Daily!E166,Daily!E383,Daily!E600,Daily!E817)</f>
        <v>2</v>
      </c>
      <c r="F9" s="3">
        <f>SUM(Daily!F166,Daily!F383,Daily!F600,Daily!F817)</f>
        <v>817</v>
      </c>
      <c r="G9" s="32">
        <f>SUM(Daily!G166,Daily!G383,Daily!G600,Daily!G817)</f>
        <v>20</v>
      </c>
      <c r="H9" s="3">
        <f>SUM(Daily!H166,Daily!H383,Daily!H600,Daily!H817)</f>
        <v>729</v>
      </c>
      <c r="I9" s="32">
        <f>SUM(Daily!I166,Daily!I383,Daily!I600,Daily!I817)</f>
        <v>285</v>
      </c>
      <c r="J9" s="3">
        <f>SUM(Daily!J166,Daily!J383,Daily!J600,Daily!J817)</f>
        <v>68</v>
      </c>
      <c r="K9" s="32">
        <f>SUM(Daily!K166,Daily!K383,Daily!K600,Daily!K817)</f>
        <v>92</v>
      </c>
      <c r="L9" s="3">
        <f>SUM(Daily!L166,Daily!L383,Daily!L600,Daily!L817)</f>
        <v>117</v>
      </c>
      <c r="M9" s="32">
        <f>SUM(Daily!M166,Daily!M383,Daily!M600,Daily!M817)</f>
        <v>286</v>
      </c>
      <c r="N9" s="3">
        <f>SUM(Daily!N166,Daily!N383,Daily!N600,Daily!N817)</f>
        <v>616</v>
      </c>
      <c r="O9" s="32">
        <f>SUM(Daily!O166,Daily!O383,Daily!O600,Daily!O817)</f>
        <v>589</v>
      </c>
      <c r="P9" s="3">
        <f>SUM(Daily!P166,Daily!P383,Daily!P600,Daily!P817)</f>
        <v>314</v>
      </c>
      <c r="Q9" s="32">
        <f>SUM(Daily!Q166,Daily!Q383,Daily!Q600,Daily!Q817)</f>
        <v>380</v>
      </c>
      <c r="R9" s="3">
        <f>SUM(Daily!R166,Daily!R383,Daily!R600,Daily!R817)</f>
        <v>346</v>
      </c>
      <c r="S9" s="32">
        <f>SUM(Daily!S166,Daily!S383,Daily!S600,Daily!S817)</f>
        <v>255</v>
      </c>
      <c r="T9" s="3">
        <f>SUM(Daily!T166,Daily!T383,Daily!T600,Daily!T817)</f>
        <v>52</v>
      </c>
      <c r="U9" s="32">
        <f>SUM(Daily!U166,Daily!U383,Daily!U600,Daily!U817)</f>
        <v>84</v>
      </c>
      <c r="V9" s="3">
        <f>SUM(Daily!V166,Daily!V383,Daily!V600,Daily!V817)</f>
        <v>214</v>
      </c>
      <c r="W9" s="32">
        <f>SUM(Daily!W166,Daily!W383,Daily!W600,Daily!W817)</f>
        <v>347</v>
      </c>
      <c r="X9" s="3">
        <f>SUM(Daily!X166,Daily!X383,Daily!X600,Daily!X817)</f>
        <v>356</v>
      </c>
      <c r="Y9" s="32">
        <f>SUM(Daily!Y166,Daily!Y383,Daily!Y600,Daily!Y817)</f>
        <v>203</v>
      </c>
      <c r="Z9" s="3">
        <f>SUM(Daily!Z166,Daily!Z383,Daily!Z600,Daily!Z817)</f>
        <v>654</v>
      </c>
      <c r="AA9" s="32">
        <f>SUM(Daily!AA166,Daily!AA383,Daily!AA600,Daily!AA817)</f>
        <v>478</v>
      </c>
      <c r="AB9" s="113">
        <f t="shared" si="0"/>
        <v>5101</v>
      </c>
      <c r="AC9" s="19">
        <f t="shared" si="0"/>
        <v>3021</v>
      </c>
    </row>
    <row r="10" spans="1:29" x14ac:dyDescent="0.15">
      <c r="A10" s="94" t="s">
        <v>19</v>
      </c>
      <c r="B10" s="3">
        <f>SUM(Daily!B167,Daily!B384,Daily!B601,Daily!B818)</f>
        <v>749</v>
      </c>
      <c r="C10" s="32">
        <f>SUM(Daily!C167,Daily!C384,Daily!C601,Daily!C818)</f>
        <v>451</v>
      </c>
      <c r="D10" s="3">
        <f>SUM(Daily!D167,Daily!D384,Daily!D601,Daily!D818)</f>
        <v>531</v>
      </c>
      <c r="E10" s="32">
        <f>SUM(Daily!E167,Daily!E384,Daily!E601,Daily!E818)</f>
        <v>468</v>
      </c>
      <c r="F10" s="3">
        <f>SUM(Daily!F167,Daily!F384,Daily!F601,Daily!F818)</f>
        <v>1019</v>
      </c>
      <c r="G10" s="32">
        <f>SUM(Daily!G167,Daily!G384,Daily!G601,Daily!G818)</f>
        <v>669</v>
      </c>
      <c r="H10" s="3">
        <f>SUM(Daily!H167,Daily!H384,Daily!H601,Daily!H818)</f>
        <v>1123</v>
      </c>
      <c r="I10" s="32">
        <f>SUM(Daily!I167,Daily!I384,Daily!I601,Daily!I818)</f>
        <v>990</v>
      </c>
      <c r="J10" s="3">
        <f>SUM(Daily!J167,Daily!J384,Daily!J601,Daily!J818)</f>
        <v>94</v>
      </c>
      <c r="K10" s="32">
        <f>SUM(Daily!K167,Daily!K384,Daily!K601,Daily!K818)</f>
        <v>163</v>
      </c>
      <c r="L10" s="3">
        <f>SUM(Daily!L167,Daily!L384,Daily!L601,Daily!L818)</f>
        <v>318</v>
      </c>
      <c r="M10" s="32">
        <f>SUM(Daily!M167,Daily!M384,Daily!M601,Daily!M818)</f>
        <v>517</v>
      </c>
      <c r="N10" s="3">
        <f>SUM(Daily!N167,Daily!N384,Daily!N601,Daily!N818)</f>
        <v>986</v>
      </c>
      <c r="O10" s="32">
        <f>SUM(Daily!O167,Daily!O384,Daily!O601,Daily!O818)</f>
        <v>915</v>
      </c>
      <c r="P10" s="3">
        <f>SUM(Daily!P167,Daily!P384,Daily!P601,Daily!P818)</f>
        <v>717</v>
      </c>
      <c r="Q10" s="32">
        <f>SUM(Daily!Q167,Daily!Q384,Daily!Q601,Daily!Q818)</f>
        <v>388</v>
      </c>
      <c r="R10" s="3">
        <f>SUM(Daily!R167,Daily!R384,Daily!R601,Daily!R818)</f>
        <v>742</v>
      </c>
      <c r="S10" s="32">
        <f>SUM(Daily!S167,Daily!S384,Daily!S601,Daily!S818)</f>
        <v>579</v>
      </c>
      <c r="T10" s="3">
        <f>SUM(Daily!T167,Daily!T384,Daily!T601,Daily!T818)</f>
        <v>140</v>
      </c>
      <c r="U10" s="32">
        <f>SUM(Daily!U167,Daily!U384,Daily!U601,Daily!U818)</f>
        <v>148</v>
      </c>
      <c r="V10" s="3">
        <f>SUM(Daily!V167,Daily!V384,Daily!V601,Daily!V818)</f>
        <v>412</v>
      </c>
      <c r="W10" s="32">
        <f>SUM(Daily!W167,Daily!W384,Daily!W601,Daily!W818)</f>
        <v>596</v>
      </c>
      <c r="X10" s="3">
        <f>SUM(Daily!X167,Daily!X384,Daily!X601,Daily!X818)</f>
        <v>560</v>
      </c>
      <c r="Y10" s="32">
        <f>SUM(Daily!Y167,Daily!Y384,Daily!Y601,Daily!Y818)</f>
        <v>343</v>
      </c>
      <c r="Z10" s="3">
        <f>SUM(Daily!Z167,Daily!Z384,Daily!Z601,Daily!Z818)</f>
        <v>991</v>
      </c>
      <c r="AA10" s="32">
        <f>SUM(Daily!AA167,Daily!AA384,Daily!AA601,Daily!AA818)</f>
        <v>866</v>
      </c>
      <c r="AB10" s="113">
        <f t="shared" si="0"/>
        <v>8382</v>
      </c>
      <c r="AC10" s="19">
        <f t="shared" si="0"/>
        <v>7093</v>
      </c>
    </row>
    <row r="11" spans="1:29" x14ac:dyDescent="0.15">
      <c r="A11" s="95" t="s">
        <v>20</v>
      </c>
      <c r="B11" s="3">
        <f>SUM(Daily!B168,Daily!B385,Daily!B602,Daily!B819)</f>
        <v>969</v>
      </c>
      <c r="C11" s="32">
        <f>SUM(Daily!C168,Daily!C385,Daily!C602,Daily!C819)</f>
        <v>868</v>
      </c>
      <c r="D11" s="3">
        <f>SUM(Daily!D168,Daily!D385,Daily!D602,Daily!D819)</f>
        <v>590</v>
      </c>
      <c r="E11" s="32">
        <f>SUM(Daily!E168,Daily!E385,Daily!E602,Daily!E819)</f>
        <v>647</v>
      </c>
      <c r="F11" s="3">
        <f>SUM(Daily!F168,Daily!F385,Daily!F602,Daily!F819)</f>
        <v>1253</v>
      </c>
      <c r="G11" s="32">
        <f>SUM(Daily!G168,Daily!G385,Daily!G602,Daily!G819)</f>
        <v>701</v>
      </c>
      <c r="H11" s="3">
        <f>SUM(Daily!H168,Daily!H385,Daily!H602,Daily!H819)</f>
        <v>1485</v>
      </c>
      <c r="I11" s="32">
        <f>SUM(Daily!I168,Daily!I385,Daily!I602,Daily!I819)</f>
        <v>1278</v>
      </c>
      <c r="J11" s="3">
        <f>SUM(Daily!J168,Daily!J385,Daily!J602,Daily!J819)</f>
        <v>139</v>
      </c>
      <c r="K11" s="32">
        <f>SUM(Daily!K168,Daily!K385,Daily!K602,Daily!K819)</f>
        <v>202</v>
      </c>
      <c r="L11" s="3">
        <f>SUM(Daily!L168,Daily!L385,Daily!L602,Daily!L819)</f>
        <v>355</v>
      </c>
      <c r="M11" s="32">
        <f>SUM(Daily!M168,Daily!M385,Daily!M602,Daily!M819)</f>
        <v>765</v>
      </c>
      <c r="N11" s="3">
        <f>SUM(Daily!N168,Daily!N385,Daily!N602,Daily!N819)</f>
        <v>1234</v>
      </c>
      <c r="O11" s="32">
        <f>SUM(Daily!O168,Daily!O385,Daily!O602,Daily!O819)</f>
        <v>1301</v>
      </c>
      <c r="P11" s="3">
        <f>SUM(Daily!P168,Daily!P385,Daily!P602,Daily!P819)</f>
        <v>836</v>
      </c>
      <c r="Q11" s="32">
        <f>SUM(Daily!Q168,Daily!Q385,Daily!Q602,Daily!Q819)</f>
        <v>523</v>
      </c>
      <c r="R11" s="3">
        <f>SUM(Daily!R168,Daily!R385,Daily!R602,Daily!R819)</f>
        <v>1030</v>
      </c>
      <c r="S11" s="32">
        <f>SUM(Daily!S168,Daily!S385,Daily!S602,Daily!S819)</f>
        <v>668</v>
      </c>
      <c r="T11" s="3">
        <f>SUM(Daily!T168,Daily!T385,Daily!T602,Daily!T819)</f>
        <v>164</v>
      </c>
      <c r="U11" s="32">
        <f>SUM(Daily!U168,Daily!U385,Daily!U602,Daily!U819)</f>
        <v>107</v>
      </c>
      <c r="V11" s="3">
        <f>SUM(Daily!V168,Daily!V385,Daily!V602,Daily!V819)</f>
        <v>621</v>
      </c>
      <c r="W11" s="32">
        <f>SUM(Daily!W168,Daily!W385,Daily!W602,Daily!W819)</f>
        <v>750</v>
      </c>
      <c r="X11" s="3">
        <f>SUM(Daily!X168,Daily!X385,Daily!X602,Daily!X819)</f>
        <v>644</v>
      </c>
      <c r="Y11" s="32">
        <f>SUM(Daily!Y168,Daily!Y385,Daily!Y602,Daily!Y819)</f>
        <v>405</v>
      </c>
      <c r="Z11" s="3">
        <f>SUM(Daily!Z168,Daily!Z385,Daily!Z602,Daily!Z819)</f>
        <v>1147</v>
      </c>
      <c r="AA11" s="32">
        <f>SUM(Daily!AA168,Daily!AA385,Daily!AA602,Daily!AA819)</f>
        <v>1312</v>
      </c>
      <c r="AB11" s="113">
        <f t="shared" si="0"/>
        <v>10467</v>
      </c>
      <c r="AC11" s="19">
        <f t="shared" si="0"/>
        <v>9527</v>
      </c>
    </row>
    <row r="12" spans="1:29" x14ac:dyDescent="0.15">
      <c r="A12" s="94" t="s">
        <v>21</v>
      </c>
      <c r="B12" s="3">
        <f>SUM(Daily!B169,Daily!B386,Daily!B603,Daily!B820)</f>
        <v>1452</v>
      </c>
      <c r="C12" s="32">
        <f>SUM(Daily!C169,Daily!C386,Daily!C603,Daily!C820)</f>
        <v>1236</v>
      </c>
      <c r="D12" s="3">
        <f>SUM(Daily!D169,Daily!D386,Daily!D603,Daily!D820)</f>
        <v>946</v>
      </c>
      <c r="E12" s="32">
        <f>SUM(Daily!E169,Daily!E386,Daily!E603,Daily!E820)</f>
        <v>626</v>
      </c>
      <c r="F12" s="3">
        <f>SUM(Daily!F169,Daily!F386,Daily!F603,Daily!F820)</f>
        <v>1645</v>
      </c>
      <c r="G12" s="32">
        <f>SUM(Daily!G169,Daily!G386,Daily!G603,Daily!G820)</f>
        <v>605</v>
      </c>
      <c r="H12" s="3">
        <f>SUM(Daily!H169,Daily!H386,Daily!H603,Daily!H820)</f>
        <v>2249</v>
      </c>
      <c r="I12" s="32">
        <f>SUM(Daily!I169,Daily!I386,Daily!I603,Daily!I820)</f>
        <v>1624</v>
      </c>
      <c r="J12" s="3">
        <f>SUM(Daily!J169,Daily!J386,Daily!J603,Daily!J820)</f>
        <v>215</v>
      </c>
      <c r="K12" s="32">
        <f>SUM(Daily!K169,Daily!K386,Daily!K603,Daily!K820)</f>
        <v>400</v>
      </c>
      <c r="L12" s="3">
        <f>SUM(Daily!L169,Daily!L386,Daily!L603,Daily!L820)</f>
        <v>354</v>
      </c>
      <c r="M12" s="32">
        <f>SUM(Daily!M169,Daily!M386,Daily!M603,Daily!M820)</f>
        <v>1094</v>
      </c>
      <c r="N12" s="3">
        <f>SUM(Daily!N169,Daily!N386,Daily!N603,Daily!N820)</f>
        <v>1448</v>
      </c>
      <c r="O12" s="32">
        <f>SUM(Daily!O169,Daily!O386,Daily!O603,Daily!O820)</f>
        <v>1807</v>
      </c>
      <c r="P12" s="3">
        <f>SUM(Daily!P169,Daily!P386,Daily!P603,Daily!P820)</f>
        <v>1081</v>
      </c>
      <c r="Q12" s="32">
        <f>SUM(Daily!Q169,Daily!Q386,Daily!Q603,Daily!Q820)</f>
        <v>587</v>
      </c>
      <c r="R12" s="3">
        <f>SUM(Daily!R169,Daily!R386,Daily!R603,Daily!R820)</f>
        <v>1474</v>
      </c>
      <c r="S12" s="32">
        <f>SUM(Daily!S169,Daily!S386,Daily!S603,Daily!S820)</f>
        <v>904</v>
      </c>
      <c r="T12" s="3">
        <f>SUM(Daily!T169,Daily!T386,Daily!T603,Daily!T820)</f>
        <v>143</v>
      </c>
      <c r="U12" s="32">
        <f>SUM(Daily!U169,Daily!U386,Daily!U603,Daily!U820)</f>
        <v>101</v>
      </c>
      <c r="V12" s="3">
        <f>SUM(Daily!V169,Daily!V386,Daily!V603,Daily!V820)</f>
        <v>648</v>
      </c>
      <c r="W12" s="32">
        <f>SUM(Daily!W169,Daily!W386,Daily!W603,Daily!W820)</f>
        <v>1397</v>
      </c>
      <c r="X12" s="3">
        <f>SUM(Daily!X169,Daily!X386,Daily!X603,Daily!X820)</f>
        <v>693</v>
      </c>
      <c r="Y12" s="32">
        <f>SUM(Daily!Y169,Daily!Y386,Daily!Y603,Daily!Y820)</f>
        <v>540</v>
      </c>
      <c r="Z12" s="3">
        <f>SUM(Daily!Z169,Daily!Z386,Daily!Z603,Daily!Z820)</f>
        <v>1602</v>
      </c>
      <c r="AA12" s="32">
        <f>SUM(Daily!AA169,Daily!AA386,Daily!AA603,Daily!AA820)</f>
        <v>1627</v>
      </c>
      <c r="AB12" s="113">
        <f t="shared" si="0"/>
        <v>13950</v>
      </c>
      <c r="AC12" s="19">
        <f t="shared" si="0"/>
        <v>12548</v>
      </c>
    </row>
    <row r="13" spans="1:29" x14ac:dyDescent="0.15">
      <c r="A13" s="95" t="s">
        <v>22</v>
      </c>
      <c r="B13" s="3">
        <f>SUM(Daily!B170,Daily!B387,Daily!B604,Daily!B821)</f>
        <v>1357</v>
      </c>
      <c r="C13" s="32">
        <f>SUM(Daily!C170,Daily!C387,Daily!C604,Daily!C821)</f>
        <v>1757</v>
      </c>
      <c r="D13" s="3">
        <f>SUM(Daily!D170,Daily!D387,Daily!D604,Daily!D821)</f>
        <v>977</v>
      </c>
      <c r="E13" s="32">
        <f>SUM(Daily!E170,Daily!E387,Daily!E604,Daily!E821)</f>
        <v>565</v>
      </c>
      <c r="F13" s="3">
        <f>SUM(Daily!F170,Daily!F387,Daily!F604,Daily!F821)</f>
        <v>1672</v>
      </c>
      <c r="G13" s="32">
        <f>SUM(Daily!G170,Daily!G387,Daily!G604,Daily!G821)</f>
        <v>484</v>
      </c>
      <c r="H13" s="3">
        <f>SUM(Daily!H170,Daily!H387,Daily!H604,Daily!H821)</f>
        <v>2203</v>
      </c>
      <c r="I13" s="32">
        <f>SUM(Daily!I170,Daily!I387,Daily!I604,Daily!I821)</f>
        <v>2027</v>
      </c>
      <c r="J13" s="3">
        <f>SUM(Daily!J170,Daily!J387,Daily!J604,Daily!J821)</f>
        <v>239</v>
      </c>
      <c r="K13" s="32">
        <f>SUM(Daily!K170,Daily!K387,Daily!K604,Daily!K821)</f>
        <v>421</v>
      </c>
      <c r="L13" s="3">
        <f>SUM(Daily!L170,Daily!L387,Daily!L604,Daily!L821)</f>
        <v>353</v>
      </c>
      <c r="M13" s="32">
        <f>SUM(Daily!M170,Daily!M387,Daily!M604,Daily!M821)</f>
        <v>1356</v>
      </c>
      <c r="N13" s="3">
        <f>SUM(Daily!N170,Daily!N387,Daily!N604,Daily!N821)</f>
        <v>1385</v>
      </c>
      <c r="O13" s="32">
        <f>SUM(Daily!O170,Daily!O387,Daily!O604,Daily!O821)</f>
        <v>2230</v>
      </c>
      <c r="P13" s="3">
        <f>SUM(Daily!P170,Daily!P387,Daily!P604,Daily!P821)</f>
        <v>1101</v>
      </c>
      <c r="Q13" s="32">
        <f>SUM(Daily!Q170,Daily!Q387,Daily!Q604,Daily!Q821)</f>
        <v>704</v>
      </c>
      <c r="R13" s="3">
        <f>SUM(Daily!R170,Daily!R387,Daily!R604,Daily!R821)</f>
        <v>1482</v>
      </c>
      <c r="S13" s="32">
        <f>SUM(Daily!S170,Daily!S387,Daily!S604,Daily!S821)</f>
        <v>936</v>
      </c>
      <c r="T13" s="3">
        <f>SUM(Daily!T170,Daily!T387,Daily!T604,Daily!T821)</f>
        <v>100</v>
      </c>
      <c r="U13" s="32">
        <f>SUM(Daily!U170,Daily!U387,Daily!U604,Daily!U821)</f>
        <v>62</v>
      </c>
      <c r="V13" s="3">
        <f>SUM(Daily!V170,Daily!V387,Daily!V604,Daily!V821)</f>
        <v>658</v>
      </c>
      <c r="W13" s="32">
        <f>SUM(Daily!W170,Daily!W387,Daily!W604,Daily!W821)</f>
        <v>1633</v>
      </c>
      <c r="X13" s="3">
        <f>SUM(Daily!X170,Daily!X387,Daily!X604,Daily!X821)</f>
        <v>641</v>
      </c>
      <c r="Y13" s="32">
        <f>SUM(Daily!Y170,Daily!Y387,Daily!Y604,Daily!Y821)</f>
        <v>443</v>
      </c>
      <c r="Z13" s="3">
        <f>SUM(Daily!Z170,Daily!Z387,Daily!Z604,Daily!Z821)</f>
        <v>1589</v>
      </c>
      <c r="AA13" s="32">
        <f>SUM(Daily!AA170,Daily!AA387,Daily!AA604,Daily!AA821)</f>
        <v>1820</v>
      </c>
      <c r="AB13" s="113">
        <f t="shared" si="0"/>
        <v>13757</v>
      </c>
      <c r="AC13" s="19">
        <f t="shared" si="0"/>
        <v>14438</v>
      </c>
    </row>
    <row r="14" spans="1:29" x14ac:dyDescent="0.15">
      <c r="A14" s="94" t="s">
        <v>23</v>
      </c>
      <c r="B14" s="3">
        <f>SUM(Daily!B171,Daily!B388,Daily!B605,Daily!B822)</f>
        <v>968</v>
      </c>
      <c r="C14" s="32">
        <f>SUM(Daily!C171,Daily!C388,Daily!C605,Daily!C822)</f>
        <v>1322</v>
      </c>
      <c r="D14" s="3">
        <f>SUM(Daily!D171,Daily!D388,Daily!D605,Daily!D822)</f>
        <v>645</v>
      </c>
      <c r="E14" s="32">
        <f>SUM(Daily!E171,Daily!E388,Daily!E605,Daily!E822)</f>
        <v>583</v>
      </c>
      <c r="F14" s="3">
        <f>SUM(Daily!F171,Daily!F388,Daily!F605,Daily!F822)</f>
        <v>1314</v>
      </c>
      <c r="G14" s="32">
        <f>SUM(Daily!G171,Daily!G388,Daily!G605,Daily!G822)</f>
        <v>463</v>
      </c>
      <c r="H14" s="3">
        <f>SUM(Daily!H171,Daily!H388,Daily!H605,Daily!H822)</f>
        <v>1667</v>
      </c>
      <c r="I14" s="32">
        <f>SUM(Daily!I171,Daily!I388,Daily!I605,Daily!I822)</f>
        <v>1637</v>
      </c>
      <c r="J14" s="3">
        <f>SUM(Daily!J171,Daily!J388,Daily!J605,Daily!J822)</f>
        <v>179</v>
      </c>
      <c r="K14" s="32">
        <f>SUM(Daily!K171,Daily!K388,Daily!K605,Daily!K822)</f>
        <v>269</v>
      </c>
      <c r="L14" s="3">
        <f>SUM(Daily!L171,Daily!L388,Daily!L605,Daily!L822)</f>
        <v>289</v>
      </c>
      <c r="M14" s="32">
        <f>SUM(Daily!M171,Daily!M388,Daily!M605,Daily!M822)</f>
        <v>908</v>
      </c>
      <c r="N14" s="3">
        <f>SUM(Daily!N171,Daily!N388,Daily!N605,Daily!N822)</f>
        <v>1114</v>
      </c>
      <c r="O14" s="32">
        <f>SUM(Daily!O171,Daily!O388,Daily!O605,Daily!O822)</f>
        <v>1768</v>
      </c>
      <c r="P14" s="3">
        <f>SUM(Daily!P171,Daily!P388,Daily!P605,Daily!P822)</f>
        <v>861</v>
      </c>
      <c r="Q14" s="32">
        <f>SUM(Daily!Q171,Daily!Q388,Daily!Q605,Daily!Q822)</f>
        <v>576</v>
      </c>
      <c r="R14" s="3">
        <f>SUM(Daily!R171,Daily!R388,Daily!R605,Daily!R822)</f>
        <v>1248</v>
      </c>
      <c r="S14" s="32">
        <f>SUM(Daily!S171,Daily!S388,Daily!S605,Daily!S822)</f>
        <v>791</v>
      </c>
      <c r="T14" s="3">
        <f>SUM(Daily!T171,Daily!T388,Daily!T605,Daily!T822)</f>
        <v>100</v>
      </c>
      <c r="U14" s="32">
        <f>SUM(Daily!U171,Daily!U388,Daily!U605,Daily!U822)</f>
        <v>101</v>
      </c>
      <c r="V14" s="3">
        <f>SUM(Daily!V171,Daily!V388,Daily!V605,Daily!V822)</f>
        <v>605</v>
      </c>
      <c r="W14" s="32">
        <f>SUM(Daily!W171,Daily!W388,Daily!W605,Daily!W822)</f>
        <v>1275</v>
      </c>
      <c r="X14" s="3">
        <f>SUM(Daily!X171,Daily!X388,Daily!X605,Daily!X822)</f>
        <v>522</v>
      </c>
      <c r="Y14" s="32">
        <f>SUM(Daily!Y171,Daily!Y388,Daily!Y605,Daily!Y822)</f>
        <v>292</v>
      </c>
      <c r="Z14" s="3">
        <f>SUM(Daily!Z171,Daily!Z388,Daily!Z605,Daily!Z822)</f>
        <v>1391</v>
      </c>
      <c r="AA14" s="32">
        <f>SUM(Daily!AA171,Daily!AA388,Daily!AA605,Daily!AA822)</f>
        <v>1660</v>
      </c>
      <c r="AB14" s="113">
        <f t="shared" si="0"/>
        <v>10903</v>
      </c>
      <c r="AC14" s="19">
        <f t="shared" si="0"/>
        <v>11645</v>
      </c>
    </row>
    <row r="15" spans="1:29" x14ac:dyDescent="0.15">
      <c r="A15" s="95" t="s">
        <v>24</v>
      </c>
      <c r="B15" s="3">
        <f>SUM(Daily!B172,Daily!B389,Daily!B606,Daily!B823)</f>
        <v>863</v>
      </c>
      <c r="C15" s="32">
        <f>SUM(Daily!C172,Daily!C389,Daily!C606,Daily!C823)</f>
        <v>1155</v>
      </c>
      <c r="D15" s="3">
        <f>SUM(Daily!D172,Daily!D389,Daily!D606,Daily!D823)</f>
        <v>567</v>
      </c>
      <c r="E15" s="32">
        <f>SUM(Daily!E172,Daily!E389,Daily!E606,Daily!E823)</f>
        <v>585</v>
      </c>
      <c r="F15" s="3">
        <f>SUM(Daily!F172,Daily!F389,Daily!F606,Daily!F823)</f>
        <v>1002</v>
      </c>
      <c r="G15" s="32">
        <f>SUM(Daily!G172,Daily!G389,Daily!G606,Daily!G823)</f>
        <v>424</v>
      </c>
      <c r="H15" s="3">
        <f>SUM(Daily!H172,Daily!H389,Daily!H606,Daily!H823)</f>
        <v>1504</v>
      </c>
      <c r="I15" s="32">
        <f>SUM(Daily!I172,Daily!I389,Daily!I606,Daily!I823)</f>
        <v>1442</v>
      </c>
      <c r="J15" s="3">
        <f>SUM(Daily!J172,Daily!J389,Daily!J606,Daily!J823)</f>
        <v>131</v>
      </c>
      <c r="K15" s="32">
        <f>SUM(Daily!K172,Daily!K389,Daily!K606,Daily!K823)</f>
        <v>156</v>
      </c>
      <c r="L15" s="3">
        <f>SUM(Daily!L172,Daily!L389,Daily!L606,Daily!L823)</f>
        <v>312</v>
      </c>
      <c r="M15" s="32">
        <f>SUM(Daily!M172,Daily!M389,Daily!M606,Daily!M823)</f>
        <v>766</v>
      </c>
      <c r="N15" s="3">
        <f>SUM(Daily!N172,Daily!N389,Daily!N606,Daily!N823)</f>
        <v>919</v>
      </c>
      <c r="O15" s="32">
        <f>SUM(Daily!O172,Daily!O389,Daily!O606,Daily!O823)</f>
        <v>1232</v>
      </c>
      <c r="P15" s="3">
        <f>SUM(Daily!P172,Daily!P389,Daily!P606,Daily!P823)</f>
        <v>724</v>
      </c>
      <c r="Q15" s="32">
        <f>SUM(Daily!Q172,Daily!Q389,Daily!Q606,Daily!Q823)</f>
        <v>516</v>
      </c>
      <c r="R15" s="3">
        <f>SUM(Daily!R172,Daily!R389,Daily!R606,Daily!R823)</f>
        <v>1074</v>
      </c>
      <c r="S15" s="32">
        <f>SUM(Daily!S172,Daily!S389,Daily!S606,Daily!S823)</f>
        <v>726</v>
      </c>
      <c r="T15" s="3">
        <f>SUM(Daily!T172,Daily!T389,Daily!T606,Daily!T823)</f>
        <v>89</v>
      </c>
      <c r="U15" s="32">
        <f>SUM(Daily!U172,Daily!U389,Daily!U606,Daily!U823)</f>
        <v>65</v>
      </c>
      <c r="V15" s="3">
        <f>SUM(Daily!V172,Daily!V389,Daily!V606,Daily!V823)</f>
        <v>641</v>
      </c>
      <c r="W15" s="32">
        <f>SUM(Daily!W172,Daily!W389,Daily!W606,Daily!W823)</f>
        <v>971</v>
      </c>
      <c r="X15" s="3">
        <f>SUM(Daily!X172,Daily!X389,Daily!X606,Daily!X823)</f>
        <v>434</v>
      </c>
      <c r="Y15" s="32">
        <f>SUM(Daily!Y172,Daily!Y389,Daily!Y606,Daily!Y823)</f>
        <v>259</v>
      </c>
      <c r="Z15" s="3">
        <f>SUM(Daily!Z172,Daily!Z389,Daily!Z606,Daily!Z823)</f>
        <v>1322</v>
      </c>
      <c r="AA15" s="32">
        <f>SUM(Daily!AA172,Daily!AA389,Daily!AA606,Daily!AA823)</f>
        <v>1693</v>
      </c>
      <c r="AB15" s="113">
        <f t="shared" si="0"/>
        <v>9582</v>
      </c>
      <c r="AC15" s="19">
        <f t="shared" si="0"/>
        <v>9990</v>
      </c>
    </row>
    <row r="16" spans="1:29" x14ac:dyDescent="0.15">
      <c r="A16" s="94" t="s">
        <v>25</v>
      </c>
      <c r="B16" s="3">
        <f>SUM(Daily!B173,Daily!B390,Daily!B607,Daily!B824)</f>
        <v>858</v>
      </c>
      <c r="C16" s="32">
        <f>SUM(Daily!C173,Daily!C390,Daily!C607,Daily!C824)</f>
        <v>1120</v>
      </c>
      <c r="D16" s="3">
        <f>SUM(Daily!D173,Daily!D390,Daily!D607,Daily!D824)</f>
        <v>438</v>
      </c>
      <c r="E16" s="32">
        <f>SUM(Daily!E173,Daily!E390,Daily!E607,Daily!E824)</f>
        <v>645</v>
      </c>
      <c r="F16" s="3">
        <f>SUM(Daily!F173,Daily!F390,Daily!F607,Daily!F824)</f>
        <v>875</v>
      </c>
      <c r="G16" s="32">
        <f>SUM(Daily!G173,Daily!G390,Daily!G607,Daily!G824)</f>
        <v>482</v>
      </c>
      <c r="H16" s="3">
        <f>SUM(Daily!H173,Daily!H390,Daily!H607,Daily!H824)</f>
        <v>1477</v>
      </c>
      <c r="I16" s="32">
        <f>SUM(Daily!I173,Daily!I390,Daily!I607,Daily!I824)</f>
        <v>1366</v>
      </c>
      <c r="J16" s="3">
        <f>SUM(Daily!J173,Daily!J390,Daily!J607,Daily!J824)</f>
        <v>134</v>
      </c>
      <c r="K16" s="32">
        <f>SUM(Daily!K173,Daily!K390,Daily!K607,Daily!K824)</f>
        <v>113</v>
      </c>
      <c r="L16" s="3">
        <f>SUM(Daily!L173,Daily!L390,Daily!L607,Daily!L824)</f>
        <v>322</v>
      </c>
      <c r="M16" s="32">
        <f>SUM(Daily!M173,Daily!M390,Daily!M607,Daily!M824)</f>
        <v>557</v>
      </c>
      <c r="N16" s="3">
        <f>SUM(Daily!N173,Daily!N390,Daily!N607,Daily!N824)</f>
        <v>890</v>
      </c>
      <c r="O16" s="32">
        <f>SUM(Daily!O173,Daily!O390,Daily!O607,Daily!O824)</f>
        <v>954</v>
      </c>
      <c r="P16" s="3">
        <f>SUM(Daily!P173,Daily!P390,Daily!P607,Daily!P824)</f>
        <v>695</v>
      </c>
      <c r="Q16" s="32">
        <f>SUM(Daily!Q173,Daily!Q390,Daily!Q607,Daily!Q824)</f>
        <v>477</v>
      </c>
      <c r="R16" s="3">
        <f>SUM(Daily!R173,Daily!R390,Daily!R607,Daily!R824)</f>
        <v>904</v>
      </c>
      <c r="S16" s="32">
        <f>SUM(Daily!S173,Daily!S390,Daily!S607,Daily!S824)</f>
        <v>703</v>
      </c>
      <c r="T16" s="3">
        <f>SUM(Daily!T173,Daily!T390,Daily!T607,Daily!T824)</f>
        <v>45</v>
      </c>
      <c r="U16" s="32">
        <f>SUM(Daily!U173,Daily!U390,Daily!U607,Daily!U824)</f>
        <v>55</v>
      </c>
      <c r="V16" s="3">
        <f>SUM(Daily!V173,Daily!V390,Daily!V607,Daily!V824)</f>
        <v>646</v>
      </c>
      <c r="W16" s="32">
        <f>SUM(Daily!W173,Daily!W390,Daily!W607,Daily!W824)</f>
        <v>762</v>
      </c>
      <c r="X16" s="3">
        <f>SUM(Daily!X173,Daily!X390,Daily!X607,Daily!X824)</f>
        <v>443</v>
      </c>
      <c r="Y16" s="32">
        <f>SUM(Daily!Y173,Daily!Y390,Daily!Y607,Daily!Y824)</f>
        <v>249</v>
      </c>
      <c r="Z16" s="3">
        <f>SUM(Daily!Z173,Daily!Z390,Daily!Z607,Daily!Z824)</f>
        <v>1313</v>
      </c>
      <c r="AA16" s="32">
        <f>SUM(Daily!AA173,Daily!AA390,Daily!AA607,Daily!AA824)</f>
        <v>1629</v>
      </c>
      <c r="AB16" s="113">
        <f t="shared" si="0"/>
        <v>9040</v>
      </c>
      <c r="AC16" s="19">
        <f t="shared" si="0"/>
        <v>9112</v>
      </c>
    </row>
    <row r="17" spans="1:29" x14ac:dyDescent="0.15">
      <c r="A17" s="95" t="s">
        <v>26</v>
      </c>
      <c r="B17" s="3">
        <f>SUM(Daily!B174,Daily!B391,Daily!B608,Daily!B825)</f>
        <v>883</v>
      </c>
      <c r="C17" s="32">
        <f>SUM(Daily!C174,Daily!C391,Daily!C608,Daily!C825)</f>
        <v>1165</v>
      </c>
      <c r="D17" s="3">
        <f>SUM(Daily!D174,Daily!D391,Daily!D608,Daily!D825)</f>
        <v>513</v>
      </c>
      <c r="E17" s="32">
        <f>SUM(Daily!E174,Daily!E391,Daily!E608,Daily!E825)</f>
        <v>609</v>
      </c>
      <c r="F17" s="3">
        <f>SUM(Daily!F174,Daily!F391,Daily!F608,Daily!F825)</f>
        <v>993</v>
      </c>
      <c r="G17" s="32">
        <f>SUM(Daily!G174,Daily!G391,Daily!G608,Daily!G825)</f>
        <v>485</v>
      </c>
      <c r="H17" s="3">
        <f>SUM(Daily!H174,Daily!H391,Daily!H608,Daily!H825)</f>
        <v>1599</v>
      </c>
      <c r="I17" s="32">
        <f>SUM(Daily!I174,Daily!I391,Daily!I608,Daily!I825)</f>
        <v>1344</v>
      </c>
      <c r="J17" s="3">
        <f>SUM(Daily!J174,Daily!J391,Daily!J608,Daily!J825)</f>
        <v>119</v>
      </c>
      <c r="K17" s="32">
        <f>SUM(Daily!K174,Daily!K391,Daily!K608,Daily!K825)</f>
        <v>128</v>
      </c>
      <c r="L17" s="3">
        <f>SUM(Daily!L174,Daily!L391,Daily!L608,Daily!L825)</f>
        <v>349</v>
      </c>
      <c r="M17" s="32">
        <f>SUM(Daily!M174,Daily!M391,Daily!M608,Daily!M825)</f>
        <v>499</v>
      </c>
      <c r="N17" s="3">
        <f>SUM(Daily!N174,Daily!N391,Daily!N608,Daily!N825)</f>
        <v>986</v>
      </c>
      <c r="O17" s="32">
        <f>SUM(Daily!O174,Daily!O391,Daily!O608,Daily!O825)</f>
        <v>964</v>
      </c>
      <c r="P17" s="3">
        <f>SUM(Daily!P174,Daily!P391,Daily!P608,Daily!P825)</f>
        <v>674</v>
      </c>
      <c r="Q17" s="32">
        <f>SUM(Daily!Q174,Daily!Q391,Daily!Q608,Daily!Q825)</f>
        <v>524</v>
      </c>
      <c r="R17" s="3">
        <f>SUM(Daily!R174,Daily!R391,Daily!R608,Daily!R825)</f>
        <v>873</v>
      </c>
      <c r="S17" s="32">
        <f>SUM(Daily!S174,Daily!S391,Daily!S608,Daily!S825)</f>
        <v>858</v>
      </c>
      <c r="T17" s="3">
        <f>SUM(Daily!T174,Daily!T391,Daily!T608,Daily!T825)</f>
        <v>69</v>
      </c>
      <c r="U17" s="32">
        <f>SUM(Daily!U174,Daily!U391,Daily!U608,Daily!U825)</f>
        <v>77</v>
      </c>
      <c r="V17" s="3">
        <f>SUM(Daily!V174,Daily!V391,Daily!V608,Daily!V825)</f>
        <v>663</v>
      </c>
      <c r="W17" s="32">
        <f>SUM(Daily!W174,Daily!W391,Daily!W608,Daily!W825)</f>
        <v>765</v>
      </c>
      <c r="X17" s="3">
        <f>SUM(Daily!X174,Daily!X391,Daily!X608,Daily!X825)</f>
        <v>402</v>
      </c>
      <c r="Y17" s="32">
        <f>SUM(Daily!Y174,Daily!Y391,Daily!Y608,Daily!Y825)</f>
        <v>262</v>
      </c>
      <c r="Z17" s="3">
        <f>SUM(Daily!Z174,Daily!Z391,Daily!Z608,Daily!Z825)</f>
        <v>1408</v>
      </c>
      <c r="AA17" s="32">
        <f>SUM(Daily!AA174,Daily!AA391,Daily!AA608,Daily!AA825)</f>
        <v>1547</v>
      </c>
      <c r="AB17" s="113">
        <f t="shared" si="0"/>
        <v>9531</v>
      </c>
      <c r="AC17" s="19">
        <f t="shared" si="0"/>
        <v>9227</v>
      </c>
    </row>
    <row r="18" spans="1:29" x14ac:dyDescent="0.15">
      <c r="A18" s="94" t="s">
        <v>27</v>
      </c>
      <c r="B18" s="3">
        <f>SUM(Daily!B175,Daily!B392,Daily!B609,Daily!B826)</f>
        <v>1099</v>
      </c>
      <c r="C18" s="32">
        <f>SUM(Daily!C175,Daily!C392,Daily!C609,Daily!C826)</f>
        <v>1202</v>
      </c>
      <c r="D18" s="3">
        <f>SUM(Daily!D175,Daily!D392,Daily!D609,Daily!D826)</f>
        <v>494</v>
      </c>
      <c r="E18" s="32">
        <f>SUM(Daily!E175,Daily!E392,Daily!E609,Daily!E826)</f>
        <v>614</v>
      </c>
      <c r="F18" s="3">
        <f>SUM(Daily!F175,Daily!F392,Daily!F609,Daily!F826)</f>
        <v>1033</v>
      </c>
      <c r="G18" s="32">
        <f>SUM(Daily!G175,Daily!G392,Daily!G609,Daily!G826)</f>
        <v>575</v>
      </c>
      <c r="H18" s="3">
        <f>SUM(Daily!H175,Daily!H392,Daily!H609,Daily!H826)</f>
        <v>1636</v>
      </c>
      <c r="I18" s="32">
        <f>SUM(Daily!I175,Daily!I392,Daily!I609,Daily!I826)</f>
        <v>1520</v>
      </c>
      <c r="J18" s="3">
        <f>SUM(Daily!J175,Daily!J392,Daily!J609,Daily!J826)</f>
        <v>131</v>
      </c>
      <c r="K18" s="32">
        <f>SUM(Daily!K175,Daily!K392,Daily!K609,Daily!K826)</f>
        <v>164</v>
      </c>
      <c r="L18" s="3">
        <f>SUM(Daily!L175,Daily!L392,Daily!L609,Daily!L826)</f>
        <v>433</v>
      </c>
      <c r="M18" s="32">
        <f>SUM(Daily!M175,Daily!M392,Daily!M609,Daily!M826)</f>
        <v>520</v>
      </c>
      <c r="N18" s="3">
        <f>SUM(Daily!N175,Daily!N392,Daily!N609,Daily!N826)</f>
        <v>1167</v>
      </c>
      <c r="O18" s="32">
        <f>SUM(Daily!O175,Daily!O392,Daily!O609,Daily!O826)</f>
        <v>1113</v>
      </c>
      <c r="P18" s="3">
        <f>SUM(Daily!P175,Daily!P392,Daily!P609,Daily!P826)</f>
        <v>792</v>
      </c>
      <c r="Q18" s="32">
        <f>SUM(Daily!Q175,Daily!Q392,Daily!Q609,Daily!Q826)</f>
        <v>599</v>
      </c>
      <c r="R18" s="3">
        <f>SUM(Daily!R175,Daily!R392,Daily!R609,Daily!R826)</f>
        <v>956</v>
      </c>
      <c r="S18" s="32">
        <f>SUM(Daily!S175,Daily!S392,Daily!S609,Daily!S826)</f>
        <v>905</v>
      </c>
      <c r="T18" s="3">
        <f>SUM(Daily!T175,Daily!T392,Daily!T609,Daily!T826)</f>
        <v>84</v>
      </c>
      <c r="U18" s="32">
        <f>SUM(Daily!U175,Daily!U392,Daily!U609,Daily!U826)</f>
        <v>68</v>
      </c>
      <c r="V18" s="3">
        <f>SUM(Daily!V175,Daily!V392,Daily!V609,Daily!V826)</f>
        <v>725</v>
      </c>
      <c r="W18" s="32">
        <f>SUM(Daily!W175,Daily!W392,Daily!W609,Daily!W826)</f>
        <v>834</v>
      </c>
      <c r="X18" s="3">
        <f>SUM(Daily!X175,Daily!X392,Daily!X609,Daily!X826)</f>
        <v>426</v>
      </c>
      <c r="Y18" s="32">
        <f>SUM(Daily!Y175,Daily!Y392,Daily!Y609,Daily!Y826)</f>
        <v>303</v>
      </c>
      <c r="Z18" s="3">
        <f>SUM(Daily!Z175,Daily!Z392,Daily!Z609,Daily!Z826)</f>
        <v>1573</v>
      </c>
      <c r="AA18" s="32">
        <f>SUM(Daily!AA175,Daily!AA392,Daily!AA609,Daily!AA826)</f>
        <v>1698</v>
      </c>
      <c r="AB18" s="113">
        <f t="shared" si="0"/>
        <v>10549</v>
      </c>
      <c r="AC18" s="19">
        <f t="shared" si="0"/>
        <v>10115</v>
      </c>
    </row>
    <row r="19" spans="1:29" x14ac:dyDescent="0.15">
      <c r="A19" s="95" t="s">
        <v>28</v>
      </c>
      <c r="B19" s="3">
        <f>SUM(Daily!B176,Daily!B393,Daily!B610,Daily!B827)</f>
        <v>1182</v>
      </c>
      <c r="C19" s="32">
        <f>SUM(Daily!C176,Daily!C393,Daily!C610,Daily!C827)</f>
        <v>1105</v>
      </c>
      <c r="D19" s="3">
        <f>SUM(Daily!D176,Daily!D393,Daily!D610,Daily!D827)</f>
        <v>505</v>
      </c>
      <c r="E19" s="32">
        <f>SUM(Daily!E176,Daily!E393,Daily!E610,Daily!E827)</f>
        <v>859</v>
      </c>
      <c r="F19" s="3">
        <f>SUM(Daily!F176,Daily!F393,Daily!F610,Daily!F827)</f>
        <v>1071</v>
      </c>
      <c r="G19" s="32">
        <f>SUM(Daily!G176,Daily!G393,Daily!G610,Daily!G827)</f>
        <v>751</v>
      </c>
      <c r="H19" s="3">
        <f>SUM(Daily!H176,Daily!H393,Daily!H610,Daily!H827)</f>
        <v>1806</v>
      </c>
      <c r="I19" s="32">
        <f>SUM(Daily!I176,Daily!I393,Daily!I610,Daily!I827)</f>
        <v>1574</v>
      </c>
      <c r="J19" s="3">
        <f>SUM(Daily!J176,Daily!J393,Daily!J610,Daily!J827)</f>
        <v>161</v>
      </c>
      <c r="K19" s="32">
        <f>SUM(Daily!K176,Daily!K393,Daily!K610,Daily!K827)</f>
        <v>119</v>
      </c>
      <c r="L19" s="3">
        <f>SUM(Daily!L176,Daily!L393,Daily!L610,Daily!L827)</f>
        <v>691</v>
      </c>
      <c r="M19" s="32">
        <f>SUM(Daily!M176,Daily!M393,Daily!M610,Daily!M827)</f>
        <v>469</v>
      </c>
      <c r="N19" s="3">
        <f>SUM(Daily!N176,Daily!N393,Daily!N610,Daily!N827)</f>
        <v>1273</v>
      </c>
      <c r="O19" s="32">
        <f>SUM(Daily!O176,Daily!O393,Daily!O610,Daily!O827)</f>
        <v>1080</v>
      </c>
      <c r="P19" s="3">
        <f>SUM(Daily!P176,Daily!P393,Daily!P610,Daily!P827)</f>
        <v>885</v>
      </c>
      <c r="Q19" s="32">
        <f>SUM(Daily!Q176,Daily!Q393,Daily!Q610,Daily!Q827)</f>
        <v>694</v>
      </c>
      <c r="R19" s="3">
        <f>SUM(Daily!R176,Daily!R393,Daily!R610,Daily!R827)</f>
        <v>816</v>
      </c>
      <c r="S19" s="32">
        <f>SUM(Daily!S176,Daily!S393,Daily!S610,Daily!S827)</f>
        <v>1059</v>
      </c>
      <c r="T19" s="3">
        <f>SUM(Daily!T176,Daily!T393,Daily!T610,Daily!T827)</f>
        <v>123</v>
      </c>
      <c r="U19" s="32">
        <f>SUM(Daily!U176,Daily!U393,Daily!U610,Daily!U827)</f>
        <v>80</v>
      </c>
      <c r="V19" s="3">
        <f>SUM(Daily!V176,Daily!V393,Daily!V610,Daily!V827)</f>
        <v>840</v>
      </c>
      <c r="W19" s="32">
        <f>SUM(Daily!W176,Daily!W393,Daily!W610,Daily!W827)</f>
        <v>957</v>
      </c>
      <c r="X19" s="3">
        <f>SUM(Daily!X176,Daily!X393,Daily!X610,Daily!X827)</f>
        <v>534</v>
      </c>
      <c r="Y19" s="32">
        <f>SUM(Daily!Y176,Daily!Y393,Daily!Y610,Daily!Y827)</f>
        <v>327</v>
      </c>
      <c r="Z19" s="3">
        <f>SUM(Daily!Z176,Daily!Z393,Daily!Z610,Daily!Z827)</f>
        <v>1616</v>
      </c>
      <c r="AA19" s="32">
        <f>SUM(Daily!AA176,Daily!AA393,Daily!AA610,Daily!AA827)</f>
        <v>1706</v>
      </c>
      <c r="AB19" s="113">
        <f t="shared" si="0"/>
        <v>11503</v>
      </c>
      <c r="AC19" s="19">
        <f t="shared" si="0"/>
        <v>10780</v>
      </c>
    </row>
    <row r="20" spans="1:29" x14ac:dyDescent="0.15">
      <c r="A20" s="94" t="s">
        <v>29</v>
      </c>
      <c r="B20" s="3">
        <f>SUM(Daily!B177,Daily!B394,Daily!B611,Daily!B828)</f>
        <v>1435</v>
      </c>
      <c r="C20" s="32">
        <f>SUM(Daily!C177,Daily!C394,Daily!C611,Daily!C828)</f>
        <v>1278</v>
      </c>
      <c r="D20" s="3">
        <f>SUM(Daily!D177,Daily!D394,Daily!D611,Daily!D828)</f>
        <v>508</v>
      </c>
      <c r="E20" s="32">
        <f>SUM(Daily!E177,Daily!E394,Daily!E611,Daily!E828)</f>
        <v>779</v>
      </c>
      <c r="F20" s="3">
        <f>SUM(Daily!F177,Daily!F394,Daily!F611,Daily!F828)</f>
        <v>1291</v>
      </c>
      <c r="G20" s="32">
        <f>SUM(Daily!G177,Daily!G394,Daily!G611,Daily!G828)</f>
        <v>887</v>
      </c>
      <c r="H20" s="3">
        <f>SUM(Daily!H177,Daily!H394,Daily!H611,Daily!H828)</f>
        <v>1877</v>
      </c>
      <c r="I20" s="32">
        <f>SUM(Daily!I177,Daily!I394,Daily!I611,Daily!I828)</f>
        <v>1743</v>
      </c>
      <c r="J20" s="3">
        <f>SUM(Daily!J177,Daily!J394,Daily!J611,Daily!J828)</f>
        <v>213</v>
      </c>
      <c r="K20" s="32">
        <f>SUM(Daily!K177,Daily!K394,Daily!K611,Daily!K828)</f>
        <v>160</v>
      </c>
      <c r="L20" s="3">
        <f>SUM(Daily!L177,Daily!L394,Daily!L611,Daily!L828)</f>
        <v>723</v>
      </c>
      <c r="M20" s="32">
        <f>SUM(Daily!M177,Daily!M394,Daily!M611,Daily!M828)</f>
        <v>523</v>
      </c>
      <c r="N20" s="3">
        <f>SUM(Daily!N177,Daily!N394,Daily!N611,Daily!N828)</f>
        <v>1394</v>
      </c>
      <c r="O20" s="32">
        <f>SUM(Daily!O177,Daily!O394,Daily!O611,Daily!O828)</f>
        <v>1295</v>
      </c>
      <c r="P20" s="3">
        <f>SUM(Daily!P177,Daily!P394,Daily!P611,Daily!P828)</f>
        <v>752</v>
      </c>
      <c r="Q20" s="32">
        <f>SUM(Daily!Q177,Daily!Q394,Daily!Q611,Daily!Q828)</f>
        <v>849</v>
      </c>
      <c r="R20" s="3">
        <f>SUM(Daily!R177,Daily!R394,Daily!R611,Daily!R828)</f>
        <v>950</v>
      </c>
      <c r="S20" s="32">
        <f>SUM(Daily!S177,Daily!S394,Daily!S611,Daily!S828)</f>
        <v>1248</v>
      </c>
      <c r="T20" s="3">
        <f>SUM(Daily!T177,Daily!T394,Daily!T611,Daily!T828)</f>
        <v>131</v>
      </c>
      <c r="U20" s="32">
        <f>SUM(Daily!U177,Daily!U394,Daily!U611,Daily!U828)</f>
        <v>110</v>
      </c>
      <c r="V20" s="3">
        <f>SUM(Daily!V177,Daily!V394,Daily!V611,Daily!V828)</f>
        <v>961</v>
      </c>
      <c r="W20" s="32">
        <f>SUM(Daily!W177,Daily!W394,Daily!W611,Daily!W828)</f>
        <v>982</v>
      </c>
      <c r="X20" s="3">
        <f>SUM(Daily!X177,Daily!X394,Daily!X611,Daily!X828)</f>
        <v>584</v>
      </c>
      <c r="Y20" s="32">
        <f>SUM(Daily!Y177,Daily!Y394,Daily!Y611,Daily!Y828)</f>
        <v>487</v>
      </c>
      <c r="Z20" s="3">
        <f>SUM(Daily!Z177,Daily!Z394,Daily!Z611,Daily!Z828)</f>
        <v>1730</v>
      </c>
      <c r="AA20" s="32">
        <f>SUM(Daily!AA177,Daily!AA394,Daily!AA611,Daily!AA828)</f>
        <v>1900</v>
      </c>
      <c r="AB20" s="113">
        <f t="shared" si="0"/>
        <v>12549</v>
      </c>
      <c r="AC20" s="19">
        <f t="shared" si="0"/>
        <v>12241</v>
      </c>
    </row>
    <row r="21" spans="1:29" x14ac:dyDescent="0.15">
      <c r="A21" s="95" t="s">
        <v>30</v>
      </c>
      <c r="B21" s="3">
        <f>SUM(Daily!B178,Daily!B395,Daily!B612,Daily!B829)</f>
        <v>1526</v>
      </c>
      <c r="C21" s="32">
        <f>SUM(Daily!C178,Daily!C395,Daily!C612,Daily!C829)</f>
        <v>1181</v>
      </c>
      <c r="D21" s="3">
        <f>SUM(Daily!D178,Daily!D395,Daily!D612,Daily!D829)</f>
        <v>555</v>
      </c>
      <c r="E21" s="32">
        <f>SUM(Daily!E178,Daily!E395,Daily!E612,Daily!E829)</f>
        <v>840</v>
      </c>
      <c r="F21" s="3">
        <f>SUM(Daily!F178,Daily!F395,Daily!F612,Daily!F829)</f>
        <v>1296</v>
      </c>
      <c r="G21" s="32">
        <f>SUM(Daily!G178,Daily!G395,Daily!G612,Daily!G829)</f>
        <v>1016</v>
      </c>
      <c r="H21" s="3">
        <f>SUM(Daily!H178,Daily!H395,Daily!H612,Daily!H829)</f>
        <v>2009</v>
      </c>
      <c r="I21" s="32">
        <f>SUM(Daily!I178,Daily!I395,Daily!I612,Daily!I829)</f>
        <v>1824</v>
      </c>
      <c r="J21" s="3">
        <f>SUM(Daily!J178,Daily!J395,Daily!J612,Daily!J829)</f>
        <v>209</v>
      </c>
      <c r="K21" s="32">
        <f>SUM(Daily!K178,Daily!K395,Daily!K612,Daily!K829)</f>
        <v>155</v>
      </c>
      <c r="L21" s="3">
        <f>SUM(Daily!L178,Daily!L395,Daily!L612,Daily!L829)</f>
        <v>817</v>
      </c>
      <c r="M21" s="32">
        <f>SUM(Daily!M178,Daily!M395,Daily!M612,Daily!M829)</f>
        <v>507</v>
      </c>
      <c r="N21" s="3">
        <f>SUM(Daily!N178,Daily!N395,Daily!N612,Daily!N829)</f>
        <v>1437</v>
      </c>
      <c r="O21" s="32">
        <f>SUM(Daily!O178,Daily!O395,Daily!O612,Daily!O829)</f>
        <v>1466</v>
      </c>
      <c r="P21" s="3">
        <f>SUM(Daily!P178,Daily!P395,Daily!P612,Daily!P829)</f>
        <v>672</v>
      </c>
      <c r="Q21" s="32">
        <f>SUM(Daily!Q178,Daily!Q395,Daily!Q612,Daily!Q829)</f>
        <v>1047</v>
      </c>
      <c r="R21" s="3">
        <f>SUM(Daily!R178,Daily!R395,Daily!R612,Daily!R829)</f>
        <v>913</v>
      </c>
      <c r="S21" s="32">
        <f>SUM(Daily!S178,Daily!S395,Daily!S612,Daily!S829)</f>
        <v>1387</v>
      </c>
      <c r="T21" s="3">
        <f>SUM(Daily!T178,Daily!T395,Daily!T612,Daily!T829)</f>
        <v>116</v>
      </c>
      <c r="U21" s="32">
        <f>SUM(Daily!U178,Daily!U395,Daily!U612,Daily!U829)</f>
        <v>110</v>
      </c>
      <c r="V21" s="3">
        <f>SUM(Daily!V178,Daily!V395,Daily!V612,Daily!V829)</f>
        <v>1104</v>
      </c>
      <c r="W21" s="32">
        <f>SUM(Daily!W178,Daily!W395,Daily!W612,Daily!W829)</f>
        <v>931</v>
      </c>
      <c r="X21" s="3">
        <f>SUM(Daily!X178,Daily!X395,Daily!X612,Daily!X829)</f>
        <v>647</v>
      </c>
      <c r="Y21" s="32">
        <f>SUM(Daily!Y178,Daily!Y395,Daily!Y612,Daily!Y829)</f>
        <v>514</v>
      </c>
      <c r="Z21" s="3">
        <f>SUM(Daily!Z178,Daily!Z395,Daily!Z612,Daily!Z829)</f>
        <v>1706</v>
      </c>
      <c r="AA21" s="32">
        <f>SUM(Daily!AA178,Daily!AA395,Daily!AA612,Daily!AA829)</f>
        <v>1791</v>
      </c>
      <c r="AB21" s="113">
        <f t="shared" si="0"/>
        <v>13007</v>
      </c>
      <c r="AC21" s="19">
        <f t="shared" si="0"/>
        <v>12769</v>
      </c>
    </row>
    <row r="22" spans="1:29" x14ac:dyDescent="0.15">
      <c r="A22" s="94" t="s">
        <v>31</v>
      </c>
      <c r="B22" s="3">
        <f>SUM(Daily!B179,Daily!B396,Daily!B613,Daily!B830)</f>
        <v>1728</v>
      </c>
      <c r="C22" s="32">
        <f>SUM(Daily!C179,Daily!C396,Daily!C613,Daily!C830)</f>
        <v>1188</v>
      </c>
      <c r="D22" s="3">
        <f>SUM(Daily!D179,Daily!D396,Daily!D613,Daily!D830)</f>
        <v>520</v>
      </c>
      <c r="E22" s="32">
        <f>SUM(Daily!E179,Daily!E396,Daily!E613,Daily!E830)</f>
        <v>898</v>
      </c>
      <c r="F22" s="3">
        <f>SUM(Daily!F179,Daily!F396,Daily!F613,Daily!F830)</f>
        <v>1147</v>
      </c>
      <c r="G22" s="32">
        <f>SUM(Daily!G179,Daily!G396,Daily!G613,Daily!G830)</f>
        <v>1330</v>
      </c>
      <c r="H22" s="3">
        <f>SUM(Daily!H179,Daily!H396,Daily!H613,Daily!H830)</f>
        <v>1900</v>
      </c>
      <c r="I22" s="32">
        <f>SUM(Daily!I179,Daily!I396,Daily!I613,Daily!I830)</f>
        <v>2123</v>
      </c>
      <c r="J22" s="3">
        <f>SUM(Daily!J179,Daily!J396,Daily!J613,Daily!J830)</f>
        <v>408</v>
      </c>
      <c r="K22" s="32">
        <f>SUM(Daily!K179,Daily!K396,Daily!K613,Daily!K830)</f>
        <v>164</v>
      </c>
      <c r="L22" s="3">
        <f>SUM(Daily!L179,Daily!L396,Daily!L613,Daily!L830)</f>
        <v>1266</v>
      </c>
      <c r="M22" s="32">
        <f>SUM(Daily!M179,Daily!M396,Daily!M613,Daily!M830)</f>
        <v>420</v>
      </c>
      <c r="N22" s="3">
        <f>SUM(Daily!N179,Daily!N396,Daily!N613,Daily!N830)</f>
        <v>1832</v>
      </c>
      <c r="O22" s="32">
        <f>SUM(Daily!O179,Daily!O396,Daily!O613,Daily!O830)</f>
        <v>1432</v>
      </c>
      <c r="P22" s="3">
        <f>SUM(Daily!P179,Daily!P396,Daily!P613,Daily!P830)</f>
        <v>656</v>
      </c>
      <c r="Q22" s="32">
        <f>SUM(Daily!Q179,Daily!Q396,Daily!Q613,Daily!Q830)</f>
        <v>1195</v>
      </c>
      <c r="R22" s="3">
        <f>SUM(Daily!R179,Daily!R396,Daily!R613,Daily!R830)</f>
        <v>829</v>
      </c>
      <c r="S22" s="32">
        <f>SUM(Daily!S179,Daily!S396,Daily!S613,Daily!S830)</f>
        <v>1392</v>
      </c>
      <c r="T22" s="3">
        <f>SUM(Daily!T179,Daily!T396,Daily!T613,Daily!T830)</f>
        <v>109</v>
      </c>
      <c r="U22" s="32">
        <f>SUM(Daily!U179,Daily!U396,Daily!U613,Daily!U830)</f>
        <v>130</v>
      </c>
      <c r="V22" s="3">
        <f>SUM(Daily!V179,Daily!V396,Daily!V613,Daily!V830)</f>
        <v>1666</v>
      </c>
      <c r="W22" s="32">
        <f>SUM(Daily!W179,Daily!W396,Daily!W613,Daily!W830)</f>
        <v>871</v>
      </c>
      <c r="X22" s="3">
        <f>SUM(Daily!X179,Daily!X396,Daily!X613,Daily!X830)</f>
        <v>621</v>
      </c>
      <c r="Y22" s="32">
        <f>SUM(Daily!Y179,Daily!Y396,Daily!Y613,Daily!Y830)</f>
        <v>542</v>
      </c>
      <c r="Z22" s="3">
        <f>SUM(Daily!Z179,Daily!Z396,Daily!Z613,Daily!Z830)</f>
        <v>1487</v>
      </c>
      <c r="AA22" s="32">
        <f>SUM(Daily!AA179,Daily!AA396,Daily!AA613,Daily!AA830)</f>
        <v>1678</v>
      </c>
      <c r="AB22" s="113">
        <f t="shared" si="0"/>
        <v>14169</v>
      </c>
      <c r="AC22" s="19">
        <f t="shared" si="0"/>
        <v>13363</v>
      </c>
    </row>
    <row r="23" spans="1:29" x14ac:dyDescent="0.15">
      <c r="A23" s="95" t="s">
        <v>32</v>
      </c>
      <c r="B23" s="3">
        <f>SUM(Daily!B180,Daily!B397,Daily!B614,Daily!B831)</f>
        <v>1760</v>
      </c>
      <c r="C23" s="32">
        <f>SUM(Daily!C180,Daily!C397,Daily!C614,Daily!C831)</f>
        <v>1549</v>
      </c>
      <c r="D23" s="3">
        <f>SUM(Daily!D180,Daily!D397,Daily!D614,Daily!D831)</f>
        <v>430</v>
      </c>
      <c r="E23" s="32">
        <f>SUM(Daily!E180,Daily!E397,Daily!E614,Daily!E831)</f>
        <v>1033</v>
      </c>
      <c r="F23" s="3">
        <f>SUM(Daily!F180,Daily!F397,Daily!F614,Daily!F831)</f>
        <v>869</v>
      </c>
      <c r="G23" s="32">
        <f>SUM(Daily!G180,Daily!G397,Daily!G614,Daily!G831)</f>
        <v>1896</v>
      </c>
      <c r="H23" s="3">
        <f>SUM(Daily!H180,Daily!H397,Daily!H614,Daily!H831)</f>
        <v>2281</v>
      </c>
      <c r="I23" s="32">
        <f>SUM(Daily!I180,Daily!I397,Daily!I614,Daily!I831)</f>
        <v>2697</v>
      </c>
      <c r="J23" s="3">
        <f>SUM(Daily!J180,Daily!J397,Daily!J614,Daily!J831)</f>
        <v>462</v>
      </c>
      <c r="K23" s="32">
        <f>SUM(Daily!K180,Daily!K397,Daily!K614,Daily!K831)</f>
        <v>214</v>
      </c>
      <c r="L23" s="3">
        <f>SUM(Daily!L180,Daily!L397,Daily!L614,Daily!L831)</f>
        <v>1318</v>
      </c>
      <c r="M23" s="32">
        <f>SUM(Daily!M180,Daily!M397,Daily!M614,Daily!M831)</f>
        <v>334</v>
      </c>
      <c r="N23" s="3">
        <f>SUM(Daily!N180,Daily!N397,Daily!N614,Daily!N831)</f>
        <v>2547</v>
      </c>
      <c r="O23" s="32">
        <f>SUM(Daily!O180,Daily!O397,Daily!O614,Daily!O831)</f>
        <v>1617</v>
      </c>
      <c r="P23" s="3">
        <f>SUM(Daily!P180,Daily!P397,Daily!P614,Daily!P831)</f>
        <v>644</v>
      </c>
      <c r="Q23" s="32">
        <f>SUM(Daily!Q180,Daily!Q397,Daily!Q614,Daily!Q831)</f>
        <v>1310</v>
      </c>
      <c r="R23" s="3">
        <f>SUM(Daily!R180,Daily!R397,Daily!R614,Daily!R831)</f>
        <v>747</v>
      </c>
      <c r="S23" s="32">
        <f>SUM(Daily!S180,Daily!S397,Daily!S614,Daily!S831)</f>
        <v>1684</v>
      </c>
      <c r="T23" s="3">
        <f>SUM(Daily!T180,Daily!T397,Daily!T614,Daily!T831)</f>
        <v>86</v>
      </c>
      <c r="U23" s="32">
        <f>SUM(Daily!U180,Daily!U397,Daily!U614,Daily!U831)</f>
        <v>93</v>
      </c>
      <c r="V23" s="3">
        <f>SUM(Daily!V180,Daily!V397,Daily!V614,Daily!V831)</f>
        <v>1892</v>
      </c>
      <c r="W23" s="32">
        <f>SUM(Daily!W180,Daily!W397,Daily!W614,Daily!W831)</f>
        <v>840</v>
      </c>
      <c r="X23" s="3">
        <f>SUM(Daily!X180,Daily!X397,Daily!X614,Daily!X831)</f>
        <v>510</v>
      </c>
      <c r="Y23" s="32">
        <f>SUM(Daily!Y180,Daily!Y397,Daily!Y614,Daily!Y831)</f>
        <v>595</v>
      </c>
      <c r="Z23" s="3">
        <f>SUM(Daily!Z180,Daily!Z397,Daily!Z614,Daily!Z831)</f>
        <v>1169</v>
      </c>
      <c r="AA23" s="32">
        <f>SUM(Daily!AA180,Daily!AA397,Daily!AA614,Daily!AA831)</f>
        <v>2239</v>
      </c>
      <c r="AB23" s="113">
        <f t="shared" si="0"/>
        <v>14715</v>
      </c>
      <c r="AC23" s="19">
        <f t="shared" si="0"/>
        <v>16101</v>
      </c>
    </row>
    <row r="24" spans="1:29" x14ac:dyDescent="0.15">
      <c r="A24" s="94" t="s">
        <v>33</v>
      </c>
      <c r="B24" s="3">
        <f>SUM(Daily!B181,Daily!B398,Daily!B615,Daily!B832)</f>
        <v>724</v>
      </c>
      <c r="C24" s="32">
        <f>SUM(Daily!C181,Daily!C398,Daily!C615,Daily!C832)</f>
        <v>1155</v>
      </c>
      <c r="D24" s="3">
        <f>SUM(Daily!D181,Daily!D398,Daily!D615,Daily!D832)</f>
        <v>222</v>
      </c>
      <c r="E24" s="32">
        <f>SUM(Daily!E181,Daily!E398,Daily!E615,Daily!E832)</f>
        <v>909</v>
      </c>
      <c r="F24" s="3">
        <f>SUM(Daily!F181,Daily!F398,Daily!F615,Daily!F832)</f>
        <v>522</v>
      </c>
      <c r="G24" s="32">
        <f>SUM(Daily!G181,Daily!G398,Daily!G615,Daily!G832)</f>
        <v>1378</v>
      </c>
      <c r="H24" s="3">
        <f>SUM(Daily!H181,Daily!H398,Daily!H615,Daily!H832)</f>
        <v>1373</v>
      </c>
      <c r="I24" s="32">
        <f>SUM(Daily!I181,Daily!I398,Daily!I615,Daily!I832)</f>
        <v>1487</v>
      </c>
      <c r="J24" s="3">
        <f>SUM(Daily!J181,Daily!J398,Daily!J615,Daily!J832)</f>
        <v>259</v>
      </c>
      <c r="K24" s="32">
        <f>SUM(Daily!K181,Daily!K398,Daily!K615,Daily!K832)</f>
        <v>132</v>
      </c>
      <c r="L24" s="3">
        <f>SUM(Daily!L181,Daily!L398,Daily!L615,Daily!L832)</f>
        <v>803</v>
      </c>
      <c r="M24" s="32">
        <f>SUM(Daily!M181,Daily!M398,Daily!M615,Daily!M832)</f>
        <v>210</v>
      </c>
      <c r="N24" s="3">
        <f>SUM(Daily!N181,Daily!N398,Daily!N615,Daily!N832)</f>
        <v>1187</v>
      </c>
      <c r="O24" s="32">
        <f>SUM(Daily!O181,Daily!O398,Daily!O615,Daily!O832)</f>
        <v>1143</v>
      </c>
      <c r="P24" s="3">
        <f>SUM(Daily!P181,Daily!P398,Daily!P615,Daily!P832)</f>
        <v>408</v>
      </c>
      <c r="Q24" s="32">
        <f>SUM(Daily!Q181,Daily!Q398,Daily!Q615,Daily!Q832)</f>
        <v>892</v>
      </c>
      <c r="R24" s="3">
        <f>SUM(Daily!R181,Daily!R398,Daily!R615,Daily!R832)</f>
        <v>651</v>
      </c>
      <c r="S24" s="32">
        <f>SUM(Daily!S181,Daily!S398,Daily!S615,Daily!S832)</f>
        <v>1236</v>
      </c>
      <c r="T24" s="3">
        <f>SUM(Daily!T181,Daily!T398,Daily!T615,Daily!T832)</f>
        <v>75</v>
      </c>
      <c r="U24" s="32">
        <f>SUM(Daily!U181,Daily!U398,Daily!U615,Daily!U832)</f>
        <v>93</v>
      </c>
      <c r="V24" s="3">
        <f>SUM(Daily!V181,Daily!V398,Daily!V615,Daily!V832)</f>
        <v>1764</v>
      </c>
      <c r="W24" s="32">
        <f>SUM(Daily!W181,Daily!W398,Daily!W615,Daily!W832)</f>
        <v>582</v>
      </c>
      <c r="X24" s="3">
        <f>SUM(Daily!X181,Daily!X398,Daily!X615,Daily!X832)</f>
        <v>291</v>
      </c>
      <c r="Y24" s="32">
        <f>SUM(Daily!Y181,Daily!Y398,Daily!Y615,Daily!Y832)</f>
        <v>405</v>
      </c>
      <c r="Z24" s="3">
        <f>SUM(Daily!Z181,Daily!Z398,Daily!Z615,Daily!Z832)</f>
        <v>740</v>
      </c>
      <c r="AA24" s="32">
        <f>SUM(Daily!AA181,Daily!AA398,Daily!AA615,Daily!AA832)</f>
        <v>1965</v>
      </c>
      <c r="AB24" s="113">
        <f t="shared" si="0"/>
        <v>9019</v>
      </c>
      <c r="AC24" s="19">
        <f t="shared" si="0"/>
        <v>11587</v>
      </c>
    </row>
    <row r="25" spans="1:29" x14ac:dyDescent="0.15">
      <c r="A25" s="95" t="s">
        <v>34</v>
      </c>
      <c r="B25" s="3">
        <f>SUM(Daily!B182,Daily!B399,Daily!B616,Daily!B833)</f>
        <v>35</v>
      </c>
      <c r="C25" s="32">
        <f>SUM(Daily!C182,Daily!C399,Daily!C616,Daily!C833)</f>
        <v>675</v>
      </c>
      <c r="D25" s="3">
        <f>SUM(Daily!D182,Daily!D399,Daily!D616,Daily!D833)</f>
        <v>30</v>
      </c>
      <c r="E25" s="32">
        <f>SUM(Daily!E182,Daily!E399,Daily!E616,Daily!E833)</f>
        <v>501</v>
      </c>
      <c r="F25" s="3">
        <f>SUM(Daily!F182,Daily!F399,Daily!F616,Daily!F833)</f>
        <v>68</v>
      </c>
      <c r="G25" s="32">
        <f>SUM(Daily!G182,Daily!G399,Daily!G616,Daily!G833)</f>
        <v>702</v>
      </c>
      <c r="H25" s="3">
        <f>SUM(Daily!H182,Daily!H399,Daily!H616,Daily!H833)</f>
        <v>264</v>
      </c>
      <c r="I25" s="32">
        <f>SUM(Daily!I182,Daily!I399,Daily!I616,Daily!I833)</f>
        <v>634</v>
      </c>
      <c r="J25" s="3">
        <f>SUM(Daily!J182,Daily!J399,Daily!J616,Daily!J833)</f>
        <v>86</v>
      </c>
      <c r="K25" s="32">
        <f>SUM(Daily!K182,Daily!K399,Daily!K616,Daily!K833)</f>
        <v>120</v>
      </c>
      <c r="L25" s="3">
        <f>SUM(Daily!L182,Daily!L399,Daily!L616,Daily!L833)</f>
        <v>954</v>
      </c>
      <c r="M25" s="32">
        <f>SUM(Daily!M182,Daily!M399,Daily!M616,Daily!M833)</f>
        <v>99</v>
      </c>
      <c r="N25" s="3">
        <f>SUM(Daily!N182,Daily!N399,Daily!N616,Daily!N833)</f>
        <v>497</v>
      </c>
      <c r="O25" s="32">
        <f>SUM(Daily!O182,Daily!O399,Daily!O616,Daily!O833)</f>
        <v>384</v>
      </c>
      <c r="P25" s="3">
        <f>SUM(Daily!P182,Daily!P399,Daily!P616,Daily!P833)</f>
        <v>175</v>
      </c>
      <c r="Q25" s="32">
        <f>SUM(Daily!Q182,Daily!Q399,Daily!Q616,Daily!Q833)</f>
        <v>324</v>
      </c>
      <c r="R25" s="3">
        <f>SUM(Daily!R182,Daily!R399,Daily!R616,Daily!R833)</f>
        <v>188</v>
      </c>
      <c r="S25" s="32">
        <f>SUM(Daily!S182,Daily!S399,Daily!S616,Daily!S833)</f>
        <v>519</v>
      </c>
      <c r="T25" s="3">
        <f>SUM(Daily!T182,Daily!T399,Daily!T616,Daily!T833)</f>
        <v>51</v>
      </c>
      <c r="U25" s="32">
        <f>SUM(Daily!U182,Daily!U399,Daily!U616,Daily!U833)</f>
        <v>114</v>
      </c>
      <c r="V25" s="3">
        <f>SUM(Daily!V182,Daily!V399,Daily!V616,Daily!V833)</f>
        <v>295</v>
      </c>
      <c r="W25" s="32">
        <f>SUM(Daily!W182,Daily!W399,Daily!W616,Daily!W833)</f>
        <v>250</v>
      </c>
      <c r="X25" s="3">
        <f>SUM(Daily!X182,Daily!X399,Daily!X616,Daily!X833)</f>
        <v>112</v>
      </c>
      <c r="Y25" s="32">
        <f>SUM(Daily!Y182,Daily!Y399,Daily!Y616,Daily!Y833)</f>
        <v>238</v>
      </c>
      <c r="Z25" s="3">
        <f>SUM(Daily!Z182,Daily!Z399,Daily!Z616,Daily!Z833)</f>
        <v>531</v>
      </c>
      <c r="AA25" s="32">
        <f>SUM(Daily!AA182,Daily!AA399,Daily!AA616,Daily!AA833)</f>
        <v>921</v>
      </c>
      <c r="AB25" s="113">
        <f>B25+D25+F25+H25+J25+L25+N25+P25+R25+T25+V25+X25+Z25</f>
        <v>3286</v>
      </c>
      <c r="AC25" s="19">
        <f t="shared" si="0"/>
        <v>5481</v>
      </c>
    </row>
    <row r="26" spans="1:29" x14ac:dyDescent="0.15">
      <c r="A26" s="94" t="s">
        <v>35</v>
      </c>
      <c r="B26" s="3">
        <f>SUM(Daily!B183,Daily!B400,Daily!B617,Daily!B834)</f>
        <v>0</v>
      </c>
      <c r="C26" s="32">
        <f>SUM(Daily!C183,Daily!C400,Daily!C617,Daily!C834)</f>
        <v>228</v>
      </c>
      <c r="D26" s="3">
        <f>SUM(Daily!D183,Daily!D400,Daily!D617,Daily!D834)</f>
        <v>4</v>
      </c>
      <c r="E26" s="32">
        <f>SUM(Daily!E183,Daily!E400,Daily!E617,Daily!E834)</f>
        <v>189</v>
      </c>
      <c r="F26" s="3">
        <f>SUM(Daily!F183,Daily!F400,Daily!F617,Daily!F834)</f>
        <v>5</v>
      </c>
      <c r="G26" s="32">
        <f>SUM(Daily!G183,Daily!G400,Daily!G617,Daily!G834)</f>
        <v>111</v>
      </c>
      <c r="H26" s="3">
        <f>SUM(Daily!H183,Daily!H400,Daily!H617,Daily!H834)</f>
        <v>23</v>
      </c>
      <c r="I26" s="32">
        <f>SUM(Daily!I183,Daily!I400,Daily!I617,Daily!I834)</f>
        <v>146</v>
      </c>
      <c r="J26" s="3">
        <f>SUM(Daily!J183,Daily!J400,Daily!J617,Daily!J834)</f>
        <v>7</v>
      </c>
      <c r="K26" s="32">
        <f>SUM(Daily!K183,Daily!K400,Daily!K617,Daily!K834)</f>
        <v>19</v>
      </c>
      <c r="L26" s="3">
        <f>SUM(Daily!L183,Daily!L400,Daily!L617,Daily!L834)</f>
        <v>83</v>
      </c>
      <c r="M26" s="32">
        <f>SUM(Daily!M183,Daily!M400,Daily!M617,Daily!M834)</f>
        <v>8</v>
      </c>
      <c r="N26" s="3">
        <f>SUM(Daily!N183,Daily!N400,Daily!N617,Daily!N834)</f>
        <v>31</v>
      </c>
      <c r="O26" s="32">
        <f>SUM(Daily!O183,Daily!O400,Daily!O617,Daily!O834)</f>
        <v>42</v>
      </c>
      <c r="P26" s="3">
        <f>SUM(Daily!P183,Daily!P400,Daily!P617,Daily!P834)</f>
        <v>27</v>
      </c>
      <c r="Q26" s="32">
        <f>SUM(Daily!Q183,Daily!Q400,Daily!Q617,Daily!Q834)</f>
        <v>23</v>
      </c>
      <c r="R26" s="3">
        <f>SUM(Daily!R183,Daily!R400,Daily!R617,Daily!R834)</f>
        <v>16</v>
      </c>
      <c r="S26" s="32">
        <f>SUM(Daily!S183,Daily!S400,Daily!S617,Daily!S834)</f>
        <v>58</v>
      </c>
      <c r="T26" s="3">
        <f>SUM(Daily!T183,Daily!T400,Daily!T617,Daily!T834)</f>
        <v>4</v>
      </c>
      <c r="U26" s="32">
        <f>SUM(Daily!U183,Daily!U400,Daily!U617,Daily!U834)</f>
        <v>12</v>
      </c>
      <c r="V26" s="3">
        <f>SUM(Daily!V183,Daily!V400,Daily!V617,Daily!V834)</f>
        <v>14</v>
      </c>
      <c r="W26" s="32">
        <f>SUM(Daily!W183,Daily!W400,Daily!W617,Daily!W834)</f>
        <v>20</v>
      </c>
      <c r="X26" s="3">
        <f>SUM(Daily!X183,Daily!X400,Daily!X617,Daily!X834)</f>
        <v>8</v>
      </c>
      <c r="Y26" s="32">
        <f>SUM(Daily!Y183,Daily!Y400,Daily!Y617,Daily!Y834)</f>
        <v>23</v>
      </c>
      <c r="Z26" s="3">
        <f>SUM(Daily!Z183,Daily!Z400,Daily!Z617,Daily!Z834)</f>
        <v>26</v>
      </c>
      <c r="AA26" s="32">
        <f>SUM(Daily!AA183,Daily!AA400,Daily!AA617,Daily!AA834)</f>
        <v>198</v>
      </c>
      <c r="AB26" s="113">
        <f>B26+D26+F26+H26+J26+L26+N26+P26+R26+T26+V26+X26+Z26</f>
        <v>248</v>
      </c>
      <c r="AC26" s="19">
        <f t="shared" si="0"/>
        <v>1077</v>
      </c>
    </row>
    <row r="27" spans="1:29" x14ac:dyDescent="0.15">
      <c r="A27" s="95" t="s">
        <v>36</v>
      </c>
      <c r="B27" s="3">
        <f>SUM(Daily!B184,Daily!B401,Daily!B618,Daily!B835)</f>
        <v>0</v>
      </c>
      <c r="C27" s="32">
        <f>SUM(Daily!C184,Daily!C401,Daily!C618,Daily!C835)</f>
        <v>6</v>
      </c>
      <c r="D27" s="3">
        <f>SUM(Daily!D184,Daily!D401,Daily!D618,Daily!D835)</f>
        <v>0</v>
      </c>
      <c r="E27" s="32">
        <f>SUM(Daily!E184,Daily!E401,Daily!E618,Daily!E835)</f>
        <v>3</v>
      </c>
      <c r="F27" s="3">
        <f>SUM(Daily!F184,Daily!F401,Daily!F618,Daily!F835)</f>
        <v>0</v>
      </c>
      <c r="G27" s="32">
        <f>SUM(Daily!G184,Daily!G401,Daily!G618,Daily!G835)</f>
        <v>1</v>
      </c>
      <c r="H27" s="3">
        <f>SUM(Daily!H184,Daily!H401,Daily!H618,Daily!H835)</f>
        <v>0</v>
      </c>
      <c r="I27" s="32">
        <f>SUM(Daily!I184,Daily!I401,Daily!I618,Daily!I835)</f>
        <v>0</v>
      </c>
      <c r="J27" s="3">
        <f>SUM(Daily!J184,Daily!J401,Daily!J618,Daily!J835)</f>
        <v>0</v>
      </c>
      <c r="K27" s="32">
        <f>SUM(Daily!K184,Daily!K401,Daily!K618,Daily!K835)</f>
        <v>0</v>
      </c>
      <c r="L27" s="3">
        <f>SUM(Daily!L184,Daily!L401,Daily!L618,Daily!L835)</f>
        <v>0</v>
      </c>
      <c r="M27" s="32">
        <f>SUM(Daily!M184,Daily!M401,Daily!M618,Daily!M835)</f>
        <v>0</v>
      </c>
      <c r="N27" s="3">
        <f>SUM(Daily!N184,Daily!N401,Daily!N618,Daily!N835)</f>
        <v>0</v>
      </c>
      <c r="O27" s="32">
        <f>SUM(Daily!O184,Daily!O401,Daily!O618,Daily!O835)</f>
        <v>0</v>
      </c>
      <c r="P27" s="3">
        <f>SUM(Daily!P184,Daily!P401,Daily!P618,Daily!P835)</f>
        <v>0</v>
      </c>
      <c r="Q27" s="32">
        <f>SUM(Daily!Q184,Daily!Q401,Daily!Q618,Daily!Q835)</f>
        <v>0</v>
      </c>
      <c r="R27" s="3">
        <f>SUM(Daily!R184,Daily!R401,Daily!R618,Daily!R835)</f>
        <v>0</v>
      </c>
      <c r="S27" s="32">
        <f>SUM(Daily!S184,Daily!S401,Daily!S618,Daily!S835)</f>
        <v>0</v>
      </c>
      <c r="T27" s="3">
        <f>SUM(Daily!T184,Daily!T401,Daily!T618,Daily!T835)</f>
        <v>0</v>
      </c>
      <c r="U27" s="32">
        <f>SUM(Daily!U184,Daily!U401,Daily!U618,Daily!U835)</f>
        <v>0</v>
      </c>
      <c r="V27" s="3">
        <f>SUM(Daily!V184,Daily!V401,Daily!V618,Daily!V835)</f>
        <v>0</v>
      </c>
      <c r="W27" s="32">
        <f>SUM(Daily!W184,Daily!W401,Daily!W618,Daily!W835)</f>
        <v>0</v>
      </c>
      <c r="X27" s="3">
        <f>SUM(Daily!X184,Daily!X401,Daily!X618,Daily!X835)</f>
        <v>0</v>
      </c>
      <c r="Y27" s="32">
        <f>SUM(Daily!Y184,Daily!Y401,Daily!Y618,Daily!Y835)</f>
        <v>0</v>
      </c>
      <c r="Z27" s="3">
        <f>SUM(Daily!Z184,Daily!Z401,Daily!Z618,Daily!Z835)</f>
        <v>0</v>
      </c>
      <c r="AA27" s="32">
        <f>SUM(Daily!AA184,Daily!AA401,Daily!AA618,Daily!AA835)</f>
        <v>0</v>
      </c>
      <c r="AB27" s="113">
        <f t="shared" si="0"/>
        <v>0</v>
      </c>
      <c r="AC27" s="19">
        <f t="shared" si="0"/>
        <v>10</v>
      </c>
    </row>
    <row r="28" spans="1:29" x14ac:dyDescent="0.15">
      <c r="A28" s="94" t="s">
        <v>37</v>
      </c>
      <c r="B28" s="3">
        <f>SUM(Daily!B185,Daily!B402,Daily!B619,Daily!B836)</f>
        <v>0</v>
      </c>
      <c r="C28" s="32">
        <f>SUM(Daily!C185,Daily!C402,Daily!C619,Daily!C836)</f>
        <v>0</v>
      </c>
      <c r="D28" s="3">
        <f>SUM(Daily!D185,Daily!D402,Daily!D619,Daily!D836)</f>
        <v>0</v>
      </c>
      <c r="E28" s="32">
        <f>SUM(Daily!E185,Daily!E402,Daily!E619,Daily!E836)</f>
        <v>0</v>
      </c>
      <c r="F28" s="3">
        <f>SUM(Daily!F185,Daily!F402,Daily!F619,Daily!F836)</f>
        <v>0</v>
      </c>
      <c r="G28" s="32">
        <f>SUM(Daily!G185,Daily!G402,Daily!G619,Daily!G836)</f>
        <v>0</v>
      </c>
      <c r="H28" s="3">
        <f>SUM(Daily!H185,Daily!H402,Daily!H619,Daily!H836)</f>
        <v>0</v>
      </c>
      <c r="I28" s="32">
        <f>SUM(Daily!I185,Daily!I402,Daily!I619,Daily!I836)</f>
        <v>0</v>
      </c>
      <c r="J28" s="3">
        <f>SUM(Daily!J185,Daily!J402,Daily!J619,Daily!J836)</f>
        <v>0</v>
      </c>
      <c r="K28" s="32">
        <f>SUM(Daily!K185,Daily!K402,Daily!K619,Daily!K836)</f>
        <v>0</v>
      </c>
      <c r="L28" s="3">
        <f>SUM(Daily!L185,Daily!L402,Daily!L619,Daily!L836)</f>
        <v>0</v>
      </c>
      <c r="M28" s="32">
        <f>SUM(Daily!M185,Daily!M402,Daily!M619,Daily!M836)</f>
        <v>0</v>
      </c>
      <c r="N28" s="3">
        <f>SUM(Daily!N185,Daily!N402,Daily!N619,Daily!N836)</f>
        <v>0</v>
      </c>
      <c r="O28" s="32">
        <f>SUM(Daily!O185,Daily!O402,Daily!O619,Daily!O836)</f>
        <v>0</v>
      </c>
      <c r="P28" s="3">
        <f>SUM(Daily!P185,Daily!P402,Daily!P619,Daily!P836)</f>
        <v>0</v>
      </c>
      <c r="Q28" s="32">
        <f>SUM(Daily!Q185,Daily!Q402,Daily!Q619,Daily!Q836)</f>
        <v>0</v>
      </c>
      <c r="R28" s="3">
        <f>SUM(Daily!R185,Daily!R402,Daily!R619,Daily!R836)</f>
        <v>0</v>
      </c>
      <c r="S28" s="32">
        <f>SUM(Daily!S185,Daily!S402,Daily!S619,Daily!S836)</f>
        <v>0</v>
      </c>
      <c r="T28" s="3">
        <f>SUM(Daily!T185,Daily!T402,Daily!T619,Daily!T836)</f>
        <v>0</v>
      </c>
      <c r="U28" s="32">
        <f>SUM(Daily!U185,Daily!U402,Daily!U619,Daily!U836)</f>
        <v>0</v>
      </c>
      <c r="V28" s="3">
        <f>SUM(Daily!V185,Daily!V402,Daily!V619,Daily!V836)</f>
        <v>0</v>
      </c>
      <c r="W28" s="32">
        <f>SUM(Daily!W185,Daily!W402,Daily!W619,Daily!W836)</f>
        <v>0</v>
      </c>
      <c r="X28" s="3">
        <f>SUM(Daily!X185,Daily!X402,Daily!X619,Daily!X836)</f>
        <v>0</v>
      </c>
      <c r="Y28" s="32">
        <f>SUM(Daily!Y185,Daily!Y402,Daily!Y619,Daily!Y836)</f>
        <v>0</v>
      </c>
      <c r="Z28" s="3">
        <f>SUM(Daily!Z185,Daily!Z402,Daily!Z619,Daily!Z836)</f>
        <v>0</v>
      </c>
      <c r="AA28" s="32">
        <f>SUM(Daily!AA185,Daily!AA402,Daily!AA619,Daily!AA836)</f>
        <v>0</v>
      </c>
      <c r="AB28" s="113">
        <f t="shared" si="0"/>
        <v>0</v>
      </c>
      <c r="AC28" s="19">
        <f t="shared" si="0"/>
        <v>0</v>
      </c>
    </row>
    <row r="29" spans="1:29" x14ac:dyDescent="0.15">
      <c r="A29" s="95" t="s">
        <v>38</v>
      </c>
      <c r="B29" s="3">
        <f>SUM(Daily!B186,Daily!B403,Daily!B620,Daily!B837)</f>
        <v>0</v>
      </c>
      <c r="C29" s="32">
        <f>SUM(Daily!C186,Daily!C403,Daily!C620,Daily!C837)</f>
        <v>0</v>
      </c>
      <c r="D29" s="3">
        <f>SUM(Daily!D186,Daily!D403,Daily!D620,Daily!D837)</f>
        <v>0</v>
      </c>
      <c r="E29" s="32">
        <f>SUM(Daily!E186,Daily!E403,Daily!E620,Daily!E837)</f>
        <v>0</v>
      </c>
      <c r="F29" s="3">
        <f>SUM(Daily!F186,Daily!F403,Daily!F620,Daily!F837)</f>
        <v>0</v>
      </c>
      <c r="G29" s="32">
        <f>SUM(Daily!G186,Daily!G403,Daily!G620,Daily!G837)</f>
        <v>0</v>
      </c>
      <c r="H29" s="3">
        <f>SUM(Daily!H186,Daily!H403,Daily!H620,Daily!H837)</f>
        <v>0</v>
      </c>
      <c r="I29" s="32">
        <f>SUM(Daily!I186,Daily!I403,Daily!I620,Daily!I837)</f>
        <v>0</v>
      </c>
      <c r="J29" s="3">
        <f>SUM(Daily!J186,Daily!J403,Daily!J620,Daily!J837)</f>
        <v>0</v>
      </c>
      <c r="K29" s="32">
        <f>SUM(Daily!K186,Daily!K403,Daily!K620,Daily!K837)</f>
        <v>0</v>
      </c>
      <c r="L29" s="3">
        <f>SUM(Daily!L186,Daily!L403,Daily!L620,Daily!L837)</f>
        <v>0</v>
      </c>
      <c r="M29" s="32">
        <f>SUM(Daily!M186,Daily!M403,Daily!M620,Daily!M837)</f>
        <v>0</v>
      </c>
      <c r="N29" s="3">
        <f>SUM(Daily!N186,Daily!N403,Daily!N620,Daily!N837)</f>
        <v>0</v>
      </c>
      <c r="O29" s="32">
        <f>SUM(Daily!O186,Daily!O403,Daily!O620,Daily!O837)</f>
        <v>0</v>
      </c>
      <c r="P29" s="3">
        <f>SUM(Daily!P186,Daily!P403,Daily!P620,Daily!P837)</f>
        <v>0</v>
      </c>
      <c r="Q29" s="32">
        <f>SUM(Daily!Q186,Daily!Q403,Daily!Q620,Daily!Q837)</f>
        <v>0</v>
      </c>
      <c r="R29" s="3">
        <f>SUM(Daily!R186,Daily!R403,Daily!R620,Daily!R837)</f>
        <v>0</v>
      </c>
      <c r="S29" s="32">
        <f>SUM(Daily!S186,Daily!S403,Daily!S620,Daily!S837)</f>
        <v>0</v>
      </c>
      <c r="T29" s="3">
        <f>SUM(Daily!T186,Daily!T403,Daily!T620,Daily!T837)</f>
        <v>0</v>
      </c>
      <c r="U29" s="32">
        <f>SUM(Daily!U186,Daily!U403,Daily!U620,Daily!U837)</f>
        <v>0</v>
      </c>
      <c r="V29" s="3">
        <f>SUM(Daily!V186,Daily!V403,Daily!V620,Daily!V837)</f>
        <v>0</v>
      </c>
      <c r="W29" s="32">
        <f>SUM(Daily!W186,Daily!W403,Daily!W620,Daily!W837)</f>
        <v>0</v>
      </c>
      <c r="X29" s="3">
        <f>SUM(Daily!X186,Daily!X403,Daily!X620,Daily!X837)</f>
        <v>0</v>
      </c>
      <c r="Y29" s="32">
        <f>SUM(Daily!Y186,Daily!Y403,Daily!Y620,Daily!Y837)</f>
        <v>0</v>
      </c>
      <c r="Z29" s="3">
        <f>SUM(Daily!Z186,Daily!Z403,Daily!Z620,Daily!Z837)</f>
        <v>0</v>
      </c>
      <c r="AA29" s="32">
        <f>SUM(Daily!AA186,Daily!AA403,Daily!AA620,Daily!AA837)</f>
        <v>0</v>
      </c>
      <c r="AB29" s="113">
        <f t="shared" si="0"/>
        <v>0</v>
      </c>
      <c r="AC29" s="19">
        <f t="shared" si="0"/>
        <v>0</v>
      </c>
    </row>
    <row r="30" spans="1:29" ht="14" thickBot="1" x14ac:dyDescent="0.2">
      <c r="A30" s="90" t="s">
        <v>39</v>
      </c>
      <c r="B30" s="16">
        <f>SUM(Daily!B187,Daily!B404,Daily!B621,Daily!B838)</f>
        <v>0</v>
      </c>
      <c r="C30" s="43">
        <f>SUM(Daily!C187,Daily!C404,Daily!C621,Daily!C838)</f>
        <v>0</v>
      </c>
      <c r="D30" s="16">
        <f>SUM(Daily!D187,Daily!D404,Daily!D621,Daily!D838)</f>
        <v>0</v>
      </c>
      <c r="E30" s="43">
        <f>SUM(Daily!E187,Daily!E404,Daily!E621,Daily!E838)</f>
        <v>0</v>
      </c>
      <c r="F30" s="16">
        <f>SUM(Daily!F187,Daily!F404,Daily!F621,Daily!F838)</f>
        <v>0</v>
      </c>
      <c r="G30" s="43">
        <f>SUM(Daily!G187,Daily!G404,Daily!G621,Daily!G838)</f>
        <v>0</v>
      </c>
      <c r="H30" s="16">
        <f>SUM(Daily!H187,Daily!H404,Daily!H621,Daily!H838)</f>
        <v>0</v>
      </c>
      <c r="I30" s="43">
        <f>SUM(Daily!I187,Daily!I404,Daily!I621,Daily!I838)</f>
        <v>0</v>
      </c>
      <c r="J30" s="16">
        <f>SUM(Daily!J187,Daily!J404,Daily!J621,Daily!J838)</f>
        <v>0</v>
      </c>
      <c r="K30" s="43">
        <f>SUM(Daily!K187,Daily!K404,Daily!K621,Daily!K838)</f>
        <v>0</v>
      </c>
      <c r="L30" s="16">
        <f>SUM(Daily!L187,Daily!L404,Daily!L621,Daily!L838)</f>
        <v>0</v>
      </c>
      <c r="M30" s="43">
        <f>SUM(Daily!M187,Daily!M404,Daily!M621,Daily!M838)</f>
        <v>0</v>
      </c>
      <c r="N30" s="16">
        <f>SUM(Daily!N187,Daily!N404,Daily!N621,Daily!N838)</f>
        <v>0</v>
      </c>
      <c r="O30" s="43">
        <f>SUM(Daily!O187,Daily!O404,Daily!O621,Daily!O838)</f>
        <v>0</v>
      </c>
      <c r="P30" s="16">
        <f>SUM(Daily!P187,Daily!P404,Daily!P621,Daily!P838)</f>
        <v>0</v>
      </c>
      <c r="Q30" s="43">
        <f>SUM(Daily!Q187,Daily!Q404,Daily!Q621,Daily!Q838)</f>
        <v>0</v>
      </c>
      <c r="R30" s="16">
        <f>SUM(Daily!R187,Daily!R404,Daily!R621,Daily!R838)</f>
        <v>0</v>
      </c>
      <c r="S30" s="43">
        <f>SUM(Daily!S187,Daily!S404,Daily!S621,Daily!S838)</f>
        <v>0</v>
      </c>
      <c r="T30" s="16">
        <f>SUM(Daily!T187,Daily!T404,Daily!T621,Daily!T838)</f>
        <v>0</v>
      </c>
      <c r="U30" s="43">
        <f>SUM(Daily!U187,Daily!U404,Daily!U621,Daily!U838)</f>
        <v>0</v>
      </c>
      <c r="V30" s="16">
        <f>SUM(Daily!V187,Daily!V404,Daily!V621,Daily!V838)</f>
        <v>0</v>
      </c>
      <c r="W30" s="43">
        <f>SUM(Daily!W187,Daily!W404,Daily!W621,Daily!W838)</f>
        <v>0</v>
      </c>
      <c r="X30" s="16">
        <f>SUM(Daily!X187,Daily!X404,Daily!X621,Daily!X838)</f>
        <v>0</v>
      </c>
      <c r="Y30" s="43">
        <f>SUM(Daily!Y187,Daily!Y404,Daily!Y621,Daily!Y838)</f>
        <v>0</v>
      </c>
      <c r="Z30" s="16">
        <f>SUM(Daily!Z187,Daily!Z404,Daily!Z621,Daily!Z838)</f>
        <v>0</v>
      </c>
      <c r="AA30" s="43">
        <f>SUM(Daily!AA187,Daily!AA404,Daily!AA621,Daily!AA838)</f>
        <v>0</v>
      </c>
      <c r="AB30" s="114">
        <f t="shared" si="0"/>
        <v>0</v>
      </c>
      <c r="AC30" s="115">
        <f t="shared" si="0"/>
        <v>0</v>
      </c>
    </row>
    <row r="31" spans="1:29" ht="15" thickTop="1" thickBot="1" x14ac:dyDescent="0.2">
      <c r="A31" s="44" t="s">
        <v>13</v>
      </c>
      <c r="B31" s="53">
        <f>SUM(B7:B30)</f>
        <v>18196</v>
      </c>
      <c r="C31" s="49">
        <f t="shared" ref="C31:AC31" si="1">SUM(C7:C30)</f>
        <v>18641</v>
      </c>
      <c r="D31" s="48">
        <f t="shared" si="1"/>
        <v>9018</v>
      </c>
      <c r="E31" s="54">
        <f t="shared" si="1"/>
        <v>11360</v>
      </c>
      <c r="F31" s="53">
        <f t="shared" si="1"/>
        <v>18183</v>
      </c>
      <c r="G31" s="49">
        <f t="shared" si="1"/>
        <v>12981</v>
      </c>
      <c r="H31" s="48">
        <f t="shared" si="1"/>
        <v>27411</v>
      </c>
      <c r="I31" s="54">
        <f t="shared" si="1"/>
        <v>25776</v>
      </c>
      <c r="J31" s="53">
        <f t="shared" si="1"/>
        <v>3268</v>
      </c>
      <c r="K31" s="49">
        <f t="shared" si="1"/>
        <v>3204</v>
      </c>
      <c r="L31" s="48">
        <f t="shared" si="1"/>
        <v>9869</v>
      </c>
      <c r="M31" s="54">
        <f t="shared" si="1"/>
        <v>9885</v>
      </c>
      <c r="N31" s="53">
        <f t="shared" si="1"/>
        <v>20998</v>
      </c>
      <c r="O31" s="49">
        <f t="shared" si="1"/>
        <v>21382</v>
      </c>
      <c r="P31" s="48">
        <f t="shared" si="1"/>
        <v>12059</v>
      </c>
      <c r="Q31" s="54">
        <f t="shared" si="1"/>
        <v>11614</v>
      </c>
      <c r="R31" s="53">
        <f t="shared" si="1"/>
        <v>15256</v>
      </c>
      <c r="S31" s="49">
        <f t="shared" si="1"/>
        <v>15908</v>
      </c>
      <c r="T31" s="48">
        <f t="shared" si="1"/>
        <v>1681</v>
      </c>
      <c r="U31" s="54">
        <f t="shared" si="1"/>
        <v>1610</v>
      </c>
      <c r="V31" s="53">
        <f t="shared" si="1"/>
        <v>14369</v>
      </c>
      <c r="W31" s="49">
        <f t="shared" si="1"/>
        <v>14763</v>
      </c>
      <c r="X31" s="48">
        <f t="shared" si="1"/>
        <v>8428</v>
      </c>
      <c r="Y31" s="54">
        <f t="shared" si="1"/>
        <v>6430</v>
      </c>
      <c r="Z31" s="53">
        <f t="shared" si="1"/>
        <v>21995</v>
      </c>
      <c r="AA31" s="49">
        <f t="shared" si="1"/>
        <v>26728</v>
      </c>
      <c r="AB31" s="48">
        <f t="shared" si="1"/>
        <v>180731</v>
      </c>
      <c r="AC31" s="49">
        <f t="shared" si="1"/>
        <v>180282</v>
      </c>
    </row>
    <row r="32" spans="1:29" ht="17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15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2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15">
      <c r="A40" s="94" t="s">
        <v>17</v>
      </c>
      <c r="B40" s="3">
        <f t="shared" ref="B40:AA49" si="3">+B8/$B$65</f>
        <v>38.25</v>
      </c>
      <c r="C40" s="32">
        <f t="shared" si="3"/>
        <v>0</v>
      </c>
      <c r="D40" s="3">
        <f t="shared" si="3"/>
        <v>45</v>
      </c>
      <c r="E40" s="32">
        <f t="shared" si="3"/>
        <v>1.25</v>
      </c>
      <c r="F40" s="3">
        <f t="shared" si="3"/>
        <v>72.75</v>
      </c>
      <c r="G40" s="32">
        <f t="shared" si="3"/>
        <v>0.25</v>
      </c>
      <c r="H40" s="3">
        <f t="shared" si="3"/>
        <v>51.5</v>
      </c>
      <c r="I40" s="32">
        <f t="shared" si="3"/>
        <v>8.75</v>
      </c>
      <c r="J40" s="3">
        <f t="shared" si="3"/>
        <v>3.5</v>
      </c>
      <c r="K40" s="32">
        <f t="shared" si="3"/>
        <v>3.25</v>
      </c>
      <c r="L40" s="3">
        <f t="shared" si="3"/>
        <v>3</v>
      </c>
      <c r="M40" s="32">
        <f t="shared" si="3"/>
        <v>11.75</v>
      </c>
      <c r="N40" s="3">
        <f t="shared" si="3"/>
        <v>13.75</v>
      </c>
      <c r="O40" s="32">
        <f t="shared" si="3"/>
        <v>12.5</v>
      </c>
      <c r="P40" s="3">
        <f t="shared" si="3"/>
        <v>11.25</v>
      </c>
      <c r="Q40" s="32">
        <f t="shared" si="3"/>
        <v>1.5</v>
      </c>
      <c r="R40" s="3">
        <f t="shared" si="3"/>
        <v>4.25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243.25</v>
      </c>
      <c r="AC40" s="19">
        <f t="shared" ref="AC40:AC62" si="5">C40+E40+G40+I40+K40+M40+O40+Q40+S40+U40+W40+Y40+AA40</f>
        <v>39.25</v>
      </c>
    </row>
    <row r="41" spans="1:29" x14ac:dyDescent="0.15">
      <c r="A41" s="95" t="s">
        <v>18</v>
      </c>
      <c r="B41" s="3">
        <f t="shared" si="3"/>
        <v>113.75</v>
      </c>
      <c r="C41" s="32">
        <f t="shared" si="3"/>
        <v>0</v>
      </c>
      <c r="D41" s="3">
        <f t="shared" si="3"/>
        <v>90.75</v>
      </c>
      <c r="E41" s="32">
        <f t="shared" si="3"/>
        <v>0.5</v>
      </c>
      <c r="F41" s="3">
        <f t="shared" si="3"/>
        <v>204.25</v>
      </c>
      <c r="G41" s="32">
        <f t="shared" si="3"/>
        <v>5</v>
      </c>
      <c r="H41" s="3">
        <f t="shared" si="3"/>
        <v>182.25</v>
      </c>
      <c r="I41" s="32">
        <f t="shared" si="3"/>
        <v>71.25</v>
      </c>
      <c r="J41" s="3">
        <f t="shared" si="3"/>
        <v>17</v>
      </c>
      <c r="K41" s="32">
        <f t="shared" si="3"/>
        <v>23</v>
      </c>
      <c r="L41" s="3">
        <f t="shared" si="3"/>
        <v>29.25</v>
      </c>
      <c r="M41" s="32">
        <f t="shared" si="3"/>
        <v>71.5</v>
      </c>
      <c r="N41" s="3">
        <f t="shared" si="3"/>
        <v>154</v>
      </c>
      <c r="O41" s="32">
        <f t="shared" si="3"/>
        <v>147.25</v>
      </c>
      <c r="P41" s="3">
        <f t="shared" si="3"/>
        <v>78.5</v>
      </c>
      <c r="Q41" s="32">
        <f t="shared" si="3"/>
        <v>95</v>
      </c>
      <c r="R41" s="3">
        <f t="shared" si="3"/>
        <v>86.5</v>
      </c>
      <c r="S41" s="32">
        <f t="shared" si="3"/>
        <v>63.75</v>
      </c>
      <c r="T41" s="3">
        <f t="shared" si="3"/>
        <v>13</v>
      </c>
      <c r="U41" s="32">
        <f t="shared" si="3"/>
        <v>21</v>
      </c>
      <c r="V41" s="3">
        <f t="shared" si="3"/>
        <v>53.5</v>
      </c>
      <c r="W41" s="32">
        <f t="shared" si="3"/>
        <v>86.75</v>
      </c>
      <c r="X41" s="3">
        <f t="shared" si="3"/>
        <v>89</v>
      </c>
      <c r="Y41" s="32">
        <f t="shared" si="3"/>
        <v>50.75</v>
      </c>
      <c r="Z41" s="3">
        <f t="shared" si="3"/>
        <v>163.5</v>
      </c>
      <c r="AA41" s="32">
        <f t="shared" si="3"/>
        <v>119.5</v>
      </c>
      <c r="AB41" s="113">
        <f t="shared" si="4"/>
        <v>1275.25</v>
      </c>
      <c r="AC41" s="19">
        <f t="shared" si="5"/>
        <v>755.25</v>
      </c>
    </row>
    <row r="42" spans="1:29" x14ac:dyDescent="0.15">
      <c r="A42" s="94" t="s">
        <v>19</v>
      </c>
      <c r="B42" s="3">
        <f t="shared" si="3"/>
        <v>187.25</v>
      </c>
      <c r="C42" s="32">
        <f t="shared" si="3"/>
        <v>112.75</v>
      </c>
      <c r="D42" s="3">
        <f t="shared" si="3"/>
        <v>132.75</v>
      </c>
      <c r="E42" s="32">
        <f t="shared" si="3"/>
        <v>117</v>
      </c>
      <c r="F42" s="3">
        <f t="shared" si="3"/>
        <v>254.75</v>
      </c>
      <c r="G42" s="32">
        <f t="shared" si="3"/>
        <v>167.25</v>
      </c>
      <c r="H42" s="3">
        <f t="shared" si="3"/>
        <v>280.75</v>
      </c>
      <c r="I42" s="32">
        <f t="shared" si="3"/>
        <v>247.5</v>
      </c>
      <c r="J42" s="3">
        <f t="shared" si="3"/>
        <v>23.5</v>
      </c>
      <c r="K42" s="32">
        <f t="shared" si="3"/>
        <v>40.75</v>
      </c>
      <c r="L42" s="3">
        <f t="shared" si="3"/>
        <v>79.5</v>
      </c>
      <c r="M42" s="32">
        <f t="shared" si="3"/>
        <v>129.25</v>
      </c>
      <c r="N42" s="3">
        <f t="shared" si="3"/>
        <v>246.5</v>
      </c>
      <c r="O42" s="32">
        <f t="shared" si="3"/>
        <v>228.75</v>
      </c>
      <c r="P42" s="3">
        <f t="shared" si="3"/>
        <v>179.25</v>
      </c>
      <c r="Q42" s="32">
        <f t="shared" si="3"/>
        <v>97</v>
      </c>
      <c r="R42" s="3">
        <f t="shared" si="3"/>
        <v>185.5</v>
      </c>
      <c r="S42" s="32">
        <f t="shared" si="3"/>
        <v>144.75</v>
      </c>
      <c r="T42" s="3">
        <f t="shared" si="3"/>
        <v>35</v>
      </c>
      <c r="U42" s="32">
        <f t="shared" si="3"/>
        <v>37</v>
      </c>
      <c r="V42" s="3">
        <f t="shared" si="3"/>
        <v>103</v>
      </c>
      <c r="W42" s="32">
        <f t="shared" si="3"/>
        <v>149</v>
      </c>
      <c r="X42" s="3">
        <f t="shared" si="3"/>
        <v>140</v>
      </c>
      <c r="Y42" s="32">
        <f t="shared" si="3"/>
        <v>85.75</v>
      </c>
      <c r="Z42" s="3">
        <f t="shared" si="3"/>
        <v>247.75</v>
      </c>
      <c r="AA42" s="32">
        <f t="shared" si="3"/>
        <v>216.5</v>
      </c>
      <c r="AB42" s="113">
        <f t="shared" si="4"/>
        <v>2095.5</v>
      </c>
      <c r="AC42" s="19">
        <f t="shared" si="5"/>
        <v>1773.25</v>
      </c>
    </row>
    <row r="43" spans="1:29" x14ac:dyDescent="0.15">
      <c r="A43" s="95" t="s">
        <v>20</v>
      </c>
      <c r="B43" s="3">
        <f t="shared" si="3"/>
        <v>242.25</v>
      </c>
      <c r="C43" s="32">
        <f t="shared" si="3"/>
        <v>217</v>
      </c>
      <c r="D43" s="3">
        <f t="shared" si="3"/>
        <v>147.5</v>
      </c>
      <c r="E43" s="32">
        <f t="shared" si="3"/>
        <v>161.75</v>
      </c>
      <c r="F43" s="3">
        <f t="shared" si="3"/>
        <v>313.25</v>
      </c>
      <c r="G43" s="32">
        <f t="shared" si="3"/>
        <v>175.25</v>
      </c>
      <c r="H43" s="3">
        <f t="shared" si="3"/>
        <v>371.25</v>
      </c>
      <c r="I43" s="32">
        <f t="shared" si="3"/>
        <v>319.5</v>
      </c>
      <c r="J43" s="3">
        <f t="shared" si="3"/>
        <v>34.75</v>
      </c>
      <c r="K43" s="32">
        <f t="shared" si="3"/>
        <v>50.5</v>
      </c>
      <c r="L43" s="3">
        <f t="shared" si="3"/>
        <v>88.75</v>
      </c>
      <c r="M43" s="32">
        <f t="shared" si="3"/>
        <v>191.25</v>
      </c>
      <c r="N43" s="3">
        <f t="shared" si="3"/>
        <v>308.5</v>
      </c>
      <c r="O43" s="32">
        <f t="shared" si="3"/>
        <v>325.25</v>
      </c>
      <c r="P43" s="3">
        <f t="shared" si="3"/>
        <v>209</v>
      </c>
      <c r="Q43" s="32">
        <f t="shared" si="3"/>
        <v>130.75</v>
      </c>
      <c r="R43" s="3">
        <f t="shared" si="3"/>
        <v>257.5</v>
      </c>
      <c r="S43" s="32">
        <f t="shared" si="3"/>
        <v>167</v>
      </c>
      <c r="T43" s="3">
        <f t="shared" si="3"/>
        <v>41</v>
      </c>
      <c r="U43" s="32">
        <f t="shared" si="3"/>
        <v>26.75</v>
      </c>
      <c r="V43" s="3">
        <f t="shared" si="3"/>
        <v>155.25</v>
      </c>
      <c r="W43" s="32">
        <f t="shared" si="3"/>
        <v>187.5</v>
      </c>
      <c r="X43" s="3">
        <f t="shared" si="3"/>
        <v>161</v>
      </c>
      <c r="Y43" s="32">
        <f t="shared" si="3"/>
        <v>101.25</v>
      </c>
      <c r="Z43" s="3">
        <f t="shared" si="3"/>
        <v>286.75</v>
      </c>
      <c r="AA43" s="32">
        <f t="shared" si="3"/>
        <v>328</v>
      </c>
      <c r="AB43" s="113">
        <f t="shared" si="4"/>
        <v>2616.75</v>
      </c>
      <c r="AC43" s="19">
        <f t="shared" si="5"/>
        <v>2381.75</v>
      </c>
    </row>
    <row r="44" spans="1:29" x14ac:dyDescent="0.15">
      <c r="A44" s="94" t="s">
        <v>21</v>
      </c>
      <c r="B44" s="3">
        <f t="shared" si="3"/>
        <v>363</v>
      </c>
      <c r="C44" s="32">
        <f t="shared" si="3"/>
        <v>309</v>
      </c>
      <c r="D44" s="3">
        <f t="shared" si="3"/>
        <v>236.5</v>
      </c>
      <c r="E44" s="32">
        <f t="shared" si="3"/>
        <v>156.5</v>
      </c>
      <c r="F44" s="3">
        <f t="shared" si="3"/>
        <v>411.25</v>
      </c>
      <c r="G44" s="32">
        <f t="shared" si="3"/>
        <v>151.25</v>
      </c>
      <c r="H44" s="3">
        <f t="shared" si="3"/>
        <v>562.25</v>
      </c>
      <c r="I44" s="32">
        <f t="shared" si="3"/>
        <v>406</v>
      </c>
      <c r="J44" s="3">
        <f t="shared" si="3"/>
        <v>53.75</v>
      </c>
      <c r="K44" s="32">
        <f t="shared" si="3"/>
        <v>100</v>
      </c>
      <c r="L44" s="3">
        <f t="shared" si="3"/>
        <v>88.5</v>
      </c>
      <c r="M44" s="32">
        <f t="shared" si="3"/>
        <v>273.5</v>
      </c>
      <c r="N44" s="3">
        <f t="shared" si="3"/>
        <v>362</v>
      </c>
      <c r="O44" s="32">
        <f t="shared" si="3"/>
        <v>451.75</v>
      </c>
      <c r="P44" s="3">
        <f t="shared" si="3"/>
        <v>270.25</v>
      </c>
      <c r="Q44" s="32">
        <f t="shared" si="3"/>
        <v>146.75</v>
      </c>
      <c r="R44" s="3">
        <f t="shared" si="3"/>
        <v>368.5</v>
      </c>
      <c r="S44" s="32">
        <f t="shared" si="3"/>
        <v>226</v>
      </c>
      <c r="T44" s="3">
        <f t="shared" si="3"/>
        <v>35.75</v>
      </c>
      <c r="U44" s="32">
        <f t="shared" si="3"/>
        <v>25.25</v>
      </c>
      <c r="V44" s="3">
        <f t="shared" si="3"/>
        <v>162</v>
      </c>
      <c r="W44" s="32">
        <f t="shared" si="3"/>
        <v>349.25</v>
      </c>
      <c r="X44" s="3">
        <f t="shared" si="3"/>
        <v>173.25</v>
      </c>
      <c r="Y44" s="32">
        <f t="shared" si="3"/>
        <v>135</v>
      </c>
      <c r="Z44" s="3">
        <f t="shared" si="3"/>
        <v>400.5</v>
      </c>
      <c r="AA44" s="32">
        <f t="shared" si="3"/>
        <v>406.75</v>
      </c>
      <c r="AB44" s="113">
        <f t="shared" si="4"/>
        <v>3487.5</v>
      </c>
      <c r="AC44" s="19">
        <f t="shared" si="5"/>
        <v>3137</v>
      </c>
    </row>
    <row r="45" spans="1:29" x14ac:dyDescent="0.15">
      <c r="A45" s="95" t="s">
        <v>22</v>
      </c>
      <c r="B45" s="3">
        <f t="shared" si="3"/>
        <v>339.25</v>
      </c>
      <c r="C45" s="32">
        <f t="shared" si="3"/>
        <v>439.25</v>
      </c>
      <c r="D45" s="3">
        <f t="shared" si="3"/>
        <v>244.25</v>
      </c>
      <c r="E45" s="32">
        <f t="shared" si="3"/>
        <v>141.25</v>
      </c>
      <c r="F45" s="3">
        <f t="shared" si="3"/>
        <v>418</v>
      </c>
      <c r="G45" s="32">
        <f t="shared" si="3"/>
        <v>121</v>
      </c>
      <c r="H45" s="3">
        <f t="shared" si="3"/>
        <v>550.75</v>
      </c>
      <c r="I45" s="32">
        <f t="shared" si="3"/>
        <v>506.75</v>
      </c>
      <c r="J45" s="3">
        <f t="shared" si="3"/>
        <v>59.75</v>
      </c>
      <c r="K45" s="32">
        <f t="shared" si="3"/>
        <v>105.25</v>
      </c>
      <c r="L45" s="3">
        <f t="shared" si="3"/>
        <v>88.25</v>
      </c>
      <c r="M45" s="32">
        <f t="shared" si="3"/>
        <v>339</v>
      </c>
      <c r="N45" s="3">
        <f t="shared" si="3"/>
        <v>346.25</v>
      </c>
      <c r="O45" s="32">
        <f t="shared" si="3"/>
        <v>557.5</v>
      </c>
      <c r="P45" s="3">
        <f t="shared" si="3"/>
        <v>275.25</v>
      </c>
      <c r="Q45" s="32">
        <f t="shared" si="3"/>
        <v>176</v>
      </c>
      <c r="R45" s="3">
        <f t="shared" si="3"/>
        <v>370.5</v>
      </c>
      <c r="S45" s="32">
        <f t="shared" si="3"/>
        <v>234</v>
      </c>
      <c r="T45" s="3">
        <f t="shared" si="3"/>
        <v>25</v>
      </c>
      <c r="U45" s="32">
        <f t="shared" si="3"/>
        <v>15.5</v>
      </c>
      <c r="V45" s="3">
        <f t="shared" si="3"/>
        <v>164.5</v>
      </c>
      <c r="W45" s="32">
        <f t="shared" si="3"/>
        <v>408.25</v>
      </c>
      <c r="X45" s="3">
        <f t="shared" si="3"/>
        <v>160.25</v>
      </c>
      <c r="Y45" s="32">
        <f t="shared" si="3"/>
        <v>110.75</v>
      </c>
      <c r="Z45" s="3">
        <f t="shared" si="3"/>
        <v>397.25</v>
      </c>
      <c r="AA45" s="32">
        <f t="shared" si="3"/>
        <v>455</v>
      </c>
      <c r="AB45" s="113">
        <f t="shared" si="4"/>
        <v>3439.25</v>
      </c>
      <c r="AC45" s="19">
        <f t="shared" si="5"/>
        <v>3609.5</v>
      </c>
    </row>
    <row r="46" spans="1:29" x14ac:dyDescent="0.15">
      <c r="A46" s="94" t="s">
        <v>23</v>
      </c>
      <c r="B46" s="3">
        <f t="shared" si="3"/>
        <v>242</v>
      </c>
      <c r="C46" s="32">
        <f t="shared" si="3"/>
        <v>330.5</v>
      </c>
      <c r="D46" s="3">
        <f t="shared" si="3"/>
        <v>161.25</v>
      </c>
      <c r="E46" s="32">
        <f t="shared" si="3"/>
        <v>145.75</v>
      </c>
      <c r="F46" s="3">
        <f t="shared" si="3"/>
        <v>328.5</v>
      </c>
      <c r="G46" s="32">
        <f t="shared" si="3"/>
        <v>115.75</v>
      </c>
      <c r="H46" s="3">
        <f t="shared" si="3"/>
        <v>416.75</v>
      </c>
      <c r="I46" s="32">
        <f t="shared" si="3"/>
        <v>409.25</v>
      </c>
      <c r="J46" s="3">
        <f t="shared" si="3"/>
        <v>44.75</v>
      </c>
      <c r="K46" s="32">
        <f t="shared" si="3"/>
        <v>67.25</v>
      </c>
      <c r="L46" s="3">
        <f t="shared" si="3"/>
        <v>72.25</v>
      </c>
      <c r="M46" s="32">
        <f t="shared" si="3"/>
        <v>227</v>
      </c>
      <c r="N46" s="3">
        <f t="shared" si="3"/>
        <v>278.5</v>
      </c>
      <c r="O46" s="32">
        <f t="shared" si="3"/>
        <v>442</v>
      </c>
      <c r="P46" s="3">
        <f t="shared" si="3"/>
        <v>215.25</v>
      </c>
      <c r="Q46" s="32">
        <f t="shared" si="3"/>
        <v>144</v>
      </c>
      <c r="R46" s="3">
        <f t="shared" si="3"/>
        <v>312</v>
      </c>
      <c r="S46" s="32">
        <f t="shared" si="3"/>
        <v>197.75</v>
      </c>
      <c r="T46" s="3">
        <f t="shared" si="3"/>
        <v>25</v>
      </c>
      <c r="U46" s="32">
        <f t="shared" si="3"/>
        <v>25.25</v>
      </c>
      <c r="V46" s="3">
        <f t="shared" si="3"/>
        <v>151.25</v>
      </c>
      <c r="W46" s="32">
        <f t="shared" si="3"/>
        <v>318.75</v>
      </c>
      <c r="X46" s="3">
        <f t="shared" si="3"/>
        <v>130.5</v>
      </c>
      <c r="Y46" s="32">
        <f t="shared" si="3"/>
        <v>73</v>
      </c>
      <c r="Z46" s="3">
        <f t="shared" si="3"/>
        <v>347.75</v>
      </c>
      <c r="AA46" s="32">
        <f t="shared" si="3"/>
        <v>415</v>
      </c>
      <c r="AB46" s="113">
        <f t="shared" si="4"/>
        <v>2725.75</v>
      </c>
      <c r="AC46" s="19">
        <f t="shared" si="5"/>
        <v>2911.25</v>
      </c>
    </row>
    <row r="47" spans="1:29" x14ac:dyDescent="0.15">
      <c r="A47" s="95" t="s">
        <v>24</v>
      </c>
      <c r="B47" s="3">
        <f t="shared" si="3"/>
        <v>215.75</v>
      </c>
      <c r="C47" s="32">
        <f t="shared" si="3"/>
        <v>288.75</v>
      </c>
      <c r="D47" s="3">
        <f t="shared" si="3"/>
        <v>141.75</v>
      </c>
      <c r="E47" s="32">
        <f t="shared" si="3"/>
        <v>146.25</v>
      </c>
      <c r="F47" s="3">
        <f t="shared" si="3"/>
        <v>250.5</v>
      </c>
      <c r="G47" s="32">
        <f t="shared" si="3"/>
        <v>106</v>
      </c>
      <c r="H47" s="3">
        <f t="shared" si="3"/>
        <v>376</v>
      </c>
      <c r="I47" s="32">
        <f t="shared" si="3"/>
        <v>360.5</v>
      </c>
      <c r="J47" s="3">
        <f t="shared" si="3"/>
        <v>32.75</v>
      </c>
      <c r="K47" s="32">
        <f t="shared" si="3"/>
        <v>39</v>
      </c>
      <c r="L47" s="3">
        <f t="shared" si="3"/>
        <v>78</v>
      </c>
      <c r="M47" s="32">
        <f t="shared" si="3"/>
        <v>191.5</v>
      </c>
      <c r="N47" s="3">
        <f t="shared" si="3"/>
        <v>229.75</v>
      </c>
      <c r="O47" s="32">
        <f t="shared" si="3"/>
        <v>308</v>
      </c>
      <c r="P47" s="3">
        <f t="shared" si="3"/>
        <v>181</v>
      </c>
      <c r="Q47" s="32">
        <f t="shared" si="3"/>
        <v>129</v>
      </c>
      <c r="R47" s="3">
        <f t="shared" si="3"/>
        <v>268.5</v>
      </c>
      <c r="S47" s="32">
        <f t="shared" si="3"/>
        <v>181.5</v>
      </c>
      <c r="T47" s="3">
        <f t="shared" si="3"/>
        <v>22.25</v>
      </c>
      <c r="U47" s="32">
        <f t="shared" si="3"/>
        <v>16.25</v>
      </c>
      <c r="V47" s="3">
        <f t="shared" si="3"/>
        <v>160.25</v>
      </c>
      <c r="W47" s="32">
        <f t="shared" si="3"/>
        <v>242.75</v>
      </c>
      <c r="X47" s="3">
        <f t="shared" si="3"/>
        <v>108.5</v>
      </c>
      <c r="Y47" s="32">
        <f t="shared" si="3"/>
        <v>64.75</v>
      </c>
      <c r="Z47" s="3">
        <f t="shared" si="3"/>
        <v>330.5</v>
      </c>
      <c r="AA47" s="32">
        <f t="shared" si="3"/>
        <v>423.25</v>
      </c>
      <c r="AB47" s="113">
        <f t="shared" si="4"/>
        <v>2395.5</v>
      </c>
      <c r="AC47" s="19">
        <f t="shared" si="5"/>
        <v>2497.5</v>
      </c>
    </row>
    <row r="48" spans="1:29" x14ac:dyDescent="0.15">
      <c r="A48" s="94" t="s">
        <v>25</v>
      </c>
      <c r="B48" s="3">
        <f t="shared" si="3"/>
        <v>214.5</v>
      </c>
      <c r="C48" s="32">
        <f t="shared" si="3"/>
        <v>280</v>
      </c>
      <c r="D48" s="3">
        <f t="shared" si="3"/>
        <v>109.5</v>
      </c>
      <c r="E48" s="32">
        <f t="shared" si="3"/>
        <v>161.25</v>
      </c>
      <c r="F48" s="3">
        <f t="shared" si="3"/>
        <v>218.75</v>
      </c>
      <c r="G48" s="32">
        <f t="shared" si="3"/>
        <v>120.5</v>
      </c>
      <c r="H48" s="3">
        <f t="shared" si="3"/>
        <v>369.25</v>
      </c>
      <c r="I48" s="32">
        <f t="shared" si="3"/>
        <v>341.5</v>
      </c>
      <c r="J48" s="3">
        <f t="shared" si="3"/>
        <v>33.5</v>
      </c>
      <c r="K48" s="32">
        <f t="shared" si="3"/>
        <v>28.25</v>
      </c>
      <c r="L48" s="3">
        <f t="shared" si="3"/>
        <v>80.5</v>
      </c>
      <c r="M48" s="32">
        <f t="shared" si="3"/>
        <v>139.25</v>
      </c>
      <c r="N48" s="3">
        <f t="shared" si="3"/>
        <v>222.5</v>
      </c>
      <c r="O48" s="32">
        <f t="shared" si="3"/>
        <v>238.5</v>
      </c>
      <c r="P48" s="3">
        <f t="shared" si="3"/>
        <v>173.75</v>
      </c>
      <c r="Q48" s="32">
        <f t="shared" si="3"/>
        <v>119.25</v>
      </c>
      <c r="R48" s="3">
        <f t="shared" si="3"/>
        <v>226</v>
      </c>
      <c r="S48" s="32">
        <f t="shared" si="3"/>
        <v>175.75</v>
      </c>
      <c r="T48" s="3">
        <f t="shared" si="3"/>
        <v>11.25</v>
      </c>
      <c r="U48" s="32">
        <f t="shared" si="3"/>
        <v>13.75</v>
      </c>
      <c r="V48" s="3">
        <f t="shared" si="3"/>
        <v>161.5</v>
      </c>
      <c r="W48" s="32">
        <f t="shared" si="3"/>
        <v>190.5</v>
      </c>
      <c r="X48" s="3">
        <f t="shared" si="3"/>
        <v>110.75</v>
      </c>
      <c r="Y48" s="32">
        <f t="shared" si="3"/>
        <v>62.25</v>
      </c>
      <c r="Z48" s="3">
        <f t="shared" si="3"/>
        <v>328.25</v>
      </c>
      <c r="AA48" s="32">
        <f t="shared" si="3"/>
        <v>407.25</v>
      </c>
      <c r="AB48" s="113">
        <f t="shared" si="4"/>
        <v>2260</v>
      </c>
      <c r="AC48" s="19">
        <f t="shared" si="5"/>
        <v>2278</v>
      </c>
    </row>
    <row r="49" spans="1:29" x14ac:dyDescent="0.15">
      <c r="A49" s="95" t="s">
        <v>26</v>
      </c>
      <c r="B49" s="3">
        <f t="shared" si="3"/>
        <v>220.75</v>
      </c>
      <c r="C49" s="32">
        <f t="shared" si="3"/>
        <v>291.25</v>
      </c>
      <c r="D49" s="3">
        <f t="shared" si="3"/>
        <v>128.25</v>
      </c>
      <c r="E49" s="32">
        <f t="shared" si="3"/>
        <v>152.25</v>
      </c>
      <c r="F49" s="3">
        <f t="shared" si="3"/>
        <v>248.25</v>
      </c>
      <c r="G49" s="32">
        <f t="shared" si="3"/>
        <v>121.25</v>
      </c>
      <c r="H49" s="3">
        <f t="shared" si="3"/>
        <v>399.75</v>
      </c>
      <c r="I49" s="32">
        <f t="shared" si="3"/>
        <v>336</v>
      </c>
      <c r="J49" s="3">
        <f t="shared" si="3"/>
        <v>29.75</v>
      </c>
      <c r="K49" s="32">
        <f t="shared" si="3"/>
        <v>32</v>
      </c>
      <c r="L49" s="3">
        <f t="shared" si="3"/>
        <v>87.25</v>
      </c>
      <c r="M49" s="32">
        <f t="shared" si="3"/>
        <v>124.75</v>
      </c>
      <c r="N49" s="3">
        <f t="shared" si="3"/>
        <v>246.5</v>
      </c>
      <c r="O49" s="32">
        <f t="shared" si="3"/>
        <v>241</v>
      </c>
      <c r="P49" s="3">
        <f t="shared" si="3"/>
        <v>168.5</v>
      </c>
      <c r="Q49" s="32">
        <f t="shared" si="3"/>
        <v>131</v>
      </c>
      <c r="R49" s="3">
        <f t="shared" si="3"/>
        <v>218.25</v>
      </c>
      <c r="S49" s="32">
        <f t="shared" si="3"/>
        <v>214.5</v>
      </c>
      <c r="T49" s="3">
        <f t="shared" si="3"/>
        <v>17.25</v>
      </c>
      <c r="U49" s="32">
        <f t="shared" si="3"/>
        <v>19.25</v>
      </c>
      <c r="V49" s="3">
        <f t="shared" si="3"/>
        <v>165.75</v>
      </c>
      <c r="W49" s="32">
        <f t="shared" ref="W49:AA49" si="6">+W17/$B$65</f>
        <v>191.25</v>
      </c>
      <c r="X49" s="3">
        <f t="shared" si="6"/>
        <v>100.5</v>
      </c>
      <c r="Y49" s="32">
        <f t="shared" si="6"/>
        <v>65.5</v>
      </c>
      <c r="Z49" s="3">
        <f t="shared" si="6"/>
        <v>352</v>
      </c>
      <c r="AA49" s="32">
        <f t="shared" si="6"/>
        <v>386.75</v>
      </c>
      <c r="AB49" s="113">
        <f t="shared" si="4"/>
        <v>2382.75</v>
      </c>
      <c r="AC49" s="19">
        <f t="shared" si="5"/>
        <v>2306.75</v>
      </c>
    </row>
    <row r="50" spans="1:29" x14ac:dyDescent="0.15">
      <c r="A50" s="94" t="s">
        <v>27</v>
      </c>
      <c r="B50" s="3">
        <f t="shared" ref="B50:AA59" si="7">+B18/$B$65</f>
        <v>274.75</v>
      </c>
      <c r="C50" s="32">
        <f t="shared" si="7"/>
        <v>300.5</v>
      </c>
      <c r="D50" s="3">
        <f t="shared" si="7"/>
        <v>123.5</v>
      </c>
      <c r="E50" s="32">
        <f t="shared" si="7"/>
        <v>153.5</v>
      </c>
      <c r="F50" s="3">
        <f t="shared" si="7"/>
        <v>258.25</v>
      </c>
      <c r="G50" s="32">
        <f t="shared" si="7"/>
        <v>143.75</v>
      </c>
      <c r="H50" s="3">
        <f t="shared" si="7"/>
        <v>409</v>
      </c>
      <c r="I50" s="32">
        <f t="shared" si="7"/>
        <v>380</v>
      </c>
      <c r="J50" s="3">
        <f t="shared" si="7"/>
        <v>32.75</v>
      </c>
      <c r="K50" s="32">
        <f t="shared" si="7"/>
        <v>41</v>
      </c>
      <c r="L50" s="3">
        <f t="shared" si="7"/>
        <v>108.25</v>
      </c>
      <c r="M50" s="32">
        <f t="shared" si="7"/>
        <v>130</v>
      </c>
      <c r="N50" s="3">
        <f t="shared" si="7"/>
        <v>291.75</v>
      </c>
      <c r="O50" s="32">
        <f t="shared" si="7"/>
        <v>278.25</v>
      </c>
      <c r="P50" s="3">
        <f t="shared" si="7"/>
        <v>198</v>
      </c>
      <c r="Q50" s="32">
        <f t="shared" si="7"/>
        <v>149.75</v>
      </c>
      <c r="R50" s="3">
        <f t="shared" si="7"/>
        <v>239</v>
      </c>
      <c r="S50" s="32">
        <f t="shared" si="7"/>
        <v>226.25</v>
      </c>
      <c r="T50" s="3">
        <f t="shared" si="7"/>
        <v>21</v>
      </c>
      <c r="U50" s="32">
        <f t="shared" si="7"/>
        <v>17</v>
      </c>
      <c r="V50" s="3">
        <f t="shared" si="7"/>
        <v>181.25</v>
      </c>
      <c r="W50" s="32">
        <f t="shared" si="7"/>
        <v>208.5</v>
      </c>
      <c r="X50" s="3">
        <f t="shared" si="7"/>
        <v>106.5</v>
      </c>
      <c r="Y50" s="32">
        <f t="shared" si="7"/>
        <v>75.75</v>
      </c>
      <c r="Z50" s="3">
        <f t="shared" si="7"/>
        <v>393.25</v>
      </c>
      <c r="AA50" s="32">
        <f t="shared" si="7"/>
        <v>424.5</v>
      </c>
      <c r="AB50" s="113">
        <f t="shared" si="4"/>
        <v>2637.25</v>
      </c>
      <c r="AC50" s="19">
        <f t="shared" si="5"/>
        <v>2528.75</v>
      </c>
    </row>
    <row r="51" spans="1:29" x14ac:dyDescent="0.15">
      <c r="A51" s="95" t="s">
        <v>28</v>
      </c>
      <c r="B51" s="3">
        <f t="shared" si="7"/>
        <v>295.5</v>
      </c>
      <c r="C51" s="32">
        <f t="shared" si="7"/>
        <v>276.25</v>
      </c>
      <c r="D51" s="3">
        <f t="shared" si="7"/>
        <v>126.25</v>
      </c>
      <c r="E51" s="32">
        <f t="shared" si="7"/>
        <v>214.75</v>
      </c>
      <c r="F51" s="3">
        <f t="shared" si="7"/>
        <v>267.75</v>
      </c>
      <c r="G51" s="32">
        <f t="shared" si="7"/>
        <v>187.75</v>
      </c>
      <c r="H51" s="3">
        <f t="shared" si="7"/>
        <v>451.5</v>
      </c>
      <c r="I51" s="32">
        <f t="shared" si="7"/>
        <v>393.5</v>
      </c>
      <c r="J51" s="3">
        <f t="shared" si="7"/>
        <v>40.25</v>
      </c>
      <c r="K51" s="32">
        <f t="shared" si="7"/>
        <v>29.75</v>
      </c>
      <c r="L51" s="3">
        <f t="shared" si="7"/>
        <v>172.75</v>
      </c>
      <c r="M51" s="32">
        <f t="shared" si="7"/>
        <v>117.25</v>
      </c>
      <c r="N51" s="3">
        <f t="shared" si="7"/>
        <v>318.25</v>
      </c>
      <c r="O51" s="32">
        <f t="shared" si="7"/>
        <v>270</v>
      </c>
      <c r="P51" s="3">
        <f t="shared" si="7"/>
        <v>221.25</v>
      </c>
      <c r="Q51" s="32">
        <f t="shared" si="7"/>
        <v>173.5</v>
      </c>
      <c r="R51" s="3">
        <f t="shared" si="7"/>
        <v>204</v>
      </c>
      <c r="S51" s="32">
        <f t="shared" si="7"/>
        <v>264.75</v>
      </c>
      <c r="T51" s="3">
        <f t="shared" si="7"/>
        <v>30.75</v>
      </c>
      <c r="U51" s="32">
        <f t="shared" si="7"/>
        <v>20</v>
      </c>
      <c r="V51" s="3">
        <f t="shared" si="7"/>
        <v>210</v>
      </c>
      <c r="W51" s="32">
        <f t="shared" si="7"/>
        <v>239.25</v>
      </c>
      <c r="X51" s="3">
        <f t="shared" si="7"/>
        <v>133.5</v>
      </c>
      <c r="Y51" s="32">
        <f t="shared" si="7"/>
        <v>81.75</v>
      </c>
      <c r="Z51" s="3">
        <f t="shared" si="7"/>
        <v>404</v>
      </c>
      <c r="AA51" s="32">
        <f t="shared" si="7"/>
        <v>426.5</v>
      </c>
      <c r="AB51" s="113">
        <f t="shared" si="4"/>
        <v>2875.75</v>
      </c>
      <c r="AC51" s="19">
        <f t="shared" si="5"/>
        <v>2695</v>
      </c>
    </row>
    <row r="52" spans="1:29" x14ac:dyDescent="0.15">
      <c r="A52" s="94" t="s">
        <v>29</v>
      </c>
      <c r="B52" s="3">
        <f t="shared" si="7"/>
        <v>358.75</v>
      </c>
      <c r="C52" s="32">
        <f t="shared" si="7"/>
        <v>319.5</v>
      </c>
      <c r="D52" s="3">
        <f t="shared" si="7"/>
        <v>127</v>
      </c>
      <c r="E52" s="32">
        <f t="shared" si="7"/>
        <v>194.75</v>
      </c>
      <c r="F52" s="3">
        <f t="shared" si="7"/>
        <v>322.75</v>
      </c>
      <c r="G52" s="32">
        <f t="shared" si="7"/>
        <v>221.75</v>
      </c>
      <c r="H52" s="3">
        <f t="shared" si="7"/>
        <v>469.25</v>
      </c>
      <c r="I52" s="32">
        <f t="shared" si="7"/>
        <v>435.75</v>
      </c>
      <c r="J52" s="3">
        <f t="shared" si="7"/>
        <v>53.25</v>
      </c>
      <c r="K52" s="32">
        <f t="shared" si="7"/>
        <v>40</v>
      </c>
      <c r="L52" s="3">
        <f t="shared" si="7"/>
        <v>180.75</v>
      </c>
      <c r="M52" s="32">
        <f t="shared" si="7"/>
        <v>130.75</v>
      </c>
      <c r="N52" s="3">
        <f t="shared" si="7"/>
        <v>348.5</v>
      </c>
      <c r="O52" s="32">
        <f t="shared" si="7"/>
        <v>323.75</v>
      </c>
      <c r="P52" s="3">
        <f t="shared" si="7"/>
        <v>188</v>
      </c>
      <c r="Q52" s="32">
        <f t="shared" si="7"/>
        <v>212.25</v>
      </c>
      <c r="R52" s="3">
        <f t="shared" si="7"/>
        <v>237.5</v>
      </c>
      <c r="S52" s="32">
        <f t="shared" si="7"/>
        <v>312</v>
      </c>
      <c r="T52" s="3">
        <f t="shared" si="7"/>
        <v>32.75</v>
      </c>
      <c r="U52" s="32">
        <f t="shared" si="7"/>
        <v>27.5</v>
      </c>
      <c r="V52" s="3">
        <f t="shared" si="7"/>
        <v>240.25</v>
      </c>
      <c r="W52" s="32">
        <f t="shared" si="7"/>
        <v>245.5</v>
      </c>
      <c r="X52" s="3">
        <f t="shared" si="7"/>
        <v>146</v>
      </c>
      <c r="Y52" s="32">
        <f t="shared" si="7"/>
        <v>121.75</v>
      </c>
      <c r="Z52" s="3">
        <f t="shared" si="7"/>
        <v>432.5</v>
      </c>
      <c r="AA52" s="32">
        <f t="shared" si="7"/>
        <v>475</v>
      </c>
      <c r="AB52" s="113">
        <f t="shared" si="4"/>
        <v>3137.25</v>
      </c>
      <c r="AC52" s="19">
        <f t="shared" si="5"/>
        <v>3060.25</v>
      </c>
    </row>
    <row r="53" spans="1:29" x14ac:dyDescent="0.15">
      <c r="A53" s="95" t="s">
        <v>30</v>
      </c>
      <c r="B53" s="3">
        <f t="shared" si="7"/>
        <v>381.5</v>
      </c>
      <c r="C53" s="32">
        <f t="shared" si="7"/>
        <v>295.25</v>
      </c>
      <c r="D53" s="3">
        <f t="shared" si="7"/>
        <v>138.75</v>
      </c>
      <c r="E53" s="32">
        <f t="shared" si="7"/>
        <v>210</v>
      </c>
      <c r="F53" s="3">
        <f t="shared" si="7"/>
        <v>324</v>
      </c>
      <c r="G53" s="32">
        <f t="shared" si="7"/>
        <v>254</v>
      </c>
      <c r="H53" s="3">
        <f t="shared" si="7"/>
        <v>502.25</v>
      </c>
      <c r="I53" s="32">
        <f t="shared" si="7"/>
        <v>456</v>
      </c>
      <c r="J53" s="3">
        <f t="shared" si="7"/>
        <v>52.25</v>
      </c>
      <c r="K53" s="32">
        <f t="shared" si="7"/>
        <v>38.75</v>
      </c>
      <c r="L53" s="3">
        <f t="shared" si="7"/>
        <v>204.25</v>
      </c>
      <c r="M53" s="32">
        <f t="shared" si="7"/>
        <v>126.75</v>
      </c>
      <c r="N53" s="3">
        <f t="shared" si="7"/>
        <v>359.25</v>
      </c>
      <c r="O53" s="32">
        <f t="shared" si="7"/>
        <v>366.5</v>
      </c>
      <c r="P53" s="3">
        <f t="shared" si="7"/>
        <v>168</v>
      </c>
      <c r="Q53" s="32">
        <f t="shared" si="7"/>
        <v>261.75</v>
      </c>
      <c r="R53" s="3">
        <f t="shared" si="7"/>
        <v>228.25</v>
      </c>
      <c r="S53" s="32">
        <f t="shared" si="7"/>
        <v>346.75</v>
      </c>
      <c r="T53" s="3">
        <f t="shared" si="7"/>
        <v>29</v>
      </c>
      <c r="U53" s="32">
        <f t="shared" si="7"/>
        <v>27.5</v>
      </c>
      <c r="V53" s="3">
        <f t="shared" si="7"/>
        <v>276</v>
      </c>
      <c r="W53" s="32">
        <f t="shared" si="7"/>
        <v>232.75</v>
      </c>
      <c r="X53" s="3">
        <f t="shared" si="7"/>
        <v>161.75</v>
      </c>
      <c r="Y53" s="32">
        <f t="shared" si="7"/>
        <v>128.5</v>
      </c>
      <c r="Z53" s="3">
        <f t="shared" si="7"/>
        <v>426.5</v>
      </c>
      <c r="AA53" s="32">
        <f t="shared" si="7"/>
        <v>447.75</v>
      </c>
      <c r="AB53" s="113">
        <f t="shared" si="4"/>
        <v>3251.75</v>
      </c>
      <c r="AC53" s="19">
        <f t="shared" si="5"/>
        <v>3192.25</v>
      </c>
    </row>
    <row r="54" spans="1:29" x14ac:dyDescent="0.15">
      <c r="A54" s="94" t="s">
        <v>31</v>
      </c>
      <c r="B54" s="3">
        <f t="shared" si="7"/>
        <v>432</v>
      </c>
      <c r="C54" s="32">
        <f t="shared" si="7"/>
        <v>297</v>
      </c>
      <c r="D54" s="3">
        <f t="shared" si="7"/>
        <v>130</v>
      </c>
      <c r="E54" s="32">
        <f t="shared" si="7"/>
        <v>224.5</v>
      </c>
      <c r="F54" s="3">
        <f t="shared" si="7"/>
        <v>286.75</v>
      </c>
      <c r="G54" s="32">
        <f t="shared" si="7"/>
        <v>332.5</v>
      </c>
      <c r="H54" s="3">
        <f t="shared" si="7"/>
        <v>475</v>
      </c>
      <c r="I54" s="32">
        <f t="shared" si="7"/>
        <v>530.75</v>
      </c>
      <c r="J54" s="3">
        <f t="shared" si="7"/>
        <v>102</v>
      </c>
      <c r="K54" s="32">
        <f t="shared" si="7"/>
        <v>41</v>
      </c>
      <c r="L54" s="3">
        <f t="shared" si="7"/>
        <v>316.5</v>
      </c>
      <c r="M54" s="32">
        <f t="shared" si="7"/>
        <v>105</v>
      </c>
      <c r="N54" s="3">
        <f t="shared" si="7"/>
        <v>458</v>
      </c>
      <c r="O54" s="32">
        <f t="shared" si="7"/>
        <v>358</v>
      </c>
      <c r="P54" s="3">
        <f t="shared" si="7"/>
        <v>164</v>
      </c>
      <c r="Q54" s="32">
        <f t="shared" si="7"/>
        <v>298.75</v>
      </c>
      <c r="R54" s="3">
        <f t="shared" si="7"/>
        <v>207.25</v>
      </c>
      <c r="S54" s="32">
        <f t="shared" si="7"/>
        <v>348</v>
      </c>
      <c r="T54" s="3">
        <f t="shared" si="7"/>
        <v>27.25</v>
      </c>
      <c r="U54" s="32">
        <f t="shared" si="7"/>
        <v>32.5</v>
      </c>
      <c r="V54" s="3">
        <f t="shared" si="7"/>
        <v>416.5</v>
      </c>
      <c r="W54" s="32">
        <f t="shared" si="7"/>
        <v>217.75</v>
      </c>
      <c r="X54" s="3">
        <f t="shared" si="7"/>
        <v>155.25</v>
      </c>
      <c r="Y54" s="32">
        <f t="shared" si="7"/>
        <v>135.5</v>
      </c>
      <c r="Z54" s="3">
        <f t="shared" si="7"/>
        <v>371.75</v>
      </c>
      <c r="AA54" s="32">
        <f t="shared" si="7"/>
        <v>419.5</v>
      </c>
      <c r="AB54" s="113">
        <f t="shared" si="4"/>
        <v>3542.25</v>
      </c>
      <c r="AC54" s="19">
        <f t="shared" si="5"/>
        <v>3340.75</v>
      </c>
    </row>
    <row r="55" spans="1:29" x14ac:dyDescent="0.15">
      <c r="A55" s="95" t="s">
        <v>32</v>
      </c>
      <c r="B55" s="3">
        <f t="shared" si="7"/>
        <v>440</v>
      </c>
      <c r="C55" s="32">
        <f t="shared" si="7"/>
        <v>387.25</v>
      </c>
      <c r="D55" s="3">
        <f t="shared" si="7"/>
        <v>107.5</v>
      </c>
      <c r="E55" s="32">
        <f t="shared" si="7"/>
        <v>258.25</v>
      </c>
      <c r="F55" s="3">
        <f t="shared" si="7"/>
        <v>217.25</v>
      </c>
      <c r="G55" s="32">
        <f t="shared" si="7"/>
        <v>474</v>
      </c>
      <c r="H55" s="3">
        <f t="shared" si="7"/>
        <v>570.25</v>
      </c>
      <c r="I55" s="32">
        <f t="shared" si="7"/>
        <v>674.25</v>
      </c>
      <c r="J55" s="3">
        <f t="shared" si="7"/>
        <v>115.5</v>
      </c>
      <c r="K55" s="32">
        <f t="shared" si="7"/>
        <v>53.5</v>
      </c>
      <c r="L55" s="3">
        <f t="shared" si="7"/>
        <v>329.5</v>
      </c>
      <c r="M55" s="32">
        <f t="shared" si="7"/>
        <v>83.5</v>
      </c>
      <c r="N55" s="3">
        <f t="shared" si="7"/>
        <v>636.75</v>
      </c>
      <c r="O55" s="32">
        <f t="shared" si="7"/>
        <v>404.25</v>
      </c>
      <c r="P55" s="3">
        <f t="shared" si="7"/>
        <v>161</v>
      </c>
      <c r="Q55" s="32">
        <f t="shared" si="7"/>
        <v>327.5</v>
      </c>
      <c r="R55" s="3">
        <f t="shared" si="7"/>
        <v>186.75</v>
      </c>
      <c r="S55" s="32">
        <f t="shared" si="7"/>
        <v>421</v>
      </c>
      <c r="T55" s="3">
        <f t="shared" si="7"/>
        <v>21.5</v>
      </c>
      <c r="U55" s="32">
        <f t="shared" si="7"/>
        <v>23.25</v>
      </c>
      <c r="V55" s="3">
        <f t="shared" si="7"/>
        <v>473</v>
      </c>
      <c r="W55" s="32">
        <f t="shared" si="7"/>
        <v>210</v>
      </c>
      <c r="X55" s="3">
        <f t="shared" si="7"/>
        <v>127.5</v>
      </c>
      <c r="Y55" s="32">
        <f t="shared" si="7"/>
        <v>148.75</v>
      </c>
      <c r="Z55" s="3">
        <f t="shared" si="7"/>
        <v>292.25</v>
      </c>
      <c r="AA55" s="32">
        <f t="shared" si="7"/>
        <v>559.75</v>
      </c>
      <c r="AB55" s="113">
        <f t="shared" si="4"/>
        <v>3678.75</v>
      </c>
      <c r="AC55" s="19">
        <f t="shared" si="5"/>
        <v>4025.25</v>
      </c>
    </row>
    <row r="56" spans="1:29" x14ac:dyDescent="0.15">
      <c r="A56" s="94" t="s">
        <v>33</v>
      </c>
      <c r="B56" s="3">
        <f t="shared" si="7"/>
        <v>181</v>
      </c>
      <c r="C56" s="32">
        <f t="shared" si="7"/>
        <v>288.75</v>
      </c>
      <c r="D56" s="3">
        <f t="shared" si="7"/>
        <v>55.5</v>
      </c>
      <c r="E56" s="32">
        <f t="shared" si="7"/>
        <v>227.25</v>
      </c>
      <c r="F56" s="3">
        <f t="shared" si="7"/>
        <v>130.5</v>
      </c>
      <c r="G56" s="32">
        <f t="shared" si="7"/>
        <v>344.5</v>
      </c>
      <c r="H56" s="3">
        <f t="shared" si="7"/>
        <v>343.25</v>
      </c>
      <c r="I56" s="32">
        <f t="shared" si="7"/>
        <v>371.75</v>
      </c>
      <c r="J56" s="3">
        <f t="shared" si="7"/>
        <v>64.75</v>
      </c>
      <c r="K56" s="32">
        <f t="shared" si="7"/>
        <v>33</v>
      </c>
      <c r="L56" s="3">
        <f t="shared" si="7"/>
        <v>200.75</v>
      </c>
      <c r="M56" s="32">
        <f t="shared" si="7"/>
        <v>52.5</v>
      </c>
      <c r="N56" s="3">
        <f t="shared" si="7"/>
        <v>296.75</v>
      </c>
      <c r="O56" s="32">
        <f t="shared" si="7"/>
        <v>285.75</v>
      </c>
      <c r="P56" s="3">
        <f t="shared" si="7"/>
        <v>102</v>
      </c>
      <c r="Q56" s="32">
        <f t="shared" si="7"/>
        <v>223</v>
      </c>
      <c r="R56" s="3">
        <f t="shared" si="7"/>
        <v>162.75</v>
      </c>
      <c r="S56" s="32">
        <f t="shared" si="7"/>
        <v>309</v>
      </c>
      <c r="T56" s="3">
        <f t="shared" si="7"/>
        <v>18.75</v>
      </c>
      <c r="U56" s="32">
        <f t="shared" si="7"/>
        <v>23.25</v>
      </c>
      <c r="V56" s="3">
        <f t="shared" si="7"/>
        <v>441</v>
      </c>
      <c r="W56" s="32">
        <f t="shared" si="7"/>
        <v>145.5</v>
      </c>
      <c r="X56" s="3">
        <f t="shared" si="7"/>
        <v>72.75</v>
      </c>
      <c r="Y56" s="32">
        <f t="shared" si="7"/>
        <v>101.25</v>
      </c>
      <c r="Z56" s="3">
        <f t="shared" si="7"/>
        <v>185</v>
      </c>
      <c r="AA56" s="32">
        <f t="shared" si="7"/>
        <v>491.25</v>
      </c>
      <c r="AB56" s="113">
        <f t="shared" si="4"/>
        <v>2254.75</v>
      </c>
      <c r="AC56" s="19">
        <f t="shared" si="5"/>
        <v>2896.75</v>
      </c>
    </row>
    <row r="57" spans="1:29" x14ac:dyDescent="0.15">
      <c r="A57" s="95" t="s">
        <v>34</v>
      </c>
      <c r="B57" s="3">
        <f t="shared" si="7"/>
        <v>8.75</v>
      </c>
      <c r="C57" s="32">
        <f t="shared" si="7"/>
        <v>168.75</v>
      </c>
      <c r="D57" s="3">
        <f t="shared" si="7"/>
        <v>7.5</v>
      </c>
      <c r="E57" s="32">
        <f t="shared" si="7"/>
        <v>125.25</v>
      </c>
      <c r="F57" s="3">
        <f t="shared" si="7"/>
        <v>17</v>
      </c>
      <c r="G57" s="32">
        <f t="shared" si="7"/>
        <v>175.5</v>
      </c>
      <c r="H57" s="3">
        <f t="shared" si="7"/>
        <v>66</v>
      </c>
      <c r="I57" s="32">
        <f t="shared" si="7"/>
        <v>158.5</v>
      </c>
      <c r="J57" s="3">
        <f t="shared" si="7"/>
        <v>21.5</v>
      </c>
      <c r="K57" s="32">
        <f t="shared" si="7"/>
        <v>30</v>
      </c>
      <c r="L57" s="3">
        <f t="shared" si="7"/>
        <v>238.5</v>
      </c>
      <c r="M57" s="32">
        <f t="shared" si="7"/>
        <v>24.75</v>
      </c>
      <c r="N57" s="3">
        <f t="shared" si="7"/>
        <v>124.25</v>
      </c>
      <c r="O57" s="32">
        <f t="shared" si="7"/>
        <v>96</v>
      </c>
      <c r="P57" s="3">
        <f t="shared" si="7"/>
        <v>43.75</v>
      </c>
      <c r="Q57" s="32">
        <f t="shared" si="7"/>
        <v>81</v>
      </c>
      <c r="R57" s="3">
        <f t="shared" si="7"/>
        <v>47</v>
      </c>
      <c r="S57" s="32">
        <f t="shared" si="7"/>
        <v>129.75</v>
      </c>
      <c r="T57" s="3">
        <f t="shared" si="7"/>
        <v>12.75</v>
      </c>
      <c r="U57" s="32">
        <f t="shared" si="7"/>
        <v>28.5</v>
      </c>
      <c r="V57" s="3">
        <f t="shared" si="7"/>
        <v>73.75</v>
      </c>
      <c r="W57" s="32">
        <f t="shared" si="7"/>
        <v>62.5</v>
      </c>
      <c r="X57" s="3">
        <f t="shared" si="7"/>
        <v>28</v>
      </c>
      <c r="Y57" s="32">
        <f t="shared" si="7"/>
        <v>59.5</v>
      </c>
      <c r="Z57" s="3">
        <f t="shared" si="7"/>
        <v>132.75</v>
      </c>
      <c r="AA57" s="32">
        <f t="shared" si="7"/>
        <v>230.25</v>
      </c>
      <c r="AB57" s="113">
        <f>B57+D57+F57+H57+J57+L57+N57+P57+R57+T57+V57+X57+Z57</f>
        <v>821.5</v>
      </c>
      <c r="AC57" s="19">
        <f t="shared" si="5"/>
        <v>1370.25</v>
      </c>
    </row>
    <row r="58" spans="1:29" x14ac:dyDescent="0.15">
      <c r="A58" s="94" t="s">
        <v>35</v>
      </c>
      <c r="B58" s="3">
        <f t="shared" si="7"/>
        <v>0</v>
      </c>
      <c r="C58" s="32">
        <f t="shared" si="7"/>
        <v>57</v>
      </c>
      <c r="D58" s="3">
        <f t="shared" si="7"/>
        <v>1</v>
      </c>
      <c r="E58" s="32">
        <f t="shared" si="7"/>
        <v>47.25</v>
      </c>
      <c r="F58" s="3">
        <f t="shared" si="7"/>
        <v>1.25</v>
      </c>
      <c r="G58" s="32">
        <f t="shared" si="7"/>
        <v>27.75</v>
      </c>
      <c r="H58" s="3">
        <f t="shared" si="7"/>
        <v>5.75</v>
      </c>
      <c r="I58" s="32">
        <f t="shared" si="7"/>
        <v>36.5</v>
      </c>
      <c r="J58" s="3">
        <f t="shared" si="7"/>
        <v>1.75</v>
      </c>
      <c r="K58" s="32">
        <f t="shared" si="7"/>
        <v>4.75</v>
      </c>
      <c r="L58" s="3">
        <f t="shared" si="7"/>
        <v>20.75</v>
      </c>
      <c r="M58" s="32">
        <f t="shared" si="7"/>
        <v>2</v>
      </c>
      <c r="N58" s="3">
        <f t="shared" si="7"/>
        <v>7.75</v>
      </c>
      <c r="O58" s="32">
        <f t="shared" si="7"/>
        <v>10.5</v>
      </c>
      <c r="P58" s="3">
        <f t="shared" si="7"/>
        <v>6.75</v>
      </c>
      <c r="Q58" s="32">
        <f t="shared" si="7"/>
        <v>5.75</v>
      </c>
      <c r="R58" s="3">
        <f t="shared" si="7"/>
        <v>4</v>
      </c>
      <c r="S58" s="32">
        <f t="shared" si="7"/>
        <v>14.5</v>
      </c>
      <c r="T58" s="3">
        <f t="shared" si="7"/>
        <v>1</v>
      </c>
      <c r="U58" s="32">
        <f t="shared" si="7"/>
        <v>3</v>
      </c>
      <c r="V58" s="3">
        <f t="shared" si="7"/>
        <v>3.5</v>
      </c>
      <c r="W58" s="32">
        <f t="shared" si="7"/>
        <v>5</v>
      </c>
      <c r="X58" s="3">
        <f t="shared" si="7"/>
        <v>2</v>
      </c>
      <c r="Y58" s="32">
        <f t="shared" si="7"/>
        <v>5.75</v>
      </c>
      <c r="Z58" s="3">
        <f t="shared" si="7"/>
        <v>6.5</v>
      </c>
      <c r="AA58" s="32">
        <f t="shared" si="7"/>
        <v>49.5</v>
      </c>
      <c r="AB58" s="113">
        <f>B58+D58+F58+H58+J58+L58+N58+P58+R58+T58+V58+X58+Z58</f>
        <v>62</v>
      </c>
      <c r="AC58" s="19">
        <f t="shared" si="5"/>
        <v>269.25</v>
      </c>
    </row>
    <row r="59" spans="1:29" x14ac:dyDescent="0.15">
      <c r="A59" s="95" t="s">
        <v>36</v>
      </c>
      <c r="B59" s="3">
        <f t="shared" si="7"/>
        <v>0</v>
      </c>
      <c r="C59" s="32">
        <f t="shared" si="7"/>
        <v>1.5</v>
      </c>
      <c r="D59" s="3">
        <f t="shared" si="7"/>
        <v>0</v>
      </c>
      <c r="E59" s="32">
        <f t="shared" si="7"/>
        <v>0.75</v>
      </c>
      <c r="F59" s="3">
        <f t="shared" si="7"/>
        <v>0</v>
      </c>
      <c r="G59" s="32">
        <f t="shared" si="7"/>
        <v>0.25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2.5</v>
      </c>
    </row>
    <row r="60" spans="1:29" x14ac:dyDescent="0.15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15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4" thickBot="1" x14ac:dyDescent="0.2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5" thickTop="1" thickBot="1" x14ac:dyDescent="0.2">
      <c r="A63" s="9" t="s">
        <v>47</v>
      </c>
      <c r="B63" s="53">
        <f>SUM(B39:B62)</f>
        <v>4549</v>
      </c>
      <c r="C63" s="49">
        <f t="shared" ref="C63:AA63" si="11">SUM(C39:C62)</f>
        <v>4660.25</v>
      </c>
      <c r="D63" s="48">
        <f t="shared" si="11"/>
        <v>2254.5</v>
      </c>
      <c r="E63" s="54">
        <f t="shared" si="11"/>
        <v>2840</v>
      </c>
      <c r="F63" s="53">
        <f t="shared" si="11"/>
        <v>4545.75</v>
      </c>
      <c r="G63" s="49">
        <f t="shared" si="11"/>
        <v>3245.25</v>
      </c>
      <c r="H63" s="48">
        <f t="shared" si="11"/>
        <v>6852.75</v>
      </c>
      <c r="I63" s="54">
        <f t="shared" si="11"/>
        <v>6444</v>
      </c>
      <c r="J63" s="53">
        <f t="shared" si="11"/>
        <v>817</v>
      </c>
      <c r="K63" s="49">
        <f t="shared" si="11"/>
        <v>801</v>
      </c>
      <c r="L63" s="48">
        <f t="shared" si="11"/>
        <v>2467.25</v>
      </c>
      <c r="M63" s="54">
        <f t="shared" si="11"/>
        <v>2471.25</v>
      </c>
      <c r="N63" s="53">
        <f t="shared" si="11"/>
        <v>5249.5</v>
      </c>
      <c r="O63" s="49">
        <f t="shared" si="11"/>
        <v>5345.5</v>
      </c>
      <c r="P63" s="48">
        <f t="shared" si="11"/>
        <v>3014.75</v>
      </c>
      <c r="Q63" s="54">
        <f t="shared" si="11"/>
        <v>2903.5</v>
      </c>
      <c r="R63" s="53">
        <f t="shared" si="11"/>
        <v>3814</v>
      </c>
      <c r="S63" s="49">
        <f t="shared" si="11"/>
        <v>3977</v>
      </c>
      <c r="T63" s="48">
        <f t="shared" si="11"/>
        <v>420.25</v>
      </c>
      <c r="U63" s="54">
        <f t="shared" si="11"/>
        <v>402.5</v>
      </c>
      <c r="V63" s="53">
        <f t="shared" si="11"/>
        <v>3592.25</v>
      </c>
      <c r="W63" s="49">
        <f t="shared" si="11"/>
        <v>3690.75</v>
      </c>
      <c r="X63" s="48">
        <f t="shared" si="11"/>
        <v>2107</v>
      </c>
      <c r="Y63" s="54">
        <f t="shared" si="11"/>
        <v>1607.5</v>
      </c>
      <c r="Z63" s="53">
        <f t="shared" si="11"/>
        <v>5498.75</v>
      </c>
      <c r="AA63" s="49">
        <f t="shared" si="11"/>
        <v>6682</v>
      </c>
      <c r="AB63" s="48">
        <f>SUM(AB39:AB62)</f>
        <v>45182.75</v>
      </c>
      <c r="AC63" s="49">
        <f>SUM(AC39:AC62)</f>
        <v>45070.5</v>
      </c>
    </row>
    <row r="64" spans="1:29" ht="17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15">
      <c r="A65" t="s">
        <v>82</v>
      </c>
      <c r="B65">
        <f>COUNTIF('Daily Total'!$G$7:$G$37,3)</f>
        <v>4</v>
      </c>
    </row>
    <row r="67" spans="1:31" s="8" customFormat="1" x14ac:dyDescent="0.15">
      <c r="A67" s="46" t="s">
        <v>53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8.4084414156957565E-3</v>
      </c>
      <c r="C72" s="86">
        <f t="shared" ref="C72:AC72" si="13">C8/C31</f>
        <v>0</v>
      </c>
      <c r="D72" s="85">
        <f t="shared" si="13"/>
        <v>1.9960079840319361E-2</v>
      </c>
      <c r="E72" s="86">
        <f t="shared" si="13"/>
        <v>4.4014084507042255E-4</v>
      </c>
      <c r="F72" s="85">
        <f t="shared" si="13"/>
        <v>1.600395974261673E-2</v>
      </c>
      <c r="G72" s="86">
        <f t="shared" si="13"/>
        <v>7.7035667514059012E-5</v>
      </c>
      <c r="H72" s="85">
        <f t="shared" si="13"/>
        <v>7.515231111597534E-3</v>
      </c>
      <c r="I72" s="86">
        <f t="shared" si="13"/>
        <v>1.3578522656734948E-3</v>
      </c>
      <c r="J72" s="85">
        <f t="shared" si="13"/>
        <v>4.2839657282741734E-3</v>
      </c>
      <c r="K72" s="86">
        <f t="shared" si="13"/>
        <v>4.0574282147315859E-3</v>
      </c>
      <c r="L72" s="85">
        <f t="shared" si="13"/>
        <v>1.2159286655182896E-3</v>
      </c>
      <c r="M72" s="86">
        <f t="shared" si="13"/>
        <v>4.7546788062721298E-3</v>
      </c>
      <c r="N72" s="85">
        <f t="shared" si="13"/>
        <v>2.6192970759119916E-3</v>
      </c>
      <c r="O72" s="86">
        <f t="shared" si="13"/>
        <v>2.3384154896642037E-3</v>
      </c>
      <c r="P72" s="85">
        <f t="shared" si="13"/>
        <v>3.7316527075213534E-3</v>
      </c>
      <c r="Q72" s="86">
        <f t="shared" si="13"/>
        <v>5.1661787497847425E-4</v>
      </c>
      <c r="R72" s="85">
        <f t="shared" si="13"/>
        <v>1.1143156790770843E-3</v>
      </c>
      <c r="S72" s="86">
        <f t="shared" si="13"/>
        <v>0</v>
      </c>
      <c r="T72" s="85">
        <f t="shared" si="13"/>
        <v>0</v>
      </c>
      <c r="U72" s="86">
        <f t="shared" si="13"/>
        <v>0</v>
      </c>
      <c r="V72" s="85">
        <f t="shared" si="13"/>
        <v>0</v>
      </c>
      <c r="W72" s="86">
        <f t="shared" si="13"/>
        <v>0</v>
      </c>
      <c r="X72" s="85">
        <f t="shared" si="13"/>
        <v>0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5.3836917850285781E-3</v>
      </c>
      <c r="AC72" s="106">
        <f t="shared" si="13"/>
        <v>8.7085787821302178E-4</v>
      </c>
      <c r="AD72" s="18"/>
      <c r="AE72" s="18"/>
    </row>
    <row r="73" spans="1:31" s="8" customFormat="1" x14ac:dyDescent="0.15">
      <c r="A73" s="91" t="s">
        <v>18</v>
      </c>
      <c r="B73" s="85">
        <f>B9/B31</f>
        <v>2.5005495713343592E-2</v>
      </c>
      <c r="C73" s="86">
        <f t="shared" ref="C73:AC73" si="14">C9/C31</f>
        <v>0</v>
      </c>
      <c r="D73" s="85">
        <f t="shared" si="14"/>
        <v>4.0252827677977381E-2</v>
      </c>
      <c r="E73" s="86">
        <f t="shared" si="14"/>
        <v>1.7605633802816902E-4</v>
      </c>
      <c r="F73" s="85">
        <f t="shared" si="14"/>
        <v>4.4932079414838039E-2</v>
      </c>
      <c r="G73" s="86">
        <f t="shared" si="14"/>
        <v>1.5407133502811801E-3</v>
      </c>
      <c r="H73" s="85">
        <f t="shared" si="14"/>
        <v>2.6595162525993213E-2</v>
      </c>
      <c r="I73" s="86">
        <f t="shared" si="14"/>
        <v>1.1056797020484172E-2</v>
      </c>
      <c r="J73" s="85">
        <f t="shared" si="14"/>
        <v>2.0807833537331701E-2</v>
      </c>
      <c r="K73" s="86">
        <f t="shared" si="14"/>
        <v>2.871410736579276E-2</v>
      </c>
      <c r="L73" s="85">
        <f t="shared" si="14"/>
        <v>1.1855304488803323E-2</v>
      </c>
      <c r="M73" s="86">
        <f t="shared" si="14"/>
        <v>2.8932726353060191E-2</v>
      </c>
      <c r="N73" s="85">
        <f t="shared" si="14"/>
        <v>2.9336127250214308E-2</v>
      </c>
      <c r="O73" s="86">
        <f t="shared" si="14"/>
        <v>2.7546534468244319E-2</v>
      </c>
      <c r="P73" s="85">
        <f t="shared" si="14"/>
        <v>2.6038643336926778E-2</v>
      </c>
      <c r="Q73" s="86">
        <f t="shared" si="14"/>
        <v>3.2719132081970033E-2</v>
      </c>
      <c r="R73" s="85">
        <f t="shared" si="14"/>
        <v>2.2679601468274777E-2</v>
      </c>
      <c r="S73" s="86">
        <f t="shared" si="14"/>
        <v>1.6029670605984411E-2</v>
      </c>
      <c r="T73" s="85">
        <f t="shared" si="14"/>
        <v>3.0933967876264127E-2</v>
      </c>
      <c r="U73" s="86">
        <f t="shared" si="14"/>
        <v>5.2173913043478258E-2</v>
      </c>
      <c r="V73" s="85">
        <f t="shared" si="14"/>
        <v>1.4893172802561069E-2</v>
      </c>
      <c r="W73" s="86">
        <f t="shared" si="14"/>
        <v>2.3504707715234031E-2</v>
      </c>
      <c r="X73" s="85">
        <f t="shared" si="14"/>
        <v>4.2240151874703369E-2</v>
      </c>
      <c r="Y73" s="86">
        <f t="shared" si="14"/>
        <v>3.1570762052877135E-2</v>
      </c>
      <c r="Z73" s="85">
        <f t="shared" si="14"/>
        <v>2.9734030461468514E-2</v>
      </c>
      <c r="AA73" s="85">
        <f t="shared" si="14"/>
        <v>1.7883867105656988E-2</v>
      </c>
      <c r="AB73" s="105">
        <f t="shared" si="14"/>
        <v>2.822426700455373E-2</v>
      </c>
      <c r="AC73" s="106">
        <f t="shared" si="14"/>
        <v>1.6757080573767763E-2</v>
      </c>
      <c r="AD73" s="18"/>
      <c r="AE73" s="18"/>
    </row>
    <row r="74" spans="1:31" s="8" customFormat="1" x14ac:dyDescent="0.15">
      <c r="A74" s="90" t="s">
        <v>19</v>
      </c>
      <c r="B74" s="85">
        <f>B10/B31</f>
        <v>4.1162892943504066E-2</v>
      </c>
      <c r="C74" s="86">
        <f t="shared" ref="C74:AC74" si="15">C10/C31</f>
        <v>2.4193981009602489E-2</v>
      </c>
      <c r="D74" s="85">
        <f t="shared" si="15"/>
        <v>5.8882235528942117E-2</v>
      </c>
      <c r="E74" s="86">
        <f t="shared" si="15"/>
        <v>4.119718309859155E-2</v>
      </c>
      <c r="F74" s="85">
        <f t="shared" si="15"/>
        <v>5.6041357311774738E-2</v>
      </c>
      <c r="G74" s="86">
        <f t="shared" si="15"/>
        <v>5.1536861566905477E-2</v>
      </c>
      <c r="H74" s="85">
        <f t="shared" si="15"/>
        <v>4.096895406953413E-2</v>
      </c>
      <c r="I74" s="86">
        <f t="shared" si="15"/>
        <v>3.840782122905028E-2</v>
      </c>
      <c r="J74" s="85">
        <f t="shared" si="15"/>
        <v>2.876376988984088E-2</v>
      </c>
      <c r="K74" s="86">
        <f t="shared" si="15"/>
        <v>5.0873907615480649E-2</v>
      </c>
      <c r="L74" s="85">
        <f t="shared" si="15"/>
        <v>3.2222109636234675E-2</v>
      </c>
      <c r="M74" s="86">
        <f t="shared" si="15"/>
        <v>5.2301466868993424E-2</v>
      </c>
      <c r="N74" s="85">
        <f t="shared" si="15"/>
        <v>4.6956853033622251E-2</v>
      </c>
      <c r="O74" s="86">
        <f t="shared" si="15"/>
        <v>4.2793003460854927E-2</v>
      </c>
      <c r="P74" s="85">
        <f t="shared" si="15"/>
        <v>5.9457666473173562E-2</v>
      </c>
      <c r="Q74" s="86">
        <f t="shared" si="15"/>
        <v>3.3407955915274672E-2</v>
      </c>
      <c r="R74" s="85">
        <f t="shared" si="15"/>
        <v>4.8636601992658623E-2</v>
      </c>
      <c r="S74" s="86">
        <f t="shared" si="15"/>
        <v>3.6396781493588132E-2</v>
      </c>
      <c r="T74" s="85">
        <f t="shared" si="15"/>
        <v>8.3283759666864965E-2</v>
      </c>
      <c r="U74" s="86">
        <f t="shared" si="15"/>
        <v>9.1925465838509315E-2</v>
      </c>
      <c r="V74" s="85">
        <f t="shared" si="15"/>
        <v>2.8672837358201683E-2</v>
      </c>
      <c r="W74" s="86">
        <f t="shared" si="15"/>
        <v>4.0371198265935111E-2</v>
      </c>
      <c r="X74" s="85">
        <f t="shared" si="15"/>
        <v>6.6445182724252497E-2</v>
      </c>
      <c r="Y74" s="86">
        <f t="shared" si="15"/>
        <v>5.3343701399688956E-2</v>
      </c>
      <c r="Z74" s="85">
        <f t="shared" si="15"/>
        <v>4.5055694476017275E-2</v>
      </c>
      <c r="AA74" s="85">
        <f t="shared" si="15"/>
        <v>3.2400478898533376E-2</v>
      </c>
      <c r="AB74" s="105">
        <f t="shared" si="15"/>
        <v>4.6378319159413713E-2</v>
      </c>
      <c r="AC74" s="106">
        <f t="shared" si="15"/>
        <v>3.9343916752643079E-2</v>
      </c>
      <c r="AD74" s="18"/>
      <c r="AE74" s="18"/>
    </row>
    <row r="75" spans="1:31" s="8" customFormat="1" x14ac:dyDescent="0.15">
      <c r="A75" s="91" t="s">
        <v>20</v>
      </c>
      <c r="B75" s="85">
        <f>B11/B31</f>
        <v>5.3253462299406466E-2</v>
      </c>
      <c r="C75" s="86">
        <f t="shared" ref="C75:AC75" si="16">C11/C31</f>
        <v>4.6564025535110777E-2</v>
      </c>
      <c r="D75" s="85">
        <f t="shared" si="16"/>
        <v>6.5424706143269021E-2</v>
      </c>
      <c r="E75" s="86">
        <f t="shared" si="16"/>
        <v>5.6954225352112677E-2</v>
      </c>
      <c r="F75" s="85">
        <f t="shared" si="16"/>
        <v>6.8910520816146945E-2</v>
      </c>
      <c r="G75" s="86">
        <f t="shared" si="16"/>
        <v>5.4002002927355366E-2</v>
      </c>
      <c r="H75" s="85">
        <f t="shared" si="16"/>
        <v>5.4175331071467658E-2</v>
      </c>
      <c r="I75" s="86">
        <f t="shared" si="16"/>
        <v>4.9581005586592182E-2</v>
      </c>
      <c r="J75" s="85">
        <f t="shared" si="16"/>
        <v>4.2533659730722151E-2</v>
      </c>
      <c r="K75" s="86">
        <f t="shared" si="16"/>
        <v>6.3046192259675407E-2</v>
      </c>
      <c r="L75" s="85">
        <f t="shared" si="16"/>
        <v>3.5971223021582732E-2</v>
      </c>
      <c r="M75" s="86">
        <f t="shared" si="16"/>
        <v>7.7389984825493169E-2</v>
      </c>
      <c r="N75" s="85">
        <f t="shared" si="16"/>
        <v>5.8767501666825414E-2</v>
      </c>
      <c r="O75" s="86">
        <f t="shared" si="16"/>
        <v>6.0845571041062578E-2</v>
      </c>
      <c r="P75" s="85">
        <f t="shared" si="16"/>
        <v>6.9325814744174472E-2</v>
      </c>
      <c r="Q75" s="86">
        <f t="shared" si="16"/>
        <v>4.5031858102290337E-2</v>
      </c>
      <c r="R75" s="85">
        <f t="shared" si="16"/>
        <v>6.7514420555846874E-2</v>
      </c>
      <c r="S75" s="86">
        <f t="shared" si="16"/>
        <v>4.1991450842343472E-2</v>
      </c>
      <c r="T75" s="85">
        <f t="shared" si="16"/>
        <v>9.7560975609756101E-2</v>
      </c>
      <c r="U75" s="86">
        <f t="shared" si="16"/>
        <v>6.6459627329192542E-2</v>
      </c>
      <c r="V75" s="85">
        <f t="shared" si="16"/>
        <v>4.3218038833600113E-2</v>
      </c>
      <c r="W75" s="86">
        <f t="shared" si="16"/>
        <v>5.080268238162975E-2</v>
      </c>
      <c r="X75" s="85">
        <f t="shared" si="16"/>
        <v>7.6411960132890366E-2</v>
      </c>
      <c r="Y75" s="86">
        <f t="shared" si="16"/>
        <v>6.2986003110419908E-2</v>
      </c>
      <c r="Z75" s="85">
        <f t="shared" si="16"/>
        <v>5.2148215503523526E-2</v>
      </c>
      <c r="AA75" s="85">
        <f t="shared" si="16"/>
        <v>4.9087099670757257E-2</v>
      </c>
      <c r="AB75" s="105">
        <f t="shared" si="16"/>
        <v>5.7914801555903526E-2</v>
      </c>
      <c r="AC75" s="106">
        <f t="shared" si="16"/>
        <v>5.284498729767808E-2</v>
      </c>
      <c r="AD75" s="18"/>
      <c r="AE75" s="18"/>
    </row>
    <row r="76" spans="1:31" s="8" customFormat="1" x14ac:dyDescent="0.15">
      <c r="A76" s="90" t="s">
        <v>21</v>
      </c>
      <c r="B76" s="85">
        <f>B12/B31</f>
        <v>7.9797757748955811E-2</v>
      </c>
      <c r="C76" s="86">
        <f t="shared" ref="C76:AC76" si="17">C12/C31</f>
        <v>6.6305455715895065E-2</v>
      </c>
      <c r="D76" s="85">
        <f t="shared" si="17"/>
        <v>0.10490130849412287</v>
      </c>
      <c r="E76" s="86">
        <f t="shared" si="17"/>
        <v>5.5105633802816904E-2</v>
      </c>
      <c r="F76" s="85">
        <f t="shared" si="17"/>
        <v>9.0469119507232035E-2</v>
      </c>
      <c r="G76" s="86">
        <f t="shared" si="17"/>
        <v>4.6606578846005699E-2</v>
      </c>
      <c r="H76" s="85">
        <f t="shared" si="17"/>
        <v>8.2047353252343955E-2</v>
      </c>
      <c r="I76" s="86">
        <f t="shared" si="17"/>
        <v>6.3004345127250158E-2</v>
      </c>
      <c r="J76" s="85">
        <f t="shared" si="17"/>
        <v>6.5789473684210523E-2</v>
      </c>
      <c r="K76" s="86">
        <f t="shared" si="17"/>
        <v>0.12484394506866417</v>
      </c>
      <c r="L76" s="85">
        <f t="shared" si="17"/>
        <v>3.5869895632789542E-2</v>
      </c>
      <c r="M76" s="86">
        <f t="shared" si="17"/>
        <v>0.11067273646939808</v>
      </c>
      <c r="N76" s="85">
        <f t="shared" si="17"/>
        <v>6.8958948471282977E-2</v>
      </c>
      <c r="O76" s="86">
        <f t="shared" si="17"/>
        <v>8.4510335796464317E-2</v>
      </c>
      <c r="P76" s="85">
        <f t="shared" si="17"/>
        <v>8.964259059623518E-2</v>
      </c>
      <c r="Q76" s="86">
        <f t="shared" si="17"/>
        <v>5.0542448768727398E-2</v>
      </c>
      <c r="R76" s="85">
        <f t="shared" si="17"/>
        <v>9.6617724174095435E-2</v>
      </c>
      <c r="S76" s="86">
        <f t="shared" si="17"/>
        <v>5.6826753834548653E-2</v>
      </c>
      <c r="T76" s="85">
        <f t="shared" si="17"/>
        <v>8.5068411659726353E-2</v>
      </c>
      <c r="U76" s="86">
        <f t="shared" si="17"/>
        <v>6.273291925465839E-2</v>
      </c>
      <c r="V76" s="85">
        <f t="shared" si="17"/>
        <v>4.5097084000278377E-2</v>
      </c>
      <c r="W76" s="86">
        <f t="shared" si="17"/>
        <v>9.4628463049515679E-2</v>
      </c>
      <c r="X76" s="85">
        <f t="shared" si="17"/>
        <v>8.2225913621262456E-2</v>
      </c>
      <c r="Y76" s="86">
        <f t="shared" si="17"/>
        <v>8.3981337480559873E-2</v>
      </c>
      <c r="Z76" s="85">
        <f t="shared" si="17"/>
        <v>7.2834735167083428E-2</v>
      </c>
      <c r="AA76" s="85">
        <f t="shared" si="17"/>
        <v>6.0872493265489373E-2</v>
      </c>
      <c r="AB76" s="105">
        <f t="shared" si="17"/>
        <v>7.7186536897377866E-2</v>
      </c>
      <c r="AC76" s="106">
        <f t="shared" si="17"/>
        <v>6.960206787144585E-2</v>
      </c>
      <c r="AD76" s="18"/>
      <c r="AE76" s="18"/>
    </row>
    <row r="77" spans="1:31" s="8" customFormat="1" x14ac:dyDescent="0.15">
      <c r="A77" s="91" t="s">
        <v>22</v>
      </c>
      <c r="B77" s="85">
        <f>B13/B31</f>
        <v>7.4576830072543412E-2</v>
      </c>
      <c r="C77" s="86">
        <f t="shared" ref="C77:AC77" si="18">C13/C31</f>
        <v>9.4254600075103265E-2</v>
      </c>
      <c r="D77" s="85">
        <f t="shared" si="18"/>
        <v>0.10833887779995564</v>
      </c>
      <c r="E77" s="86">
        <f t="shared" si="18"/>
        <v>4.973591549295775E-2</v>
      </c>
      <c r="F77" s="85">
        <f t="shared" si="18"/>
        <v>9.1954022988505746E-2</v>
      </c>
      <c r="G77" s="86">
        <f t="shared" si="18"/>
        <v>3.7285263076804562E-2</v>
      </c>
      <c r="H77" s="85">
        <f t="shared" si="18"/>
        <v>8.036919484878334E-2</v>
      </c>
      <c r="I77" s="86">
        <f t="shared" si="18"/>
        <v>7.8639044072004963E-2</v>
      </c>
      <c r="J77" s="85">
        <f t="shared" si="18"/>
        <v>7.3133414932680538E-2</v>
      </c>
      <c r="K77" s="86">
        <f t="shared" si="18"/>
        <v>0.13139825218476903</v>
      </c>
      <c r="L77" s="85">
        <f t="shared" si="18"/>
        <v>3.5768568243996351E-2</v>
      </c>
      <c r="M77" s="86">
        <f t="shared" si="18"/>
        <v>0.13717754172989377</v>
      </c>
      <c r="N77" s="85">
        <f t="shared" si="18"/>
        <v>6.595866272978379E-2</v>
      </c>
      <c r="O77" s="86">
        <f t="shared" si="18"/>
        <v>0.10429333083902348</v>
      </c>
      <c r="P77" s="85">
        <f t="shared" si="18"/>
        <v>9.1301102910689116E-2</v>
      </c>
      <c r="Q77" s="86">
        <f t="shared" si="18"/>
        <v>6.0616497330807644E-2</v>
      </c>
      <c r="R77" s="85">
        <f t="shared" si="18"/>
        <v>9.7142108023072896E-2</v>
      </c>
      <c r="S77" s="86">
        <f t="shared" si="18"/>
        <v>5.8838320341966309E-2</v>
      </c>
      <c r="T77" s="85">
        <f t="shared" si="18"/>
        <v>5.9488399762046403E-2</v>
      </c>
      <c r="U77" s="86">
        <f t="shared" si="18"/>
        <v>3.8509316770186333E-2</v>
      </c>
      <c r="V77" s="85">
        <f t="shared" si="18"/>
        <v>4.5793026654603664E-2</v>
      </c>
      <c r="W77" s="86">
        <f t="shared" si="18"/>
        <v>0.11061437377226851</v>
      </c>
      <c r="X77" s="85">
        <f t="shared" si="18"/>
        <v>7.6056003796867583E-2</v>
      </c>
      <c r="Y77" s="86">
        <f t="shared" si="18"/>
        <v>6.8895800933125972E-2</v>
      </c>
      <c r="Z77" s="85">
        <f t="shared" si="18"/>
        <v>7.2243691748124575E-2</v>
      </c>
      <c r="AA77" s="85">
        <f t="shared" si="18"/>
        <v>6.8093385214007776E-2</v>
      </c>
      <c r="AB77" s="105">
        <f t="shared" si="18"/>
        <v>7.6118651476503749E-2</v>
      </c>
      <c r="AC77" s="106">
        <f t="shared" si="18"/>
        <v>8.0085643602800058E-2</v>
      </c>
      <c r="AD77" s="18"/>
      <c r="AE77" s="18"/>
    </row>
    <row r="78" spans="1:31" s="8" customFormat="1" x14ac:dyDescent="0.15">
      <c r="A78" s="90" t="s">
        <v>23</v>
      </c>
      <c r="B78" s="85">
        <f>B14/B31</f>
        <v>5.3198505165970543E-2</v>
      </c>
      <c r="C78" s="86">
        <f t="shared" ref="C78:AC78" si="19">C14/C31</f>
        <v>7.0918942116839231E-2</v>
      </c>
      <c r="D78" s="85">
        <f t="shared" si="19"/>
        <v>7.1523619427811047E-2</v>
      </c>
      <c r="E78" s="86">
        <f t="shared" si="19"/>
        <v>5.1320422535211269E-2</v>
      </c>
      <c r="F78" s="85">
        <f t="shared" si="19"/>
        <v>7.2265302755320907E-2</v>
      </c>
      <c r="G78" s="86">
        <f t="shared" si="19"/>
        <v>3.5667514059009323E-2</v>
      </c>
      <c r="H78" s="85">
        <f t="shared" si="19"/>
        <v>6.0815001276859654E-2</v>
      </c>
      <c r="I78" s="86">
        <f t="shared" si="19"/>
        <v>6.3508690254500316E-2</v>
      </c>
      <c r="J78" s="85">
        <f t="shared" si="19"/>
        <v>5.4773561811505507E-2</v>
      </c>
      <c r="K78" s="86">
        <f t="shared" si="19"/>
        <v>8.3957553058676651E-2</v>
      </c>
      <c r="L78" s="85">
        <f t="shared" si="19"/>
        <v>2.928361536123214E-2</v>
      </c>
      <c r="M78" s="86">
        <f t="shared" si="19"/>
        <v>9.1856348002023261E-2</v>
      </c>
      <c r="N78" s="85">
        <f t="shared" si="19"/>
        <v>5.305267168301743E-2</v>
      </c>
      <c r="O78" s="86">
        <f t="shared" si="19"/>
        <v>8.2686371714526238E-2</v>
      </c>
      <c r="P78" s="85">
        <f t="shared" si="19"/>
        <v>7.1398955137241898E-2</v>
      </c>
      <c r="Q78" s="86">
        <f t="shared" si="19"/>
        <v>4.9595315997933528E-2</v>
      </c>
      <c r="R78" s="85">
        <f t="shared" si="19"/>
        <v>8.1803880440482438E-2</v>
      </c>
      <c r="S78" s="86">
        <f t="shared" si="19"/>
        <v>4.9723409605230071E-2</v>
      </c>
      <c r="T78" s="85">
        <f t="shared" si="19"/>
        <v>5.9488399762046403E-2</v>
      </c>
      <c r="U78" s="86">
        <f t="shared" si="19"/>
        <v>6.273291925465839E-2</v>
      </c>
      <c r="V78" s="85">
        <f t="shared" si="19"/>
        <v>4.2104530586679657E-2</v>
      </c>
      <c r="W78" s="86">
        <f t="shared" si="19"/>
        <v>8.6364560048770578E-2</v>
      </c>
      <c r="X78" s="85">
        <f t="shared" si="19"/>
        <v>6.1936402467963933E-2</v>
      </c>
      <c r="Y78" s="86">
        <f t="shared" si="19"/>
        <v>4.5412130637636078E-2</v>
      </c>
      <c r="Z78" s="85">
        <f t="shared" si="19"/>
        <v>6.3241645828597412E-2</v>
      </c>
      <c r="AA78" s="85">
        <f t="shared" si="19"/>
        <v>6.2107153546842264E-2</v>
      </c>
      <c r="AB78" s="105">
        <f t="shared" si="19"/>
        <v>6.0327226651764224E-2</v>
      </c>
      <c r="AC78" s="106">
        <f t="shared" si="19"/>
        <v>6.4593248355354391E-2</v>
      </c>
      <c r="AD78" s="18"/>
      <c r="AE78" s="18"/>
    </row>
    <row r="79" spans="1:31" s="8" customFormat="1" x14ac:dyDescent="0.15">
      <c r="A79" s="91" t="s">
        <v>24</v>
      </c>
      <c r="B79" s="85">
        <f>B15/B31</f>
        <v>4.7428006155198946E-2</v>
      </c>
      <c r="C79" s="86">
        <f t="shared" ref="C79:AC79" si="20">C15/C31</f>
        <v>6.1960195268494181E-2</v>
      </c>
      <c r="D79" s="85">
        <f t="shared" si="20"/>
        <v>6.2874251497005984E-2</v>
      </c>
      <c r="E79" s="86">
        <f t="shared" si="20"/>
        <v>5.1496478873239437E-2</v>
      </c>
      <c r="F79" s="85">
        <f t="shared" si="20"/>
        <v>5.5106418082824619E-2</v>
      </c>
      <c r="G79" s="86">
        <f t="shared" si="20"/>
        <v>3.266312302596102E-2</v>
      </c>
      <c r="H79" s="85">
        <f t="shared" si="20"/>
        <v>5.486848345554704E-2</v>
      </c>
      <c r="I79" s="86">
        <f t="shared" si="20"/>
        <v>5.5943513345747986E-2</v>
      </c>
      <c r="J79" s="85">
        <f t="shared" si="20"/>
        <v>4.0085679314565484E-2</v>
      </c>
      <c r="K79" s="86">
        <f t="shared" si="20"/>
        <v>4.8689138576779027E-2</v>
      </c>
      <c r="L79" s="85">
        <f t="shared" si="20"/>
        <v>3.1614145303475533E-2</v>
      </c>
      <c r="M79" s="86">
        <f t="shared" si="20"/>
        <v>7.7491148204350019E-2</v>
      </c>
      <c r="N79" s="85">
        <f t="shared" si="20"/>
        <v>4.3766072959329459E-2</v>
      </c>
      <c r="O79" s="86">
        <f t="shared" si="20"/>
        <v>5.7618557665325976E-2</v>
      </c>
      <c r="P79" s="85">
        <f t="shared" si="20"/>
        <v>6.0038145783232438E-2</v>
      </c>
      <c r="Q79" s="86">
        <f t="shared" si="20"/>
        <v>4.4429137248148787E-2</v>
      </c>
      <c r="R79" s="85">
        <f t="shared" si="20"/>
        <v>7.0398531725222868E-2</v>
      </c>
      <c r="S79" s="86">
        <f t="shared" si="20"/>
        <v>4.5637415137037965E-2</v>
      </c>
      <c r="T79" s="85">
        <f t="shared" si="20"/>
        <v>5.2944675788221297E-2</v>
      </c>
      <c r="U79" s="86">
        <f t="shared" si="20"/>
        <v>4.0372670807453416E-2</v>
      </c>
      <c r="V79" s="85">
        <f t="shared" si="20"/>
        <v>4.4609924142250679E-2</v>
      </c>
      <c r="W79" s="86">
        <f t="shared" si="20"/>
        <v>6.577253945674999E-2</v>
      </c>
      <c r="X79" s="85">
        <f t="shared" si="20"/>
        <v>5.1495016611295678E-2</v>
      </c>
      <c r="Y79" s="86">
        <f t="shared" si="20"/>
        <v>4.0279937791601869E-2</v>
      </c>
      <c r="Z79" s="85">
        <f t="shared" si="20"/>
        <v>6.0104569220277335E-2</v>
      </c>
      <c r="AA79" s="85">
        <f t="shared" si="20"/>
        <v>6.3341813828195148E-2</v>
      </c>
      <c r="AB79" s="105">
        <f t="shared" si="20"/>
        <v>5.3018021258112884E-2</v>
      </c>
      <c r="AC79" s="106">
        <f t="shared" si="20"/>
        <v>5.5413186008586544E-2</v>
      </c>
      <c r="AD79" s="18"/>
      <c r="AE79" s="18"/>
    </row>
    <row r="80" spans="1:31" s="8" customFormat="1" x14ac:dyDescent="0.15">
      <c r="A80" s="90" t="s">
        <v>25</v>
      </c>
      <c r="B80" s="85">
        <f>B16/B31</f>
        <v>4.7153220488019343E-2</v>
      </c>
      <c r="C80" s="86">
        <f t="shared" ref="C80:AC80" si="21">C16/C31</f>
        <v>6.0082613593691325E-2</v>
      </c>
      <c r="D80" s="85">
        <f t="shared" si="21"/>
        <v>4.8569527611443779E-2</v>
      </c>
      <c r="E80" s="86">
        <f t="shared" si="21"/>
        <v>5.6778169014084508E-2</v>
      </c>
      <c r="F80" s="85">
        <f t="shared" si="21"/>
        <v>4.8121872078314906E-2</v>
      </c>
      <c r="G80" s="86">
        <f t="shared" si="21"/>
        <v>3.713119174177644E-2</v>
      </c>
      <c r="H80" s="85">
        <f t="shared" si="21"/>
        <v>5.3883477436065814E-2</v>
      </c>
      <c r="I80" s="86">
        <f t="shared" si="21"/>
        <v>5.2995034140285537E-2</v>
      </c>
      <c r="J80" s="85">
        <f t="shared" si="21"/>
        <v>4.1003671970624232E-2</v>
      </c>
      <c r="K80" s="86">
        <f t="shared" si="21"/>
        <v>3.5268414481897631E-2</v>
      </c>
      <c r="L80" s="85">
        <f t="shared" si="21"/>
        <v>3.2627419191407436E-2</v>
      </c>
      <c r="M80" s="86">
        <f t="shared" si="21"/>
        <v>5.6348002023267577E-2</v>
      </c>
      <c r="N80" s="85">
        <f t="shared" si="21"/>
        <v>4.2384989046575866E-2</v>
      </c>
      <c r="O80" s="86">
        <f t="shared" si="21"/>
        <v>4.4616967542793005E-2</v>
      </c>
      <c r="P80" s="85">
        <f t="shared" si="21"/>
        <v>5.7633302927274234E-2</v>
      </c>
      <c r="Q80" s="86">
        <f t="shared" si="21"/>
        <v>4.1071121060788703E-2</v>
      </c>
      <c r="R80" s="85">
        <f t="shared" si="21"/>
        <v>5.9255374934452022E-2</v>
      </c>
      <c r="S80" s="86">
        <f t="shared" si="21"/>
        <v>4.4191601709831531E-2</v>
      </c>
      <c r="T80" s="85">
        <f t="shared" si="21"/>
        <v>2.676977989292088E-2</v>
      </c>
      <c r="U80" s="86">
        <f t="shared" si="21"/>
        <v>3.4161490683229816E-2</v>
      </c>
      <c r="V80" s="85">
        <f t="shared" si="21"/>
        <v>4.4957895469413318E-2</v>
      </c>
      <c r="W80" s="86">
        <f t="shared" si="21"/>
        <v>5.1615525299735829E-2</v>
      </c>
      <c r="X80" s="85">
        <f t="shared" si="21"/>
        <v>5.2562885619364022E-2</v>
      </c>
      <c r="Y80" s="86">
        <f t="shared" si="21"/>
        <v>3.8724727838258165E-2</v>
      </c>
      <c r="Z80" s="85">
        <f t="shared" si="21"/>
        <v>5.9695385314844286E-2</v>
      </c>
      <c r="AA80" s="85">
        <f t="shared" si="21"/>
        <v>6.0947321161328942E-2</v>
      </c>
      <c r="AB80" s="105">
        <f t="shared" si="21"/>
        <v>5.0019089143533757E-2</v>
      </c>
      <c r="AC80" s="106">
        <f t="shared" si="21"/>
        <v>5.0543038129153214E-2</v>
      </c>
      <c r="AD80" s="18"/>
      <c r="AE80" s="18"/>
    </row>
    <row r="81" spans="1:31" s="8" customFormat="1" x14ac:dyDescent="0.15">
      <c r="A81" s="91" t="s">
        <v>26</v>
      </c>
      <c r="B81" s="85">
        <f>B17/B31</f>
        <v>4.8527148823917343E-2</v>
      </c>
      <c r="C81" s="86">
        <f t="shared" ref="C81:AC81" si="22">C17/C31</f>
        <v>6.2496647175580712E-2</v>
      </c>
      <c r="D81" s="85">
        <f t="shared" si="22"/>
        <v>5.6886227544910177E-2</v>
      </c>
      <c r="E81" s="86">
        <f t="shared" si="22"/>
        <v>5.3609154929577463E-2</v>
      </c>
      <c r="F81" s="85">
        <f t="shared" si="22"/>
        <v>5.4611450255733378E-2</v>
      </c>
      <c r="G81" s="86">
        <f t="shared" si="22"/>
        <v>3.7362298744318623E-2</v>
      </c>
      <c r="H81" s="85">
        <f t="shared" si="22"/>
        <v>5.8334245375943963E-2</v>
      </c>
      <c r="I81" s="86">
        <f t="shared" si="22"/>
        <v>5.2141527001862198E-2</v>
      </c>
      <c r="J81" s="85">
        <f t="shared" si="22"/>
        <v>3.6413708690330476E-2</v>
      </c>
      <c r="K81" s="86">
        <f t="shared" si="22"/>
        <v>3.9950062421972535E-2</v>
      </c>
      <c r="L81" s="85">
        <f t="shared" si="22"/>
        <v>3.536325868882359E-2</v>
      </c>
      <c r="M81" s="86">
        <f t="shared" si="22"/>
        <v>5.0480526049570054E-2</v>
      </c>
      <c r="N81" s="85">
        <f t="shared" si="22"/>
        <v>4.6956853033622251E-2</v>
      </c>
      <c r="O81" s="86">
        <f t="shared" si="22"/>
        <v>4.5084650640725844E-2</v>
      </c>
      <c r="P81" s="85">
        <f t="shared" si="22"/>
        <v>5.5891864997097605E-2</v>
      </c>
      <c r="Q81" s="86">
        <f t="shared" si="22"/>
        <v>4.5117961081453418E-2</v>
      </c>
      <c r="R81" s="85">
        <f t="shared" si="22"/>
        <v>5.7223387519664395E-2</v>
      </c>
      <c r="S81" s="86">
        <f t="shared" si="22"/>
        <v>5.3935126980135778E-2</v>
      </c>
      <c r="T81" s="85">
        <f t="shared" si="22"/>
        <v>4.104699583581202E-2</v>
      </c>
      <c r="U81" s="86">
        <f t="shared" si="22"/>
        <v>4.7826086956521741E-2</v>
      </c>
      <c r="V81" s="85">
        <f t="shared" si="22"/>
        <v>4.6140997981766303E-2</v>
      </c>
      <c r="W81" s="86">
        <f t="shared" si="22"/>
        <v>5.1818736029262347E-2</v>
      </c>
      <c r="X81" s="85">
        <f t="shared" si="22"/>
        <v>4.7698149027052682E-2</v>
      </c>
      <c r="Y81" s="86">
        <f t="shared" si="22"/>
        <v>4.0746500777604978E-2</v>
      </c>
      <c r="Z81" s="85">
        <f t="shared" si="22"/>
        <v>6.4014548761082063E-2</v>
      </c>
      <c r="AA81" s="85">
        <f t="shared" si="22"/>
        <v>5.7879377431906617E-2</v>
      </c>
      <c r="AB81" s="105">
        <f t="shared" si="22"/>
        <v>5.2735833918918174E-2</v>
      </c>
      <c r="AC81" s="106">
        <f t="shared" si="22"/>
        <v>5.1180927657780588E-2</v>
      </c>
      <c r="AD81" s="18"/>
      <c r="AE81" s="18"/>
    </row>
    <row r="82" spans="1:31" s="8" customFormat="1" x14ac:dyDescent="0.15">
      <c r="A82" s="90" t="s">
        <v>27</v>
      </c>
      <c r="B82" s="85">
        <f>B18/B31</f>
        <v>6.0397889646076064E-2</v>
      </c>
      <c r="C82" s="86">
        <f t="shared" ref="C82:AC82" si="23">C18/C31</f>
        <v>6.4481519231800871E-2</v>
      </c>
      <c r="D82" s="85">
        <f t="shared" si="23"/>
        <v>5.4779330228432024E-2</v>
      </c>
      <c r="E82" s="86">
        <f t="shared" si="23"/>
        <v>5.4049295774647885E-2</v>
      </c>
      <c r="F82" s="85">
        <f t="shared" si="23"/>
        <v>5.6811307265027776E-2</v>
      </c>
      <c r="G82" s="86">
        <f t="shared" si="23"/>
        <v>4.4295508820583931E-2</v>
      </c>
      <c r="H82" s="85">
        <f t="shared" si="23"/>
        <v>5.9684068439677503E-2</v>
      </c>
      <c r="I82" s="86">
        <f t="shared" si="23"/>
        <v>5.8969584109248914E-2</v>
      </c>
      <c r="J82" s="85">
        <f t="shared" si="23"/>
        <v>4.0085679314565484E-2</v>
      </c>
      <c r="K82" s="86">
        <f t="shared" si="23"/>
        <v>5.118601747815231E-2</v>
      </c>
      <c r="L82" s="85">
        <f t="shared" si="23"/>
        <v>4.3874759347451615E-2</v>
      </c>
      <c r="M82" s="86">
        <f t="shared" si="23"/>
        <v>5.2604957005563988E-2</v>
      </c>
      <c r="N82" s="85">
        <f t="shared" si="23"/>
        <v>5.5576721592532623E-2</v>
      </c>
      <c r="O82" s="86">
        <f t="shared" si="23"/>
        <v>5.2053128799925172E-2</v>
      </c>
      <c r="P82" s="85">
        <f t="shared" si="23"/>
        <v>6.5677087652375815E-2</v>
      </c>
      <c r="Q82" s="86">
        <f t="shared" si="23"/>
        <v>5.1575684518684349E-2</v>
      </c>
      <c r="R82" s="85">
        <f t="shared" si="23"/>
        <v>6.2663869952805457E-2</v>
      </c>
      <c r="S82" s="86">
        <f t="shared" si="23"/>
        <v>5.6889615287905454E-2</v>
      </c>
      <c r="T82" s="85">
        <f t="shared" si="23"/>
        <v>4.9970255800118976E-2</v>
      </c>
      <c r="U82" s="86">
        <f t="shared" si="23"/>
        <v>4.2236024844720499E-2</v>
      </c>
      <c r="V82" s="85">
        <f t="shared" si="23"/>
        <v>5.045584243858306E-2</v>
      </c>
      <c r="W82" s="86">
        <f t="shared" si="23"/>
        <v>5.6492582808372285E-2</v>
      </c>
      <c r="X82" s="85">
        <f t="shared" si="23"/>
        <v>5.0545799715234929E-2</v>
      </c>
      <c r="Y82" s="86">
        <f t="shared" si="23"/>
        <v>4.7122861586314152E-2</v>
      </c>
      <c r="Z82" s="85">
        <f t="shared" si="23"/>
        <v>7.151625369402137E-2</v>
      </c>
      <c r="AA82" s="85">
        <f t="shared" si="23"/>
        <v>6.352888356779407E-2</v>
      </c>
      <c r="AB82" s="105">
        <f t="shared" si="23"/>
        <v>5.8368514532647971E-2</v>
      </c>
      <c r="AC82" s="106">
        <f t="shared" si="23"/>
        <v>5.6106544191877168E-2</v>
      </c>
      <c r="AD82" s="18"/>
      <c r="AE82" s="18"/>
    </row>
    <row r="83" spans="1:31" s="8" customFormat="1" x14ac:dyDescent="0.15">
      <c r="A83" s="91" t="s">
        <v>28</v>
      </c>
      <c r="B83" s="85">
        <f>B19/B31</f>
        <v>6.4959331721257424E-2</v>
      </c>
      <c r="C83" s="86">
        <f t="shared" ref="C83:AC83" si="24">C19/C31</f>
        <v>5.9277935733061532E-2</v>
      </c>
      <c r="D83" s="85">
        <f t="shared" si="24"/>
        <v>5.599911288534043E-2</v>
      </c>
      <c r="E83" s="86">
        <f t="shared" si="24"/>
        <v>7.5616197183098588E-2</v>
      </c>
      <c r="F83" s="85">
        <f t="shared" si="24"/>
        <v>5.8901171423857451E-2</v>
      </c>
      <c r="G83" s="86">
        <f t="shared" si="24"/>
        <v>5.7853786303058319E-2</v>
      </c>
      <c r="H83" s="85">
        <f t="shared" si="24"/>
        <v>6.5885958191966729E-2</v>
      </c>
      <c r="I83" s="86">
        <f t="shared" si="24"/>
        <v>6.1064556176288018E-2</v>
      </c>
      <c r="J83" s="85">
        <f t="shared" si="24"/>
        <v>4.9265605875152996E-2</v>
      </c>
      <c r="K83" s="86">
        <f t="shared" si="24"/>
        <v>3.7141073657927591E-2</v>
      </c>
      <c r="L83" s="85">
        <f t="shared" si="24"/>
        <v>7.0017225656094847E-2</v>
      </c>
      <c r="M83" s="86">
        <f t="shared" si="24"/>
        <v>4.7445624683864443E-2</v>
      </c>
      <c r="N83" s="85">
        <f t="shared" si="24"/>
        <v>6.0624821411563008E-2</v>
      </c>
      <c r="O83" s="86">
        <f t="shared" si="24"/>
        <v>5.0509774576746796E-2</v>
      </c>
      <c r="P83" s="85">
        <f t="shared" si="24"/>
        <v>7.3389169914586619E-2</v>
      </c>
      <c r="Q83" s="86">
        <f t="shared" si="24"/>
        <v>5.9755467539176856E-2</v>
      </c>
      <c r="R83" s="85">
        <f t="shared" si="24"/>
        <v>5.3487152595700055E-2</v>
      </c>
      <c r="S83" s="86">
        <f t="shared" si="24"/>
        <v>6.65702791048529E-2</v>
      </c>
      <c r="T83" s="85">
        <f t="shared" si="24"/>
        <v>7.3170731707317069E-2</v>
      </c>
      <c r="U83" s="86">
        <f t="shared" si="24"/>
        <v>4.9689440993788817E-2</v>
      </c>
      <c r="V83" s="85">
        <f t="shared" si="24"/>
        <v>5.8459182963323822E-2</v>
      </c>
      <c r="W83" s="86">
        <f t="shared" si="24"/>
        <v>6.4824222718959559E-2</v>
      </c>
      <c r="X83" s="85">
        <f t="shared" si="24"/>
        <v>6.3360227812055053E-2</v>
      </c>
      <c r="Y83" s="86">
        <f t="shared" si="24"/>
        <v>5.0855365474339033E-2</v>
      </c>
      <c r="Z83" s="85">
        <f t="shared" si="24"/>
        <v>7.3471243464423727E-2</v>
      </c>
      <c r="AA83" s="85">
        <f t="shared" si="24"/>
        <v>6.3828195151152345E-2</v>
      </c>
      <c r="AB83" s="105">
        <f t="shared" si="24"/>
        <v>6.3647077701113816E-2</v>
      </c>
      <c r="AC83" s="106">
        <f t="shared" si="24"/>
        <v>5.9795209726983281E-2</v>
      </c>
      <c r="AD83" s="18"/>
      <c r="AE83" s="18"/>
    </row>
    <row r="84" spans="1:31" s="8" customFormat="1" x14ac:dyDescent="0.15">
      <c r="A84" s="90" t="s">
        <v>29</v>
      </c>
      <c r="B84" s="85">
        <f>B20/B31</f>
        <v>7.886348648054517E-2</v>
      </c>
      <c r="C84" s="86">
        <f t="shared" ref="C84:AC84" si="25">C20/C31</f>
        <v>6.85585537256585E-2</v>
      </c>
      <c r="D84" s="85">
        <f t="shared" si="25"/>
        <v>5.6331780882679088E-2</v>
      </c>
      <c r="E84" s="86">
        <f t="shared" si="25"/>
        <v>6.8573943661971837E-2</v>
      </c>
      <c r="F84" s="85">
        <f t="shared" si="25"/>
        <v>7.1000384974976627E-2</v>
      </c>
      <c r="G84" s="86">
        <f t="shared" si="25"/>
        <v>6.8330637084970336E-2</v>
      </c>
      <c r="H84" s="85">
        <f t="shared" si="25"/>
        <v>6.8476159206158113E-2</v>
      </c>
      <c r="I84" s="86">
        <f t="shared" si="25"/>
        <v>6.7621042830540032E-2</v>
      </c>
      <c r="J84" s="85">
        <f t="shared" si="25"/>
        <v>6.5177478580171352E-2</v>
      </c>
      <c r="K84" s="86">
        <f t="shared" si="25"/>
        <v>4.9937578027465665E-2</v>
      </c>
      <c r="L84" s="85">
        <f t="shared" si="25"/>
        <v>7.3259702097476953E-2</v>
      </c>
      <c r="M84" s="86">
        <f t="shared" si="25"/>
        <v>5.2908447142134545E-2</v>
      </c>
      <c r="N84" s="85">
        <f t="shared" si="25"/>
        <v>6.6387274978569388E-2</v>
      </c>
      <c r="O84" s="86">
        <f t="shared" si="25"/>
        <v>6.0564961182302875E-2</v>
      </c>
      <c r="P84" s="85">
        <f t="shared" si="25"/>
        <v>6.236006302346795E-2</v>
      </c>
      <c r="Q84" s="86">
        <f t="shared" si="25"/>
        <v>7.3101429309454111E-2</v>
      </c>
      <c r="R84" s="85">
        <f t="shared" si="25"/>
        <v>6.2270582066072368E-2</v>
      </c>
      <c r="S84" s="86">
        <f t="shared" si="25"/>
        <v>7.8451093789288412E-2</v>
      </c>
      <c r="T84" s="85">
        <f t="shared" si="25"/>
        <v>7.7929803688280785E-2</v>
      </c>
      <c r="U84" s="86">
        <f t="shared" si="25"/>
        <v>6.8322981366459631E-2</v>
      </c>
      <c r="V84" s="85">
        <f t="shared" si="25"/>
        <v>6.688008908065976E-2</v>
      </c>
      <c r="W84" s="86">
        <f t="shared" si="25"/>
        <v>6.6517645465013889E-2</v>
      </c>
      <c r="X84" s="85">
        <f t="shared" si="25"/>
        <v>6.9292833412434737E-2</v>
      </c>
      <c r="Y84" s="86">
        <f t="shared" si="25"/>
        <v>7.5738724727838255E-2</v>
      </c>
      <c r="Z84" s="85">
        <f t="shared" si="25"/>
        <v>7.8654239599909068E-2</v>
      </c>
      <c r="AA84" s="85">
        <f t="shared" si="25"/>
        <v>7.1086501047590539E-2</v>
      </c>
      <c r="AB84" s="105">
        <f t="shared" si="25"/>
        <v>6.9434684697146587E-2</v>
      </c>
      <c r="AC84" s="106">
        <f t="shared" si="25"/>
        <v>6.7899180173284071E-2</v>
      </c>
      <c r="AD84" s="18"/>
      <c r="AE84" s="18"/>
    </row>
    <row r="85" spans="1:31" s="8" customFormat="1" x14ac:dyDescent="0.15">
      <c r="A85" s="91" t="s">
        <v>30</v>
      </c>
      <c r="B85" s="85">
        <f>B21/B31</f>
        <v>8.3864585623213889E-2</v>
      </c>
      <c r="C85" s="86">
        <f t="shared" ref="C85:AC85" si="26">C21/C31</f>
        <v>6.3354970226919161E-2</v>
      </c>
      <c r="D85" s="85">
        <f t="shared" si="26"/>
        <v>6.1543579507651366E-2</v>
      </c>
      <c r="E85" s="86">
        <f t="shared" si="26"/>
        <v>7.3943661971830985E-2</v>
      </c>
      <c r="F85" s="85">
        <f t="shared" si="26"/>
        <v>7.1275367101138423E-2</v>
      </c>
      <c r="G85" s="86">
        <f t="shared" si="26"/>
        <v>7.8268238194283954E-2</v>
      </c>
      <c r="H85" s="85">
        <f t="shared" si="26"/>
        <v>7.3291744190288569E-2</v>
      </c>
      <c r="I85" s="86">
        <f t="shared" si="26"/>
        <v>7.0763500931098691E-2</v>
      </c>
      <c r="J85" s="85">
        <f t="shared" si="26"/>
        <v>6.3953488372093026E-2</v>
      </c>
      <c r="K85" s="86">
        <f t="shared" si="26"/>
        <v>4.8377028714107366E-2</v>
      </c>
      <c r="L85" s="85">
        <f t="shared" si="26"/>
        <v>8.2784476644036889E-2</v>
      </c>
      <c r="M85" s="86">
        <f t="shared" si="26"/>
        <v>5.1289833080424889E-2</v>
      </c>
      <c r="N85" s="85">
        <f t="shared" si="26"/>
        <v>6.8435089056100587E-2</v>
      </c>
      <c r="O85" s="86">
        <f t="shared" si="26"/>
        <v>6.8562342156954448E-2</v>
      </c>
      <c r="P85" s="85">
        <f t="shared" si="26"/>
        <v>5.5726013765652213E-2</v>
      </c>
      <c r="Q85" s="86">
        <f t="shared" si="26"/>
        <v>9.0149819183743762E-2</v>
      </c>
      <c r="R85" s="85">
        <f t="shared" si="26"/>
        <v>5.9845306764551652E-2</v>
      </c>
      <c r="S85" s="86">
        <f t="shared" si="26"/>
        <v>8.7188835805883838E-2</v>
      </c>
      <c r="T85" s="85">
        <f t="shared" si="26"/>
        <v>6.9006543723973829E-2</v>
      </c>
      <c r="U85" s="86">
        <f t="shared" si="26"/>
        <v>6.8322981366459631E-2</v>
      </c>
      <c r="V85" s="85">
        <f t="shared" si="26"/>
        <v>7.6832069037511302E-2</v>
      </c>
      <c r="W85" s="86">
        <f t="shared" si="26"/>
        <v>6.3063063063063057E-2</v>
      </c>
      <c r="X85" s="85">
        <f t="shared" si="26"/>
        <v>7.676791646891315E-2</v>
      </c>
      <c r="Y85" s="86">
        <f t="shared" si="26"/>
        <v>7.9937791601866245E-2</v>
      </c>
      <c r="Z85" s="85">
        <f t="shared" si="26"/>
        <v>7.7563082518754267E-2</v>
      </c>
      <c r="AA85" s="85">
        <f t="shared" si="26"/>
        <v>6.700838072433403E-2</v>
      </c>
      <c r="AB85" s="105">
        <f t="shared" si="26"/>
        <v>7.1968837664816779E-2</v>
      </c>
      <c r="AC85" s="106">
        <f t="shared" si="26"/>
        <v>7.0827925139503672E-2</v>
      </c>
      <c r="AD85" s="18"/>
      <c r="AE85" s="18"/>
    </row>
    <row r="86" spans="1:31" s="8" customFormat="1" x14ac:dyDescent="0.15">
      <c r="A86" s="90" t="s">
        <v>31</v>
      </c>
      <c r="B86" s="85">
        <f>B22/B31</f>
        <v>9.4965926577269724E-2</v>
      </c>
      <c r="C86" s="86">
        <f t="shared" ref="C86:AC86" si="27">C22/C31</f>
        <v>6.3730486561879726E-2</v>
      </c>
      <c r="D86" s="85">
        <f t="shared" si="27"/>
        <v>5.7662452872033712E-2</v>
      </c>
      <c r="E86" s="86">
        <f t="shared" si="27"/>
        <v>7.9049295774647893E-2</v>
      </c>
      <c r="F86" s="85">
        <f t="shared" si="27"/>
        <v>6.3080899741516802E-2</v>
      </c>
      <c r="G86" s="86">
        <f t="shared" si="27"/>
        <v>0.10245743779369848</v>
      </c>
      <c r="H86" s="85">
        <f t="shared" si="27"/>
        <v>6.931523840793842E-2</v>
      </c>
      <c r="I86" s="86">
        <f t="shared" si="27"/>
        <v>8.2363438857852272E-2</v>
      </c>
      <c r="J86" s="85">
        <f t="shared" si="27"/>
        <v>0.12484700122399021</v>
      </c>
      <c r="K86" s="86">
        <f t="shared" si="27"/>
        <v>5.118601747815231E-2</v>
      </c>
      <c r="L86" s="85">
        <f t="shared" si="27"/>
        <v>0.12828047421217956</v>
      </c>
      <c r="M86" s="86">
        <f t="shared" si="27"/>
        <v>4.2488619119878605E-2</v>
      </c>
      <c r="N86" s="85">
        <f t="shared" si="27"/>
        <v>8.7246404419468515E-2</v>
      </c>
      <c r="O86" s="86">
        <f t="shared" si="27"/>
        <v>6.6972219623982795E-2</v>
      </c>
      <c r="P86" s="85">
        <f t="shared" si="27"/>
        <v>5.4399203914089062E-2</v>
      </c>
      <c r="Q86" s="86">
        <f t="shared" si="27"/>
        <v>0.10289306009987946</v>
      </c>
      <c r="R86" s="85">
        <f t="shared" si="27"/>
        <v>5.4339276350288408E-2</v>
      </c>
      <c r="S86" s="86">
        <f t="shared" si="27"/>
        <v>8.7503143072667836E-2</v>
      </c>
      <c r="T86" s="85">
        <f t="shared" si="27"/>
        <v>6.4842355740630575E-2</v>
      </c>
      <c r="U86" s="86">
        <f t="shared" si="27"/>
        <v>8.0745341614906832E-2</v>
      </c>
      <c r="V86" s="85">
        <f t="shared" si="27"/>
        <v>0.11594404621059225</v>
      </c>
      <c r="W86" s="86">
        <f t="shared" si="27"/>
        <v>5.8998848472532686E-2</v>
      </c>
      <c r="X86" s="85">
        <f t="shared" si="27"/>
        <v>7.3682961556715706E-2</v>
      </c>
      <c r="Y86" s="86">
        <f t="shared" si="27"/>
        <v>8.4292379471228612E-2</v>
      </c>
      <c r="Z86" s="85">
        <f t="shared" si="27"/>
        <v>6.7606274153216642E-2</v>
      </c>
      <c r="AA86" s="85">
        <f t="shared" si="27"/>
        <v>6.2780604609398383E-2</v>
      </c>
      <c r="AB86" s="105">
        <f t="shared" si="27"/>
        <v>7.8398282530390467E-2</v>
      </c>
      <c r="AC86" s="106">
        <f t="shared" si="27"/>
        <v>7.4122763226500701E-2</v>
      </c>
      <c r="AD86" s="18"/>
      <c r="AE86" s="18"/>
    </row>
    <row r="87" spans="1:31" s="8" customFormat="1" x14ac:dyDescent="0.15">
      <c r="A87" s="91" t="s">
        <v>32</v>
      </c>
      <c r="B87" s="85">
        <f>B23/B31</f>
        <v>9.6724554847219174E-2</v>
      </c>
      <c r="C87" s="86">
        <f t="shared" ref="C87:AC87" si="28">C23/C31</f>
        <v>8.3096400407703455E-2</v>
      </c>
      <c r="D87" s="85">
        <f t="shared" si="28"/>
        <v>4.7682412951874031E-2</v>
      </c>
      <c r="E87" s="86">
        <f t="shared" si="28"/>
        <v>9.09330985915493E-2</v>
      </c>
      <c r="F87" s="85">
        <f t="shared" si="28"/>
        <v>4.7791893526920752E-2</v>
      </c>
      <c r="G87" s="86">
        <f t="shared" si="28"/>
        <v>0.14605962560665589</v>
      </c>
      <c r="H87" s="85">
        <f t="shared" si="28"/>
        <v>8.321476779395133E-2</v>
      </c>
      <c r="I87" s="86">
        <f t="shared" si="28"/>
        <v>0.10463221601489758</v>
      </c>
      <c r="J87" s="85">
        <f t="shared" si="28"/>
        <v>0.14137086903304774</v>
      </c>
      <c r="K87" s="86">
        <f t="shared" si="28"/>
        <v>6.6791510611735327E-2</v>
      </c>
      <c r="L87" s="85">
        <f t="shared" si="28"/>
        <v>0.13354949842942548</v>
      </c>
      <c r="M87" s="86">
        <f t="shared" si="28"/>
        <v>3.3788568538189179E-2</v>
      </c>
      <c r="N87" s="85">
        <f t="shared" si="28"/>
        <v>0.12129726640632441</v>
      </c>
      <c r="O87" s="86">
        <f t="shared" si="28"/>
        <v>7.5624356935740336E-2</v>
      </c>
      <c r="P87" s="85">
        <f t="shared" si="28"/>
        <v>5.3404096525416701E-2</v>
      </c>
      <c r="Q87" s="86">
        <f t="shared" si="28"/>
        <v>0.11279490270363354</v>
      </c>
      <c r="R87" s="85">
        <f t="shared" si="28"/>
        <v>4.8964341898269537E-2</v>
      </c>
      <c r="S87" s="86">
        <f t="shared" si="28"/>
        <v>0.10585868745285391</v>
      </c>
      <c r="T87" s="85">
        <f t="shared" si="28"/>
        <v>5.1160023795359902E-2</v>
      </c>
      <c r="U87" s="86">
        <f t="shared" si="28"/>
        <v>5.77639751552795E-2</v>
      </c>
      <c r="V87" s="85">
        <f t="shared" si="28"/>
        <v>0.13167235019834367</v>
      </c>
      <c r="W87" s="86">
        <f t="shared" si="28"/>
        <v>5.6899004267425321E-2</v>
      </c>
      <c r="X87" s="85">
        <f t="shared" si="28"/>
        <v>6.0512577123872806E-2</v>
      </c>
      <c r="Y87" s="86">
        <f t="shared" si="28"/>
        <v>9.253499222395023E-2</v>
      </c>
      <c r="Z87" s="85">
        <f t="shared" si="28"/>
        <v>5.3148442827915435E-2</v>
      </c>
      <c r="AA87" s="85">
        <f t="shared" si="28"/>
        <v>8.376982939239748E-2</v>
      </c>
      <c r="AB87" s="105">
        <f t="shared" si="28"/>
        <v>8.1419346985298596E-2</v>
      </c>
      <c r="AC87" s="106">
        <f t="shared" si="28"/>
        <v>8.9310080873298503E-2</v>
      </c>
      <c r="AD87" s="18"/>
      <c r="AE87" s="18"/>
    </row>
    <row r="88" spans="1:31" s="8" customFormat="1" x14ac:dyDescent="0.15">
      <c r="A88" s="90" t="s">
        <v>33</v>
      </c>
      <c r="B88" s="85">
        <f>B24/B31</f>
        <v>3.9788964607606066E-2</v>
      </c>
      <c r="C88" s="86">
        <f t="shared" ref="C88:AC88" si="29">C24/C31</f>
        <v>6.1960195268494181E-2</v>
      </c>
      <c r="D88" s="85">
        <f t="shared" si="29"/>
        <v>2.4617431803060547E-2</v>
      </c>
      <c r="E88" s="86">
        <f t="shared" si="29"/>
        <v>8.0017605633802821E-2</v>
      </c>
      <c r="F88" s="85">
        <f t="shared" si="29"/>
        <v>2.8708133971291867E-2</v>
      </c>
      <c r="G88" s="86">
        <f t="shared" si="29"/>
        <v>0.10615514983437331</v>
      </c>
      <c r="H88" s="85">
        <f t="shared" si="29"/>
        <v>5.0089380175841816E-2</v>
      </c>
      <c r="I88" s="86">
        <f t="shared" si="29"/>
        <v>5.7689323401613903E-2</v>
      </c>
      <c r="J88" s="85">
        <f t="shared" si="29"/>
        <v>7.9253365973072212E-2</v>
      </c>
      <c r="K88" s="86">
        <f t="shared" si="29"/>
        <v>4.1198501872659173E-2</v>
      </c>
      <c r="L88" s="85">
        <f t="shared" si="29"/>
        <v>8.136589320093221E-2</v>
      </c>
      <c r="M88" s="86">
        <f t="shared" si="29"/>
        <v>2.1244309559939303E-2</v>
      </c>
      <c r="N88" s="85">
        <f t="shared" si="29"/>
        <v>5.6529193256500618E-2</v>
      </c>
      <c r="O88" s="86">
        <f t="shared" si="29"/>
        <v>5.3456178093723695E-2</v>
      </c>
      <c r="P88" s="85">
        <f t="shared" si="29"/>
        <v>3.3833651214860268E-2</v>
      </c>
      <c r="Q88" s="86">
        <f t="shared" si="29"/>
        <v>7.68038574134665E-2</v>
      </c>
      <c r="R88" s="85">
        <f t="shared" si="29"/>
        <v>4.2671735710540115E-2</v>
      </c>
      <c r="S88" s="86">
        <f t="shared" si="29"/>
        <v>7.7696756349006788E-2</v>
      </c>
      <c r="T88" s="85">
        <f t="shared" si="29"/>
        <v>4.4616299821534804E-2</v>
      </c>
      <c r="U88" s="86">
        <f t="shared" si="29"/>
        <v>5.77639751552795E-2</v>
      </c>
      <c r="V88" s="85">
        <f t="shared" si="29"/>
        <v>0.12276428422298002</v>
      </c>
      <c r="W88" s="86">
        <f t="shared" si="29"/>
        <v>3.9422881528144688E-2</v>
      </c>
      <c r="X88" s="85">
        <f t="shared" si="29"/>
        <v>3.4527764594209774E-2</v>
      </c>
      <c r="Y88" s="86">
        <f t="shared" si="29"/>
        <v>6.2986003110419908E-2</v>
      </c>
      <c r="Z88" s="85">
        <f t="shared" si="29"/>
        <v>3.3644010002273246E-2</v>
      </c>
      <c r="AA88" s="85">
        <f t="shared" si="29"/>
        <v>7.3518407662376536E-2</v>
      </c>
      <c r="AB88" s="105">
        <f t="shared" si="29"/>
        <v>4.9902894356806525E-2</v>
      </c>
      <c r="AC88" s="106">
        <f t="shared" si="29"/>
        <v>6.4271530158307541E-2</v>
      </c>
      <c r="AD88" s="18"/>
      <c r="AE88" s="18"/>
    </row>
    <row r="89" spans="1:31" s="8" customFormat="1" x14ac:dyDescent="0.15">
      <c r="A89" s="91" t="s">
        <v>34</v>
      </c>
      <c r="B89" s="85">
        <f>B25/B31</f>
        <v>1.9234996702571993E-3</v>
      </c>
      <c r="C89" s="86">
        <f t="shared" ref="C89:AC89" si="30">C25/C31</f>
        <v>3.6210503728340754E-2</v>
      </c>
      <c r="D89" s="85">
        <f t="shared" si="30"/>
        <v>3.3266799733865601E-3</v>
      </c>
      <c r="E89" s="86">
        <f t="shared" si="30"/>
        <v>4.4102112676056335E-2</v>
      </c>
      <c r="F89" s="85">
        <f t="shared" si="30"/>
        <v>3.7397569158004731E-3</v>
      </c>
      <c r="G89" s="86">
        <f t="shared" si="30"/>
        <v>5.4079038594869427E-2</v>
      </c>
      <c r="H89" s="85">
        <f t="shared" si="30"/>
        <v>9.6311699682609178E-3</v>
      </c>
      <c r="I89" s="86">
        <f t="shared" si="30"/>
        <v>2.4596523898199874E-2</v>
      </c>
      <c r="J89" s="85">
        <f t="shared" si="30"/>
        <v>2.6315789473684209E-2</v>
      </c>
      <c r="K89" s="86">
        <f t="shared" si="30"/>
        <v>3.7453183520599252E-2</v>
      </c>
      <c r="L89" s="85">
        <f t="shared" si="30"/>
        <v>9.6666328908704025E-2</v>
      </c>
      <c r="M89" s="86">
        <f t="shared" si="30"/>
        <v>1.0015174506828529E-2</v>
      </c>
      <c r="N89" s="85">
        <f t="shared" si="30"/>
        <v>2.3668920849604723E-2</v>
      </c>
      <c r="O89" s="86">
        <f t="shared" si="30"/>
        <v>1.7959030960621084E-2</v>
      </c>
      <c r="P89" s="85">
        <f t="shared" si="30"/>
        <v>1.4511982751471929E-2</v>
      </c>
      <c r="Q89" s="86">
        <f t="shared" si="30"/>
        <v>2.7897365248837611E-2</v>
      </c>
      <c r="R89" s="85">
        <f t="shared" si="30"/>
        <v>1.2323020450970111E-2</v>
      </c>
      <c r="S89" s="86">
        <f t="shared" si="30"/>
        <v>3.2625094292180037E-2</v>
      </c>
      <c r="T89" s="85">
        <f t="shared" si="30"/>
        <v>3.0339083878643664E-2</v>
      </c>
      <c r="U89" s="86">
        <f t="shared" si="30"/>
        <v>7.0807453416149066E-2</v>
      </c>
      <c r="V89" s="85">
        <f t="shared" si="30"/>
        <v>2.0530308302595866E-2</v>
      </c>
      <c r="W89" s="86">
        <f t="shared" si="30"/>
        <v>1.6934227460543249E-2</v>
      </c>
      <c r="X89" s="85">
        <f t="shared" si="30"/>
        <v>1.3289036544850499E-2</v>
      </c>
      <c r="Y89" s="86">
        <f t="shared" si="30"/>
        <v>3.7013996889580091E-2</v>
      </c>
      <c r="Z89" s="85">
        <f t="shared" si="30"/>
        <v>2.4141850420550125E-2</v>
      </c>
      <c r="AA89" s="85">
        <f t="shared" si="30"/>
        <v>3.4458246034121523E-2</v>
      </c>
      <c r="AB89" s="105">
        <f t="shared" si="30"/>
        <v>1.818171758027123E-2</v>
      </c>
      <c r="AC89" s="106">
        <f t="shared" si="30"/>
        <v>3.0402369620927214E-2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1">C26/C31</f>
        <v>1.2231103481572877E-2</v>
      </c>
      <c r="D90" s="85">
        <f t="shared" si="31"/>
        <v>4.4355732978487467E-4</v>
      </c>
      <c r="E90" s="86">
        <f t="shared" si="31"/>
        <v>1.663732394366197E-2</v>
      </c>
      <c r="F90" s="85">
        <f t="shared" si="31"/>
        <v>2.7498212616179949E-4</v>
      </c>
      <c r="G90" s="86">
        <f t="shared" si="31"/>
        <v>8.5509590940605496E-3</v>
      </c>
      <c r="H90" s="85">
        <f t="shared" si="31"/>
        <v>8.3907920178030715E-4</v>
      </c>
      <c r="I90" s="86">
        <f t="shared" si="31"/>
        <v>5.6641837368094352E-3</v>
      </c>
      <c r="J90" s="85">
        <f t="shared" si="31"/>
        <v>2.1419828641370867E-3</v>
      </c>
      <c r="K90" s="86">
        <f t="shared" si="31"/>
        <v>5.9300873907615478E-3</v>
      </c>
      <c r="L90" s="85">
        <f t="shared" si="31"/>
        <v>8.4101732698348367E-3</v>
      </c>
      <c r="M90" s="86">
        <f t="shared" si="31"/>
        <v>8.0930703085483051E-4</v>
      </c>
      <c r="N90" s="85">
        <f t="shared" si="31"/>
        <v>1.4763310791503952E-3</v>
      </c>
      <c r="O90" s="86">
        <f t="shared" si="31"/>
        <v>1.9642690113179308E-3</v>
      </c>
      <c r="P90" s="85">
        <f t="shared" si="31"/>
        <v>2.2389916245128122E-3</v>
      </c>
      <c r="Q90" s="86">
        <f t="shared" si="31"/>
        <v>1.980368520750818E-3</v>
      </c>
      <c r="R90" s="85">
        <f t="shared" si="31"/>
        <v>1.048767697954903E-3</v>
      </c>
      <c r="S90" s="86">
        <f t="shared" si="31"/>
        <v>3.6459642946944934E-3</v>
      </c>
      <c r="T90" s="85">
        <f t="shared" si="31"/>
        <v>2.3795359904818562E-3</v>
      </c>
      <c r="U90" s="86">
        <f t="shared" si="31"/>
        <v>7.4534161490683228E-3</v>
      </c>
      <c r="V90" s="85">
        <f t="shared" si="31"/>
        <v>9.7431971605539702E-4</v>
      </c>
      <c r="W90" s="86">
        <f t="shared" si="31"/>
        <v>1.35473819684346E-3</v>
      </c>
      <c r="X90" s="85">
        <f t="shared" si="31"/>
        <v>9.4921689606074992E-4</v>
      </c>
      <c r="Y90" s="86">
        <f t="shared" si="31"/>
        <v>3.5769828926905133E-3</v>
      </c>
      <c r="Z90" s="85">
        <f t="shared" si="31"/>
        <v>1.1820868379177085E-3</v>
      </c>
      <c r="AA90" s="85">
        <f t="shared" si="31"/>
        <v>7.4079616881173298E-3</v>
      </c>
      <c r="AB90" s="105">
        <f t="shared" si="31"/>
        <v>1.3722051003978288E-3</v>
      </c>
      <c r="AC90" s="106">
        <f t="shared" si="31"/>
        <v>5.9739741072320036E-3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2">C27/C31</f>
        <v>3.2187114425191781E-4</v>
      </c>
      <c r="D91" s="85">
        <f t="shared" si="32"/>
        <v>0</v>
      </c>
      <c r="E91" s="86">
        <f t="shared" si="32"/>
        <v>2.6408450704225349E-4</v>
      </c>
      <c r="F91" s="85">
        <f t="shared" si="32"/>
        <v>0</v>
      </c>
      <c r="G91" s="86">
        <f t="shared" si="32"/>
        <v>7.7035667514059012E-5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5.5468654663249797E-5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</v>
      </c>
      <c r="C95" s="82">
        <f t="shared" ref="C95:AC95" si="36">SUM(C71:C94)</f>
        <v>1.0000000000000002</v>
      </c>
      <c r="D95" s="81">
        <f t="shared" si="36"/>
        <v>1</v>
      </c>
      <c r="E95" s="82">
        <f t="shared" si="36"/>
        <v>1</v>
      </c>
      <c r="F95" s="81">
        <f t="shared" si="36"/>
        <v>0.99999999999999989</v>
      </c>
      <c r="G95" s="82">
        <f t="shared" si="36"/>
        <v>1</v>
      </c>
      <c r="H95" s="81">
        <f t="shared" si="36"/>
        <v>1.0000000000000002</v>
      </c>
      <c r="I95" s="82">
        <f t="shared" si="36"/>
        <v>1</v>
      </c>
      <c r="J95" s="81">
        <f t="shared" si="36"/>
        <v>0.99999999999999989</v>
      </c>
      <c r="K95" s="81">
        <f t="shared" si="36"/>
        <v>1</v>
      </c>
      <c r="L95" s="81">
        <f t="shared" si="36"/>
        <v>1</v>
      </c>
      <c r="M95" s="82">
        <f t="shared" si="36"/>
        <v>0.99999999999999989</v>
      </c>
      <c r="N95" s="81">
        <f t="shared" si="36"/>
        <v>0.99999999999999989</v>
      </c>
      <c r="O95" s="82">
        <f t="shared" si="36"/>
        <v>1.0000000000000002</v>
      </c>
      <c r="P95" s="81">
        <f t="shared" si="36"/>
        <v>0.99999999999999989</v>
      </c>
      <c r="Q95" s="82">
        <f t="shared" si="36"/>
        <v>0.99999999999999989</v>
      </c>
      <c r="R95" s="81">
        <f t="shared" si="36"/>
        <v>1.0000000000000002</v>
      </c>
      <c r="S95" s="82">
        <f t="shared" si="36"/>
        <v>1</v>
      </c>
      <c r="T95" s="81">
        <f t="shared" si="36"/>
        <v>1</v>
      </c>
      <c r="U95" s="82">
        <f t="shared" si="36"/>
        <v>1</v>
      </c>
      <c r="V95" s="81">
        <f t="shared" si="36"/>
        <v>1</v>
      </c>
      <c r="W95" s="82">
        <f t="shared" si="36"/>
        <v>1.0000000000000002</v>
      </c>
      <c r="X95" s="81">
        <f t="shared" si="36"/>
        <v>1</v>
      </c>
      <c r="Y95" s="82">
        <f t="shared" si="36"/>
        <v>0.99999999999999978</v>
      </c>
      <c r="Z95" s="81">
        <f t="shared" si="36"/>
        <v>1</v>
      </c>
      <c r="AA95" s="81">
        <f t="shared" si="36"/>
        <v>1</v>
      </c>
      <c r="AB95" s="81">
        <f t="shared" si="36"/>
        <v>0.99999999999999989</v>
      </c>
      <c r="AC95" s="83">
        <f t="shared" si="36"/>
        <v>1</v>
      </c>
      <c r="AD95" s="84"/>
    </row>
    <row r="96" spans="1:31" ht="14" thickTop="1" x14ac:dyDescent="0.15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topLeftCell="A16" zoomScale="93" zoomScaleNormal="93" zoomScaleSheetLayoutView="85" zoomScalePageLayoutView="93" workbookViewId="0">
      <selection activeCell="J37" sqref="J37"/>
    </sheetView>
  </sheetViews>
  <sheetFormatPr baseColWidth="10" defaultColWidth="8.83203125" defaultRowHeight="13" x14ac:dyDescent="0.15"/>
  <cols>
    <col min="1" max="1" width="8.83203125" style="157"/>
    <col min="2" max="2" width="10.6640625" style="157" customWidth="1"/>
    <col min="3" max="3" width="27.33203125" style="157" customWidth="1"/>
    <col min="4" max="5" width="18.6640625" style="157" bestFit="1" customWidth="1"/>
    <col min="6" max="6" width="10.6640625" style="214" customWidth="1"/>
    <col min="7" max="8" width="8.83203125" style="157" customWidth="1"/>
    <col min="9" max="11" width="8.83203125" style="157"/>
    <col min="12" max="12" width="9.33203125" style="157" bestFit="1" customWidth="1"/>
    <col min="13" max="16384" width="8.83203125" style="157"/>
  </cols>
  <sheetData>
    <row r="1" spans="1:15" ht="18" x14ac:dyDescent="0.2">
      <c r="C1" s="315" t="s">
        <v>83</v>
      </c>
      <c r="D1" s="315"/>
      <c r="E1" s="315"/>
      <c r="F1" s="216"/>
    </row>
    <row r="2" spans="1:15" ht="18" x14ac:dyDescent="0.2">
      <c r="C2" s="315" t="s">
        <v>57</v>
      </c>
      <c r="D2" s="315"/>
      <c r="E2" s="315"/>
      <c r="F2" s="216"/>
    </row>
    <row r="3" spans="1:15" ht="18" x14ac:dyDescent="0.2">
      <c r="C3" s="316">
        <f>Daily!A5</f>
        <v>44075</v>
      </c>
      <c r="D3" s="316"/>
      <c r="E3" s="316"/>
      <c r="F3" s="217"/>
    </row>
    <row r="4" spans="1:15" ht="14" thickBot="1" x14ac:dyDescent="0.2">
      <c r="C4" s="158"/>
      <c r="D4" s="158"/>
      <c r="E4" s="158"/>
      <c r="F4" s="218"/>
    </row>
    <row r="5" spans="1:15" ht="16" thickTop="1" x14ac:dyDescent="0.15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6" thickBot="1" x14ac:dyDescent="0.2">
      <c r="A6" s="160"/>
      <c r="B6" s="160"/>
      <c r="C6" s="312"/>
      <c r="D6" s="312"/>
      <c r="E6" s="314"/>
      <c r="F6" s="219"/>
    </row>
    <row r="7" spans="1:15" ht="19" thickTop="1" x14ac:dyDescent="0.15">
      <c r="A7" s="159"/>
      <c r="B7" s="159"/>
      <c r="C7" s="237">
        <f>Daily!A5</f>
        <v>44075</v>
      </c>
      <c r="D7" s="238">
        <f>IF(Daily!AB33=0,"",Daily!AB33)</f>
        <v>62168</v>
      </c>
      <c r="E7" s="239">
        <f>IF(Daily!AC33=0,"",Daily!AC33)</f>
        <v>61994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15">
      <c r="A8" s="159"/>
      <c r="B8" s="159"/>
      <c r="C8" s="240">
        <f>C7+1</f>
        <v>44076</v>
      </c>
      <c r="D8" s="241">
        <f>IF(Daily!AB64=0,"",Daily!AB64)</f>
        <v>59512</v>
      </c>
      <c r="E8" s="242">
        <f>IF(Daily!AC64=0,"",Daily!AC64)</f>
        <v>59341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15">
      <c r="A9" s="159"/>
      <c r="B9" s="159"/>
      <c r="C9" s="240">
        <f>C7+2</f>
        <v>44077</v>
      </c>
      <c r="D9" s="241">
        <f>IF(Daily!AB95=0,"",Daily!AB95)</f>
        <v>57646</v>
      </c>
      <c r="E9" s="242">
        <f>IF(Daily!AC95=0,"",Daily!AC95)</f>
        <v>57566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15">
      <c r="A10" s="159"/>
      <c r="B10" s="159"/>
      <c r="C10" s="240">
        <f>C7+3</f>
        <v>44078</v>
      </c>
      <c r="D10" s="241">
        <f>IF(Daily!AB126=0,"",Daily!AB126)</f>
        <v>61486</v>
      </c>
      <c r="E10" s="242">
        <f>IF(Daily!AC126=0,"",Daily!AC126)</f>
        <v>61379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15">
      <c r="A11" s="159"/>
      <c r="B11" s="159"/>
      <c r="C11" s="240">
        <f>C7+4</f>
        <v>44079</v>
      </c>
      <c r="D11" s="241">
        <f>IF(Daily!AB157=0,"",Daily!AB157)</f>
        <v>51881</v>
      </c>
      <c r="E11" s="242">
        <f>IF(Daily!AC157=0,"",Daily!AC157)</f>
        <v>51755</v>
      </c>
      <c r="F11" s="215"/>
      <c r="G11" s="211">
        <f t="shared" si="0"/>
        <v>2</v>
      </c>
      <c r="J11" s="211"/>
      <c r="K11" s="211"/>
      <c r="L11" s="211"/>
      <c r="M11" s="211"/>
      <c r="O11" s="211"/>
    </row>
    <row r="12" spans="1:15" ht="18" x14ac:dyDescent="0.15">
      <c r="A12" s="159"/>
      <c r="B12" s="159"/>
      <c r="C12" s="240">
        <f>C7+5</f>
        <v>44080</v>
      </c>
      <c r="D12" s="241">
        <f>IF(Daily!AB188=0,"",Daily!AB188)</f>
        <v>40784</v>
      </c>
      <c r="E12" s="242">
        <f>IF(Daily!AC188=0,"",Daily!AC188)</f>
        <v>40702</v>
      </c>
      <c r="F12" s="215"/>
      <c r="G12" s="211">
        <f t="shared" si="0"/>
        <v>3</v>
      </c>
      <c r="J12" s="211"/>
      <c r="K12" s="211"/>
      <c r="L12" s="211"/>
      <c r="M12" s="211"/>
      <c r="O12" s="211"/>
    </row>
    <row r="13" spans="1:15" ht="18" x14ac:dyDescent="0.15">
      <c r="A13" s="159"/>
      <c r="B13" s="159"/>
      <c r="C13" s="240">
        <f>C7+6</f>
        <v>44081</v>
      </c>
      <c r="D13" s="241">
        <f>IF(Daily!AB219=0,"",Daily!AB219)</f>
        <v>63562</v>
      </c>
      <c r="E13" s="242">
        <f>IF(Daily!AC219=0,"",Daily!AC219)</f>
        <v>63418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15">
      <c r="A14" s="159"/>
      <c r="B14" s="159"/>
      <c r="C14" s="240">
        <f>C7+7</f>
        <v>44082</v>
      </c>
      <c r="D14" s="241">
        <f>IF(Daily!AB250=0,"",Daily!AB250)</f>
        <v>60730</v>
      </c>
      <c r="E14" s="242">
        <f>IF(Daily!AC250=0,"",Daily!AC250)</f>
        <v>60590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15">
      <c r="A15" s="159"/>
      <c r="B15" s="159"/>
      <c r="C15" s="240">
        <f>C7+8</f>
        <v>44083</v>
      </c>
      <c r="D15" s="241">
        <f>IF(Daily!AB281=0,"",Daily!AB281)</f>
        <v>59884</v>
      </c>
      <c r="E15" s="242">
        <f>IF(Daily!AC281=0,"",Daily!AC281)</f>
        <v>59749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15">
      <c r="A16" s="159"/>
      <c r="B16" s="159"/>
      <c r="C16" s="240">
        <f>C7+9</f>
        <v>44084</v>
      </c>
      <c r="D16" s="241">
        <f>IF(Daily!AB312=0,"",Daily!AB312)</f>
        <v>59445</v>
      </c>
      <c r="E16" s="242">
        <f>IF(Daily!AC312=0,"",Daily!AC312)</f>
        <v>59321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15">
      <c r="A17" s="159"/>
      <c r="B17" s="159"/>
      <c r="C17" s="240">
        <f>C7+10</f>
        <v>44085</v>
      </c>
      <c r="D17" s="241">
        <f>IF(Daily!AB343=0,"",Daily!AB343)</f>
        <v>62063</v>
      </c>
      <c r="E17" s="242">
        <f>IF(Daily!AC343=0,"",Daily!AC343)</f>
        <v>61901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15">
      <c r="A18" s="159"/>
      <c r="B18" s="159"/>
      <c r="C18" s="240">
        <f>C7+11</f>
        <v>44086</v>
      </c>
      <c r="D18" s="241">
        <f>IF(Daily!AB374=0,"",Daily!AB374)</f>
        <v>54149</v>
      </c>
      <c r="E18" s="242">
        <f>IF(Daily!AC374=0,"",Daily!AC374)</f>
        <v>53946</v>
      </c>
      <c r="F18" s="215"/>
      <c r="G18" s="211">
        <f t="shared" si="0"/>
        <v>2</v>
      </c>
      <c r="J18" s="211"/>
      <c r="K18" s="211"/>
      <c r="L18" s="211"/>
      <c r="M18" s="211"/>
      <c r="O18" s="211"/>
    </row>
    <row r="19" spans="1:15" ht="18" x14ac:dyDescent="0.15">
      <c r="A19" s="159"/>
      <c r="B19" s="159"/>
      <c r="C19" s="240">
        <f>C7+12</f>
        <v>44087</v>
      </c>
      <c r="D19" s="241">
        <f>IF(Daily!AB405=0,"",Daily!AB405)</f>
        <v>43629</v>
      </c>
      <c r="E19" s="242">
        <f>IF(Daily!AC405=0,"",Daily!AC405)</f>
        <v>43496</v>
      </c>
      <c r="F19" s="215"/>
      <c r="G19" s="211">
        <f t="shared" si="0"/>
        <v>3</v>
      </c>
      <c r="J19" s="211"/>
      <c r="K19" s="211"/>
      <c r="L19" s="211"/>
      <c r="M19" s="211"/>
      <c r="O19" s="211"/>
    </row>
    <row r="20" spans="1:15" ht="18" x14ac:dyDescent="0.15">
      <c r="A20" s="159"/>
      <c r="B20" s="159"/>
      <c r="C20" s="240">
        <f>C7+13</f>
        <v>44088</v>
      </c>
      <c r="D20" s="241">
        <f>IF(Daily!AB436=0,"",Daily!AB436)</f>
        <v>67847</v>
      </c>
      <c r="E20" s="242">
        <f>IF(Daily!AC436=0,"",Daily!AC436)</f>
        <v>67674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 x14ac:dyDescent="0.15">
      <c r="A21" s="159"/>
      <c r="B21" s="159"/>
      <c r="C21" s="240">
        <f>C7+14</f>
        <v>44089</v>
      </c>
      <c r="D21" s="241">
        <f>IF(Daily!AB467=0,"",Daily!AB467)</f>
        <v>63766</v>
      </c>
      <c r="E21" s="242">
        <f>IF(Daily!AC467=0,"",Daily!AC467)</f>
        <v>63606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15">
      <c r="A22" s="159"/>
      <c r="B22" s="159"/>
      <c r="C22" s="240">
        <f>C7+15</f>
        <v>44090</v>
      </c>
      <c r="D22" s="241">
        <f>IF(Daily!AB498=0,"",Daily!AB498)</f>
        <v>59815</v>
      </c>
      <c r="E22" s="242">
        <f>IF(Daily!AC498=0,"",Daily!AC498)</f>
        <v>59558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15">
      <c r="A23" s="159"/>
      <c r="B23" s="159"/>
      <c r="C23" s="240">
        <f>C7+16</f>
        <v>44091</v>
      </c>
      <c r="D23" s="241">
        <f>IF(Daily!AB529=0,"",Daily!AB529)</f>
        <v>63827</v>
      </c>
      <c r="E23" s="242">
        <f>IF(Daily!AC529=0,"",Daily!AC529)</f>
        <v>63683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15">
      <c r="A24" s="159"/>
      <c r="B24" s="159"/>
      <c r="C24" s="240">
        <f>C7+17</f>
        <v>44092</v>
      </c>
      <c r="D24" s="241">
        <f>IF(Daily!AB560=0,"",Daily!AB560)</f>
        <v>63513</v>
      </c>
      <c r="E24" s="242">
        <f>IF(Daily!AC560=0,"",Daily!AC560)</f>
        <v>63357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15">
      <c r="A25" s="159"/>
      <c r="B25" s="159"/>
      <c r="C25" s="240">
        <f>C7+18</f>
        <v>44093</v>
      </c>
      <c r="D25" s="241">
        <f>IF(Daily!AB591=0,"",Daily!AB591)</f>
        <v>56822</v>
      </c>
      <c r="E25" s="242">
        <f>IF(Daily!AC591=0,"",Daily!AC591)</f>
        <v>56669</v>
      </c>
      <c r="F25" s="215"/>
      <c r="G25" s="211">
        <f t="shared" si="0"/>
        <v>2</v>
      </c>
      <c r="J25" s="211"/>
      <c r="K25" s="211"/>
      <c r="L25" s="211"/>
      <c r="M25" s="211"/>
      <c r="O25" s="211"/>
    </row>
    <row r="26" spans="1:15" ht="18" x14ac:dyDescent="0.15">
      <c r="A26" s="159"/>
      <c r="B26" s="159"/>
      <c r="C26" s="240">
        <f>C7+19</f>
        <v>44094</v>
      </c>
      <c r="D26" s="241">
        <f>IF(Daily!AB622=0,"",Daily!AB622)</f>
        <v>47613</v>
      </c>
      <c r="E26" s="242">
        <f>IF(Daily!AC622=0,"",Daily!AC622)</f>
        <v>47491</v>
      </c>
      <c r="F26" s="215"/>
      <c r="G26" s="211">
        <f t="shared" si="0"/>
        <v>3</v>
      </c>
      <c r="J26" s="211"/>
      <c r="K26" s="211"/>
      <c r="L26" s="211"/>
      <c r="M26" s="211"/>
      <c r="O26" s="211"/>
    </row>
    <row r="27" spans="1:15" ht="18" x14ac:dyDescent="0.15">
      <c r="A27" s="159"/>
      <c r="B27" s="159"/>
      <c r="C27" s="240">
        <f>C7+20</f>
        <v>44095</v>
      </c>
      <c r="D27" s="241">
        <f>IF(Daily!AB653=0,"",Daily!AB653)</f>
        <v>67821</v>
      </c>
      <c r="E27" s="242">
        <f>IF(Daily!AC653=0,"",Daily!AC653)</f>
        <v>67627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15">
      <c r="A28" s="159"/>
      <c r="B28" s="159"/>
      <c r="C28" s="240">
        <f>C7+21</f>
        <v>44096</v>
      </c>
      <c r="D28" s="241">
        <f>IF(Daily!AB684=0,"",Daily!AB684)</f>
        <v>64698</v>
      </c>
      <c r="E28" s="242">
        <f>IF(Daily!AC684=0,"",Daily!AC684)</f>
        <v>64501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15">
      <c r="A29" s="159"/>
      <c r="B29" s="159"/>
      <c r="C29" s="240">
        <f>C7+22</f>
        <v>44097</v>
      </c>
      <c r="D29" s="241">
        <f>IF(Daily!AB715=0,"",Daily!AB715)</f>
        <v>64694</v>
      </c>
      <c r="E29" s="242">
        <f>IF(Daily!AC715=0,"",Daily!AC715)</f>
        <v>64480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15">
      <c r="A30" s="159"/>
      <c r="B30" s="159"/>
      <c r="C30" s="240">
        <f>C7+23</f>
        <v>44098</v>
      </c>
      <c r="D30" s="241">
        <f>IF(Daily!AB746=0,"",Daily!AB746)</f>
        <v>62479</v>
      </c>
      <c r="E30" s="242">
        <f>IF(Daily!AC746=0,"",Daily!AC746)</f>
        <v>62312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15">
      <c r="A31" s="159"/>
      <c r="B31" s="159"/>
      <c r="C31" s="240">
        <f>C7+24</f>
        <v>44099</v>
      </c>
      <c r="D31" s="241">
        <f>IF(Daily!AB777=0,"",Daily!AB777)</f>
        <v>66125</v>
      </c>
      <c r="E31" s="241">
        <f>IF(Daily!AC777=0,"",Daily!AC777)</f>
        <v>65953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 x14ac:dyDescent="0.15">
      <c r="A32" s="159"/>
      <c r="B32" s="159"/>
      <c r="C32" s="240">
        <f>C7+25</f>
        <v>44100</v>
      </c>
      <c r="D32" s="241">
        <f>IF(Daily!AB808=0,"",Daily!AB808)</f>
        <v>59827</v>
      </c>
      <c r="E32" s="241">
        <f>IF(Daily!AC808=0,"",Daily!AC808)</f>
        <v>59667</v>
      </c>
      <c r="F32" s="215"/>
      <c r="G32" s="211">
        <f t="shared" si="1"/>
        <v>2</v>
      </c>
      <c r="K32" s="211"/>
      <c r="L32" s="211"/>
      <c r="M32" s="211"/>
    </row>
    <row r="33" spans="1:13" ht="18" x14ac:dyDescent="0.15">
      <c r="A33" s="159"/>
      <c r="B33" s="159"/>
      <c r="C33" s="240">
        <f>C7+26</f>
        <v>44101</v>
      </c>
      <c r="D33" s="241">
        <f>IF(Daily!AB839=0,"",Daily!AB839)</f>
        <v>48705</v>
      </c>
      <c r="E33" s="241">
        <f>IF(Daily!AC839=0,"",Daily!AC839)</f>
        <v>48593</v>
      </c>
      <c r="F33" s="215"/>
      <c r="G33" s="211">
        <f t="shared" ref="G33:G37" si="2">IF(D33="",0,IF(WEEKDAY(C33,2)=7,3,IF(H33="H",3,IF(WEEKDAY(C33,2)=6,2,1))))</f>
        <v>3</v>
      </c>
      <c r="K33" s="211"/>
      <c r="M33" s="211"/>
    </row>
    <row r="34" spans="1:13" ht="18" x14ac:dyDescent="0.15">
      <c r="A34" s="159"/>
      <c r="B34" s="159"/>
      <c r="C34" s="240">
        <f>C7+27</f>
        <v>44102</v>
      </c>
      <c r="D34" s="241">
        <f>IF(Daily!AB870=0,"",Daily!AB870)</f>
        <v>69737</v>
      </c>
      <c r="E34" s="242">
        <f>IF(Daily!AC870=0,"",Daily!AC870)</f>
        <v>69476</v>
      </c>
      <c r="F34" s="215"/>
      <c r="G34" s="211">
        <f t="shared" si="2"/>
        <v>1</v>
      </c>
      <c r="K34" s="211"/>
      <c r="M34" s="211"/>
    </row>
    <row r="35" spans="1:13" ht="18" x14ac:dyDescent="0.15">
      <c r="A35" s="159"/>
      <c r="B35" s="159"/>
      <c r="C35" s="240">
        <f>C7+28</f>
        <v>44103</v>
      </c>
      <c r="D35" s="241">
        <f>IF(Daily!AB901=0,"",Daily!AB901)</f>
        <v>68225</v>
      </c>
      <c r="E35" s="242">
        <f>IF(Daily!AC901=0,"",Daily!AC901)</f>
        <v>68012</v>
      </c>
      <c r="F35" s="215"/>
      <c r="G35" s="211">
        <f t="shared" si="2"/>
        <v>1</v>
      </c>
      <c r="K35" s="211"/>
      <c r="M35" s="211"/>
    </row>
    <row r="36" spans="1:13" ht="18" x14ac:dyDescent="0.15">
      <c r="A36" s="159"/>
      <c r="B36" s="159"/>
      <c r="C36" s="240">
        <f>C8+28</f>
        <v>44104</v>
      </c>
      <c r="D36" s="241">
        <f>IF(Daily!AB932=0,"",Daily!AB932)</f>
        <v>68289</v>
      </c>
      <c r="E36" s="242">
        <f>IF(Daily!AC932=0,"",Daily!AC932)</f>
        <v>68087</v>
      </c>
      <c r="F36" s="215"/>
      <c r="G36" s="211">
        <f t="shared" si="2"/>
        <v>1</v>
      </c>
      <c r="K36" s="211"/>
      <c r="M36" s="211"/>
    </row>
    <row r="37" spans="1:13" ht="19" thickBot="1" x14ac:dyDescent="0.2">
      <c r="A37" s="159"/>
      <c r="B37" s="159"/>
      <c r="C37" s="240">
        <f>C9+28</f>
        <v>44105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M37" s="211"/>
    </row>
    <row r="38" spans="1:13" ht="17" thickTop="1" thickBot="1" x14ac:dyDescent="0.2">
      <c r="A38" s="159"/>
      <c r="B38" s="159"/>
      <c r="C38" s="165" t="s">
        <v>41</v>
      </c>
      <c r="D38" s="210">
        <f>SUM(D7:D37)</f>
        <v>1800742</v>
      </c>
      <c r="E38" s="209">
        <f>SUM(E7:E37)</f>
        <v>1795904</v>
      </c>
      <c r="F38" s="220"/>
      <c r="G38" s="164"/>
      <c r="H38" s="164"/>
      <c r="I38" s="164"/>
    </row>
    <row r="39" spans="1:13" ht="16" thickTop="1" x14ac:dyDescent="0.2">
      <c r="A39" s="161"/>
      <c r="B39" s="162"/>
      <c r="C39" s="163" t="s">
        <v>61</v>
      </c>
      <c r="D39" s="162"/>
      <c r="E39" s="162"/>
      <c r="F39" s="221"/>
    </row>
    <row r="40" spans="1:13" x14ac:dyDescent="0.15">
      <c r="A40" s="161"/>
      <c r="B40" s="162"/>
      <c r="C40" s="162"/>
      <c r="D40" s="162"/>
      <c r="E40" s="162"/>
      <c r="F40" s="221"/>
    </row>
    <row r="41" spans="1:13" ht="15" x14ac:dyDescent="0.2">
      <c r="A41" s="161"/>
      <c r="C41" s="167" t="s">
        <v>64</v>
      </c>
      <c r="D41" s="164">
        <f>MAX(D7:D37)</f>
        <v>69737</v>
      </c>
      <c r="E41" s="164">
        <f>MAX(E7:E37)</f>
        <v>69476</v>
      </c>
      <c r="F41" s="222"/>
    </row>
    <row r="42" spans="1:13" ht="17" x14ac:dyDescent="0.3">
      <c r="A42" s="161"/>
      <c r="C42" s="167" t="s">
        <v>62</v>
      </c>
      <c r="D42" s="236">
        <f>IF(D38=0,"-",INDEX($C$7:$C$37,MATCH(MAX(D$7:D$37),D$7:D$37,0)))</f>
        <v>44102</v>
      </c>
      <c r="E42" s="236">
        <f>IF(E38=0,"-",INDEX($C$7:$C$37,MATCH(MAX(E$7:E$37),E$7:E$37,0)))</f>
        <v>44102</v>
      </c>
      <c r="F42" s="223"/>
    </row>
    <row r="43" spans="1:13" ht="15" x14ac:dyDescent="0.2">
      <c r="A43" s="161"/>
      <c r="C43" s="167" t="s">
        <v>63</v>
      </c>
      <c r="D43" s="164">
        <f>IF(D38=0,0,AVERAGEIF($G$7:$G$37,"&gt;0",D$7:D$37))</f>
        <v>60024.73333333333</v>
      </c>
      <c r="E43" s="164">
        <f>IF(E38=0,0,AVERAGEIF($G$7:$G$37,"&gt;0",E$7:E$37))</f>
        <v>59863.466666666667</v>
      </c>
      <c r="F43" s="222"/>
    </row>
    <row r="44" spans="1:13" ht="15" x14ac:dyDescent="0.2">
      <c r="A44" s="161"/>
      <c r="C44" s="167" t="s">
        <v>68</v>
      </c>
      <c r="D44" s="212">
        <f>SUMIF($G$7:$G$37,1,D$7:D$37)</f>
        <v>1397332</v>
      </c>
      <c r="E44" s="212">
        <f>SUMIF($G$7:$G$37,1,E$7:E$37)</f>
        <v>1393585</v>
      </c>
      <c r="F44" s="222"/>
    </row>
    <row r="45" spans="1:13" ht="15" x14ac:dyDescent="0.2">
      <c r="A45" s="161"/>
      <c r="C45" s="167" t="s">
        <v>65</v>
      </c>
      <c r="D45" s="164">
        <f>IF(D38=0,0,AVERAGEIF($G$7:$G$37,1,D$7:D$37))</f>
        <v>63515.090909090912</v>
      </c>
      <c r="E45" s="164">
        <f>IF(E38=0,0,AVERAGEIF($G$7:$G$37,1,E$7:E$37))</f>
        <v>63344.772727272728</v>
      </c>
      <c r="F45" s="222"/>
    </row>
    <row r="46" spans="1:13" ht="15" x14ac:dyDescent="0.2">
      <c r="C46" s="168" t="s">
        <v>66</v>
      </c>
      <c r="D46" s="212">
        <f>SUMIF($G$7:$G$37,2,D$7:D$37)</f>
        <v>222679</v>
      </c>
      <c r="E46" s="212">
        <f>SUMIF($G$7:$G$37,2,E$7:E$37)</f>
        <v>222037</v>
      </c>
      <c r="F46" s="224"/>
    </row>
    <row r="47" spans="1:13" ht="15" x14ac:dyDescent="0.2">
      <c r="C47" s="168" t="s">
        <v>67</v>
      </c>
      <c r="D47" s="164">
        <f>IFERROR(IF(D38=0,0,AVERAGEIF($G$7:$G$37,2,D$7:D$37)),0)</f>
        <v>55669.75</v>
      </c>
      <c r="E47" s="164">
        <f>IFERROR(IF(E38=0,0,AVERAGEIF($G$7:$G$37,2,E$7:E$37)),0)</f>
        <v>55509.25</v>
      </c>
      <c r="F47" s="224"/>
    </row>
    <row r="48" spans="1:13" ht="15" x14ac:dyDescent="0.2">
      <c r="C48" s="168" t="s">
        <v>72</v>
      </c>
      <c r="D48" s="212">
        <f>SUMIF($G$7:$G$37,3,D$7:D$37)</f>
        <v>180731</v>
      </c>
      <c r="E48" s="212">
        <f>SUMIF($G$7:$G$37,3,E$7:E$37)</f>
        <v>180282</v>
      </c>
      <c r="F48" s="225"/>
    </row>
    <row r="49" spans="3:6" ht="15" x14ac:dyDescent="0.2">
      <c r="C49" s="168" t="s">
        <v>71</v>
      </c>
      <c r="D49" s="164">
        <f>IFERROR(IF(D38=0,0,AVERAGEIF($G$7:$G$37,3,D$7:D$37)),0)</f>
        <v>45182.75</v>
      </c>
      <c r="E49" s="164">
        <f>IFERROR(IF(E38=0,0,AVERAGEIF($G$7:$G$37,3,E$7:E$37)),0)</f>
        <v>45070.5</v>
      </c>
      <c r="F49" s="225"/>
    </row>
    <row r="50" spans="3:6" ht="15" x14ac:dyDescent="0.2">
      <c r="C50" s="168" t="s">
        <v>70</v>
      </c>
      <c r="D50" s="225">
        <f>+D46+D48</f>
        <v>403410</v>
      </c>
      <c r="E50" s="225">
        <f>+E46+E48</f>
        <v>402319</v>
      </c>
      <c r="F50" s="225"/>
    </row>
    <row r="51" spans="3:6" ht="15" x14ac:dyDescent="0.2">
      <c r="C51" s="168" t="s">
        <v>69</v>
      </c>
      <c r="D51" s="213">
        <f>IFERROR(IF(D38=0,0,AVERAGEIF($G7:$G37,"&gt;1",D7:D37)),0)</f>
        <v>50426.25</v>
      </c>
      <c r="E51" s="213">
        <f>IFERROR(IF(E38=0,0,AVERAGEIF($G7:$G37,"&gt;1",E7:E37)),0)</f>
        <v>50289.875</v>
      </c>
      <c r="F51" s="225"/>
    </row>
    <row r="52" spans="3:6" x14ac:dyDescent="0.15">
      <c r="C52" s="169" t="s">
        <v>41</v>
      </c>
      <c r="D52" s="212">
        <f>+D44+D46+D48</f>
        <v>1800742</v>
      </c>
      <c r="E52" s="212">
        <f>+E44+E46+E48</f>
        <v>1795904</v>
      </c>
      <c r="F52" s="222"/>
    </row>
    <row r="53" spans="3:6" hidden="1" x14ac:dyDescent="0.15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15"/>
    <row r="55" spans="3:6" hidden="1" x14ac:dyDescent="0.15"/>
    <row r="56" spans="3:6" hidden="1" x14ac:dyDescent="0.15"/>
    <row r="57" spans="3:6" hidden="1" x14ac:dyDescent="0.15"/>
    <row r="58" spans="3:6" hidden="1" x14ac:dyDescent="0.15">
      <c r="C58" s="235" t="s">
        <v>73</v>
      </c>
      <c r="D58" s="235"/>
      <c r="E58" s="235"/>
    </row>
    <row r="59" spans="3:6" hidden="1" x14ac:dyDescent="0.15">
      <c r="C59" s="166" t="s">
        <v>74</v>
      </c>
      <c r="D59" s="213">
        <f>AVERAGE(D15,D22,D29,D36)</f>
        <v>63170.5</v>
      </c>
      <c r="E59" s="213">
        <f t="array" ref="E59">AVERAGE(IF(WEEKDAY($C$7:$C$37,2)=1,E$7:E$37))</f>
        <v>67048.75</v>
      </c>
      <c r="F59" s="213"/>
    </row>
    <row r="60" spans="3:6" hidden="1" x14ac:dyDescent="0.15">
      <c r="C60" s="166" t="s">
        <v>75</v>
      </c>
      <c r="D60" s="213">
        <f t="array" ref="D60">AVERAGE(IF(WEEKDAY($C$7:$C$37,2)=2,D$7:D$37))</f>
        <v>63917.4</v>
      </c>
      <c r="E60" s="213">
        <f t="array" ref="E60">AVERAGE(IF(WEEKDAY($C$7:$C$37,2)=2,E$7:E$37))</f>
        <v>63740.6</v>
      </c>
    </row>
    <row r="61" spans="3:6" hidden="1" x14ac:dyDescent="0.15">
      <c r="C61" s="166" t="s">
        <v>76</v>
      </c>
      <c r="D61" s="213">
        <f t="array" ref="D61">AVERAGE(IF(WEEKDAY($C$7:$C$37,2)=3,D$7:D$37))</f>
        <v>62438.8</v>
      </c>
      <c r="E61" s="213">
        <f t="array" ref="E61">AVERAGE(IF(WEEKDAY($C$7:$C$37,2)=3,E$7:E$37))</f>
        <v>62243</v>
      </c>
    </row>
    <row r="62" spans="3:6" hidden="1" x14ac:dyDescent="0.15">
      <c r="C62" s="166" t="s">
        <v>77</v>
      </c>
      <c r="D62" s="213">
        <f t="array" ref="D62">AVERAGE(IF(WEEKDAY($C$7:$C$37,2)=4,D$7:D$37))</f>
        <v>60849.25</v>
      </c>
      <c r="E62" s="213">
        <f t="array" ref="E62">AVERAGE(IF(WEEKDAY($C$7:$C$37,2)=4,E$7:E$37))</f>
        <v>60720.5</v>
      </c>
    </row>
    <row r="63" spans="3:6" hidden="1" x14ac:dyDescent="0.15">
      <c r="C63" s="166" t="s">
        <v>78</v>
      </c>
      <c r="D63" s="213">
        <f t="array" ref="D63">AVERAGE(IF(WEEKDAY($C$7:$C$37,2)=5,D$7:D$37))</f>
        <v>63296.75</v>
      </c>
      <c r="E63" s="213">
        <f t="array" ref="E63">AVERAGE(IF(WEEKDAY($C$7:$C$37,2)=5,E$7:E$37))</f>
        <v>63147.5</v>
      </c>
    </row>
    <row r="64" spans="3:6" hidden="1" x14ac:dyDescent="0.15">
      <c r="C64" s="166" t="s">
        <v>79</v>
      </c>
      <c r="D64" s="213">
        <f>AVERAGEIF($G$7:$G$37,2,D$7:D$37)</f>
        <v>55669.75</v>
      </c>
      <c r="E64" s="213">
        <f>AVERAGEIF($G$7:$G$37,2,E$7:E$37)</f>
        <v>55509.25</v>
      </c>
    </row>
    <row r="65" spans="3:5" hidden="1" x14ac:dyDescent="0.15">
      <c r="C65" s="166" t="s">
        <v>80</v>
      </c>
      <c r="D65" s="213">
        <f>AVERAGEIF($G$7:$G$37,3,D$7:D$37)</f>
        <v>45182.75</v>
      </c>
      <c r="E65" s="213">
        <f>AVERAGEIF($G$7:$G$37,3,E$7:E$37)</f>
        <v>45070.5</v>
      </c>
    </row>
    <row r="68" spans="3:5" x14ac:dyDescent="0.15">
      <c r="C68" s="166"/>
      <c r="D68" s="213"/>
    </row>
    <row r="69" spans="3:5" x14ac:dyDescent="0.15">
      <c r="C69" s="166"/>
      <c r="D69" s="213"/>
    </row>
    <row r="70" spans="3:5" x14ac:dyDescent="0.15">
      <c r="C70" s="166"/>
      <c r="D70" s="213"/>
    </row>
    <row r="71" spans="3:5" x14ac:dyDescent="0.15">
      <c r="C71" s="166"/>
      <c r="D71" s="213"/>
    </row>
    <row r="72" spans="3:5" x14ac:dyDescent="0.15">
      <c r="C72" s="166"/>
      <c r="D72" s="213"/>
    </row>
    <row r="73" spans="3:5" x14ac:dyDescent="0.15">
      <c r="C73" s="166"/>
      <c r="D73" s="213"/>
    </row>
    <row r="74" spans="3:5" x14ac:dyDescent="0.15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D1B644-9E92-469C-984E-1D7770B38455}"/>
</file>

<file path=customXml/itemProps2.xml><?xml version="1.0" encoding="utf-8"?>
<ds:datastoreItem xmlns:ds="http://schemas.openxmlformats.org/officeDocument/2006/customXml" ds:itemID="{7DEE1FC1-C631-4D89-80CE-07FAD7C11CE9}"/>
</file>

<file path=customXml/itemProps3.xml><?xml version="1.0" encoding="utf-8"?>
<ds:datastoreItem xmlns:ds="http://schemas.openxmlformats.org/officeDocument/2006/customXml" ds:itemID="{48BB97F2-9561-468A-9DF6-99C780CE9A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2020-10-01T00:38:16Z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